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025\ER Plan\Nejdek - ZŠ\SO03 - celé nejnovější - kopie - kopie\"/>
    </mc:Choice>
  </mc:AlternateContent>
  <xr:revisionPtr revIDLastSave="0" documentId="13_ncr:1_{EA7A24C2-5C9D-4C3E-A271-59DD3FB1ABE6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Stavba" sheetId="1" r:id="rId1"/>
    <sheet name="VzorPolozky" sheetId="10" state="hidden" r:id="rId2"/>
    <sheet name="rekapitulace" sheetId="19" r:id="rId3"/>
    <sheet name="stavební část" sheetId="25" r:id="rId4"/>
    <sheet name="ZTI" sheetId="21" r:id="rId5"/>
    <sheet name="vytápění" sheetId="22" r:id="rId6"/>
    <sheet name="silnoproud" sheetId="16" r:id="rId7"/>
    <sheet name="slaboproud" sheetId="15" r:id="rId8"/>
    <sheet name="VRN" sheetId="14" r:id="rId9"/>
    <sheet name="pokyny pro výplň" sheetId="13" r:id="rId10"/>
  </sheets>
  <externalReferences>
    <externalReference r:id="rId11"/>
    <externalReference r:id="rId12"/>
    <externalReference r:id="rId13"/>
  </externalReferences>
  <definedNames>
    <definedName name="CelkemDPHVypocet" localSheetId="0">Stavba!#REF!</definedName>
    <definedName name="CenaCelkem" localSheetId="3">[3]Stavba!$G$29</definedName>
    <definedName name="CenaCelkem" localSheetId="5">#REF!</definedName>
    <definedName name="CenaCelkem" localSheetId="4">#REF!</definedName>
    <definedName name="CenaCelkem">Stavba!$G$29</definedName>
    <definedName name="CenaCelkemBezDPH" localSheetId="5">#REF!</definedName>
    <definedName name="CenaCelkemBezDPH" localSheetId="4">#REF!</definedName>
    <definedName name="CenaCelkemBezDPH">Stavba!$G$28</definedName>
    <definedName name="CenaCelkemVypocet" localSheetId="0">Stavba!#REF!</definedName>
    <definedName name="cisloobjektu" localSheetId="5">#REF!</definedName>
    <definedName name="cisloobjektu" localSheetId="4">#REF!</definedName>
    <definedName name="cisloobjektu">Stavba!$D$3</definedName>
    <definedName name="CisloRozpoctu" localSheetId="5">'[1]Krycí list'!$C$2</definedName>
    <definedName name="CisloRozpoctu" localSheetId="4">'[1]Krycí list'!$C$2</definedName>
    <definedName name="CisloRozpoctu">'[2]Krycí list'!$C$2</definedName>
    <definedName name="CisloStavby" localSheetId="0">Stavba!$D$2</definedName>
    <definedName name="cislostavby" localSheetId="5">'[1]Krycí list'!$A$7</definedName>
    <definedName name="cislostavby" localSheetId="4">'[1]Krycí list'!$A$7</definedName>
    <definedName name="cislostavby">'[2]Krycí list'!$A$7</definedName>
    <definedName name="CisloStavebnihoRozpoctu" localSheetId="5">#REF!</definedName>
    <definedName name="CisloStavebnihoRozpoctu" localSheetId="4">#REF!</definedName>
    <definedName name="CisloStavebnihoRozpoctu">Stavba!$D$4</definedName>
    <definedName name="dadresa" localSheetId="5">#REF!</definedName>
    <definedName name="dadresa" localSheetId="4">#REF!</definedName>
    <definedName name="dadresa">Stavba!$D$12:$G$12</definedName>
    <definedName name="DIČ" localSheetId="0">Stavba!$I$12</definedName>
    <definedName name="dmisto" localSheetId="5">#REF!</definedName>
    <definedName name="dmisto" localSheetId="4">#REF!</definedName>
    <definedName name="dmisto">Stavba!$E$13:$G$13</definedName>
    <definedName name="DPHSni" localSheetId="3">[3]Stavba!$G$24</definedName>
    <definedName name="DPHSni" localSheetId="5">#REF!</definedName>
    <definedName name="DPHSni" localSheetId="4">#REF!</definedName>
    <definedName name="DPHSni">Stavba!$G$24</definedName>
    <definedName name="DPHZakl" localSheetId="3">[3]Stavba!$G$26</definedName>
    <definedName name="DPHZakl" localSheetId="5">#REF!</definedName>
    <definedName name="DPHZakl" localSheetId="4">#REF!</definedName>
    <definedName name="DPHZakl">Stavba!$G$26</definedName>
    <definedName name="dpsc" localSheetId="0">Stavba!$D$13</definedName>
    <definedName name="IČO" localSheetId="0">Stavba!$I$11</definedName>
    <definedName name="Mena" localSheetId="3">[3]Stavba!$J$29</definedName>
    <definedName name="Mena" localSheetId="5">#REF!</definedName>
    <definedName name="Mena" localSheetId="4">#REF!</definedName>
    <definedName name="Mena">Stavba!$J$29</definedName>
    <definedName name="MistoStavby" localSheetId="5">#REF!</definedName>
    <definedName name="MistoStavby" localSheetId="4">#REF!</definedName>
    <definedName name="MistoStavby">Stavba!$D$4</definedName>
    <definedName name="nazevobjektu" localSheetId="5">#REF!</definedName>
    <definedName name="nazevobjektu" localSheetId="4">#REF!</definedName>
    <definedName name="nazevobjektu">Stavba!$E$3</definedName>
    <definedName name="NazevRozpoctu" localSheetId="5">'[1]Krycí list'!$D$2</definedName>
    <definedName name="NazevRozpoctu" localSheetId="4">'[1]Krycí list'!$D$2</definedName>
    <definedName name="NazevRozpoctu">'[2]Krycí list'!$D$2</definedName>
    <definedName name="NazevStavby" localSheetId="0">Stavba!$E$2</definedName>
    <definedName name="nazevstavby" localSheetId="5">'[1]Krycí list'!$C$7</definedName>
    <definedName name="nazevstavby" localSheetId="4">'[1]Krycí list'!$C$7</definedName>
    <definedName name="nazevstavby">'[2]Krycí list'!$C$7</definedName>
    <definedName name="NazevStavebnihoRozpoctu" localSheetId="5">#REF!</definedName>
    <definedName name="NazevStavebnihoRozpoctu" localSheetId="4">#REF!</definedName>
    <definedName name="NazevStavebnihoRozpoctu">Stavba!$E$4</definedName>
    <definedName name="_xlnm.Print_Titles" localSheetId="3">'stavební část'!$1:$7</definedName>
    <definedName name="oadresa" localSheetId="5">#REF!</definedName>
    <definedName name="oadresa" localSheetId="4">#REF!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0">Stavba!$A$1:$J$40</definedName>
    <definedName name="_xlnm.Print_Area" localSheetId="3">'stavební část'!$A$1:$Y$2184</definedName>
    <definedName name="_xlnm.Print_Area" localSheetId="8">VRN!$A$1:$G$80</definedName>
    <definedName name="_xlnm.Print_Area" localSheetId="5">vytápění!$A$1:$F$73</definedName>
    <definedName name="_xlnm.Print_Area" localSheetId="4">ZTI!$A$1:$F$125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 localSheetId="5">#REF!</definedName>
    <definedName name="padresa" localSheetId="4">#REF!</definedName>
    <definedName name="padresa">Stavba!$D$9</definedName>
    <definedName name="pdic" localSheetId="5">#REF!</definedName>
    <definedName name="pdic" localSheetId="4">#REF!</definedName>
    <definedName name="pdic">Stavba!$I$9</definedName>
    <definedName name="pico" localSheetId="5">#REF!</definedName>
    <definedName name="pico" localSheetId="4">#REF!</definedName>
    <definedName name="pico">Stavba!$I$8</definedName>
    <definedName name="pmisto" localSheetId="5">#REF!</definedName>
    <definedName name="pmisto" localSheetId="4">#REF!</definedName>
    <definedName name="pmisto">Stavba!$E$10</definedName>
    <definedName name="PocetMJ" localSheetId="5">#REF!</definedName>
    <definedName name="PocetMJ" localSheetId="4">#REF!</definedName>
    <definedName name="PocetMJ">#REF!</definedName>
    <definedName name="PoptavkaID" localSheetId="5">#REF!</definedName>
    <definedName name="PoptavkaID" localSheetId="4">#REF!</definedName>
    <definedName name="PoptavkaID">Stavba!$A$1</definedName>
    <definedName name="pPSC" localSheetId="5">#REF!</definedName>
    <definedName name="pPSC" localSheetId="4">#REF!</definedName>
    <definedName name="pPSC">Stavba!$D$10</definedName>
    <definedName name="Projektant" localSheetId="5">#REF!</definedName>
    <definedName name="Projektant" localSheetId="4">#REF!</definedName>
    <definedName name="Projektant">Stavba!$D$8</definedName>
    <definedName name="SazbaDPH1" localSheetId="0">Stavba!$E$23</definedName>
    <definedName name="SazbaDPH1" localSheetId="5">'[1]Krycí list'!$C$30</definedName>
    <definedName name="SazbaDPH1" localSheetId="4">'[1]Krycí list'!$C$30</definedName>
    <definedName name="SazbaDPH1">'[2]Krycí list'!$C$30</definedName>
    <definedName name="SazbaDPH2" localSheetId="0">Stavba!$E$25</definedName>
    <definedName name="SazbaDPH2" localSheetId="5">'[1]Krycí list'!$C$32</definedName>
    <definedName name="SazbaDPH2" localSheetId="4">'[1]Krycí list'!$C$32</definedName>
    <definedName name="SazbaDPH2">'[2]Krycí list'!$C$32</definedName>
    <definedName name="SloupecCC" localSheetId="5">#REF!</definedName>
    <definedName name="SloupecCC" localSheetId="4">#REF!</definedName>
    <definedName name="SloupecCC">#REF!</definedName>
    <definedName name="SloupecCisloPol" localSheetId="5">#REF!</definedName>
    <definedName name="SloupecCisloPol" localSheetId="4">#REF!</definedName>
    <definedName name="SloupecCisloPol">#REF!</definedName>
    <definedName name="SloupecJC" localSheetId="5">#REF!</definedName>
    <definedName name="SloupecJC" localSheetId="4">#REF!</definedName>
    <definedName name="SloupecJC">#REF!</definedName>
    <definedName name="SloupecMJ" localSheetId="5">#REF!</definedName>
    <definedName name="SloupecMJ" localSheetId="4">#REF!</definedName>
    <definedName name="SloupecMJ">#REF!</definedName>
    <definedName name="SloupecMnozstvi" localSheetId="5">#REF!</definedName>
    <definedName name="SloupecMnozstvi" localSheetId="4">#REF!</definedName>
    <definedName name="SloupecMnozstvi">#REF!</definedName>
    <definedName name="SloupecNazPol" localSheetId="5">#REF!</definedName>
    <definedName name="SloupecNazPol" localSheetId="4">#REF!</definedName>
    <definedName name="SloupecNazPol">#REF!</definedName>
    <definedName name="SloupecPC" localSheetId="5">#REF!</definedName>
    <definedName name="SloupecPC" localSheetId="4">#REF!</definedName>
    <definedName name="SloupecPC">#REF!</definedName>
    <definedName name="Vypracoval" localSheetId="5">#REF!</definedName>
    <definedName name="Vypracoval" localSheetId="4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 localSheetId="3">[3]Stavba!$G$23</definedName>
    <definedName name="ZakladDPHSni" localSheetId="5">#REF!</definedName>
    <definedName name="ZakladDPHSni" localSheetId="4">#REF!</definedName>
    <definedName name="ZakladDPHSni">Stavba!$G$23</definedName>
    <definedName name="ZakladDPHSniVypocet" localSheetId="0">Stavba!#REF!</definedName>
    <definedName name="ZakladDPHZakl" localSheetId="3">[3]Stavba!$G$25</definedName>
    <definedName name="ZakladDPHZakl" localSheetId="5">#REF!</definedName>
    <definedName name="ZakladDPHZakl" localSheetId="4">#REF!</definedName>
    <definedName name="ZakladDPHZakl">Stavba!$G$25</definedName>
    <definedName name="ZakladDPHZaklVypocet" localSheetId="0">Stavba!#REF!</definedName>
    <definedName name="ZaObjednatele">Stavba!$G$34</definedName>
    <definedName name="Zaokrouhleni" localSheetId="5">#REF!</definedName>
    <definedName name="Zaokrouhleni" localSheetId="4">#REF!</definedName>
    <definedName name="Zaokrouhleni">Stavba!$G$27</definedName>
    <definedName name="ZaZhotovitele">Stavba!$D$34</definedName>
    <definedName name="Zhotovitel" localSheetId="5">#REF!</definedName>
    <definedName name="Zhotovitel" localSheetId="4">#REF!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E2174" i="25" l="1"/>
  <c r="V2172" i="25"/>
  <c r="Q2172" i="25"/>
  <c r="O2172" i="25"/>
  <c r="M2172" i="25"/>
  <c r="K2172" i="25"/>
  <c r="I2172" i="25"/>
  <c r="G2172" i="25"/>
  <c r="V2171" i="25"/>
  <c r="Q2171" i="25"/>
  <c r="O2171" i="25"/>
  <c r="M2171" i="25"/>
  <c r="K2171" i="25"/>
  <c r="I2171" i="25"/>
  <c r="G2171" i="25"/>
  <c r="V2170" i="25"/>
  <c r="Q2170" i="25"/>
  <c r="O2170" i="25"/>
  <c r="K2170" i="25"/>
  <c r="I2170" i="25"/>
  <c r="G2170" i="25"/>
  <c r="M2170" i="25" s="1"/>
  <c r="V2169" i="25"/>
  <c r="Q2169" i="25"/>
  <c r="O2169" i="25"/>
  <c r="K2169" i="25"/>
  <c r="I2169" i="25"/>
  <c r="G2169" i="25"/>
  <c r="M2169" i="25" s="1"/>
  <c r="V2168" i="25"/>
  <c r="Q2168" i="25"/>
  <c r="O2168" i="25"/>
  <c r="K2168" i="25"/>
  <c r="I2168" i="25"/>
  <c r="I2165" i="25" s="1"/>
  <c r="G2168" i="25"/>
  <c r="M2168" i="25" s="1"/>
  <c r="V2167" i="25"/>
  <c r="Q2167" i="25"/>
  <c r="O2167" i="25"/>
  <c r="K2167" i="25"/>
  <c r="I2167" i="25"/>
  <c r="G2167" i="25"/>
  <c r="M2167" i="25" s="1"/>
  <c r="M2165" i="25" s="1"/>
  <c r="V2166" i="25"/>
  <c r="V2165" i="25" s="1"/>
  <c r="Q2166" i="25"/>
  <c r="O2166" i="25"/>
  <c r="M2166" i="25"/>
  <c r="K2166" i="25"/>
  <c r="I2166" i="25"/>
  <c r="G2166" i="25"/>
  <c r="Q2165" i="25"/>
  <c r="O2165" i="25"/>
  <c r="V2163" i="25"/>
  <c r="Q2163" i="25"/>
  <c r="O2163" i="25"/>
  <c r="M2163" i="25"/>
  <c r="K2163" i="25"/>
  <c r="I2163" i="25"/>
  <c r="G2163" i="25"/>
  <c r="V2161" i="25"/>
  <c r="Q2161" i="25"/>
  <c r="O2161" i="25"/>
  <c r="M2161" i="25"/>
  <c r="K2161" i="25"/>
  <c r="I2161" i="25"/>
  <c r="G2161" i="25"/>
  <c r="V2159" i="25"/>
  <c r="Q2159" i="25"/>
  <c r="O2159" i="25"/>
  <c r="K2159" i="25"/>
  <c r="I2159" i="25"/>
  <c r="G2159" i="25"/>
  <c r="M2159" i="25" s="1"/>
  <c r="V2157" i="25"/>
  <c r="Q2157" i="25"/>
  <c r="O2157" i="25"/>
  <c r="K2157" i="25"/>
  <c r="I2157" i="25"/>
  <c r="G2157" i="25"/>
  <c r="M2157" i="25" s="1"/>
  <c r="V2155" i="25"/>
  <c r="Q2155" i="25"/>
  <c r="O2155" i="25"/>
  <c r="K2155" i="25"/>
  <c r="I2155" i="25"/>
  <c r="G2155" i="25"/>
  <c r="M2155" i="25" s="1"/>
  <c r="V2153" i="25"/>
  <c r="Q2153" i="25"/>
  <c r="O2153" i="25"/>
  <c r="K2153" i="25"/>
  <c r="I2153" i="25"/>
  <c r="G2153" i="25"/>
  <c r="M2153" i="25" s="1"/>
  <c r="V2151" i="25"/>
  <c r="Q2151" i="25"/>
  <c r="O2151" i="25"/>
  <c r="M2151" i="25"/>
  <c r="K2151" i="25"/>
  <c r="I2151" i="25"/>
  <c r="G2151" i="25"/>
  <c r="V2149" i="25"/>
  <c r="Q2149" i="25"/>
  <c r="O2149" i="25"/>
  <c r="M2149" i="25"/>
  <c r="K2149" i="25"/>
  <c r="I2149" i="25"/>
  <c r="G2149" i="25"/>
  <c r="V2147" i="25"/>
  <c r="Q2147" i="25"/>
  <c r="O2147" i="25"/>
  <c r="M2147" i="25"/>
  <c r="K2147" i="25"/>
  <c r="I2147" i="25"/>
  <c r="G2147" i="25"/>
  <c r="V2145" i="25"/>
  <c r="Q2145" i="25"/>
  <c r="O2145" i="25"/>
  <c r="M2145" i="25"/>
  <c r="K2145" i="25"/>
  <c r="I2145" i="25"/>
  <c r="G2145" i="25"/>
  <c r="V2143" i="25"/>
  <c r="Q2143" i="25"/>
  <c r="O2143" i="25"/>
  <c r="K2143" i="25"/>
  <c r="I2143" i="25"/>
  <c r="G2143" i="25"/>
  <c r="M2143" i="25" s="1"/>
  <c r="V2140" i="25"/>
  <c r="Q2140" i="25"/>
  <c r="O2140" i="25"/>
  <c r="K2140" i="25"/>
  <c r="I2140" i="25"/>
  <c r="G2140" i="25"/>
  <c r="M2140" i="25" s="1"/>
  <c r="V2138" i="25"/>
  <c r="Q2138" i="25"/>
  <c r="O2138" i="25"/>
  <c r="K2138" i="25"/>
  <c r="I2138" i="25"/>
  <c r="G2138" i="25"/>
  <c r="M2138" i="25" s="1"/>
  <c r="V2136" i="25"/>
  <c r="Q2136" i="25"/>
  <c r="O2136" i="25"/>
  <c r="K2136" i="25"/>
  <c r="I2136" i="25"/>
  <c r="G2136" i="25"/>
  <c r="M2136" i="25" s="1"/>
  <c r="V2133" i="25"/>
  <c r="Q2133" i="25"/>
  <c r="O2133" i="25"/>
  <c r="M2133" i="25"/>
  <c r="K2133" i="25"/>
  <c r="I2133" i="25"/>
  <c r="G2133" i="25"/>
  <c r="V2129" i="25"/>
  <c r="Q2129" i="25"/>
  <c r="O2129" i="25"/>
  <c r="M2129" i="25"/>
  <c r="K2129" i="25"/>
  <c r="I2129" i="25"/>
  <c r="G2129" i="25"/>
  <c r="V2127" i="25"/>
  <c r="Q2127" i="25"/>
  <c r="O2127" i="25"/>
  <c r="M2127" i="25"/>
  <c r="K2127" i="25"/>
  <c r="I2127" i="25"/>
  <c r="G2127" i="25"/>
  <c r="V2124" i="25"/>
  <c r="Q2124" i="25"/>
  <c r="O2124" i="25"/>
  <c r="M2124" i="25"/>
  <c r="K2124" i="25"/>
  <c r="I2124" i="25"/>
  <c r="G2124" i="25"/>
  <c r="V2121" i="25"/>
  <c r="Q2121" i="25"/>
  <c r="O2121" i="25"/>
  <c r="K2121" i="25"/>
  <c r="I2121" i="25"/>
  <c r="G2121" i="25"/>
  <c r="M2121" i="25" s="1"/>
  <c r="V2119" i="25"/>
  <c r="Q2119" i="25"/>
  <c r="O2119" i="25"/>
  <c r="K2119" i="25"/>
  <c r="I2119" i="25"/>
  <c r="G2119" i="25"/>
  <c r="M2119" i="25" s="1"/>
  <c r="V2114" i="25"/>
  <c r="Q2114" i="25"/>
  <c r="O2114" i="25"/>
  <c r="K2114" i="25"/>
  <c r="I2114" i="25"/>
  <c r="G2114" i="25"/>
  <c r="M2114" i="25" s="1"/>
  <c r="V2110" i="25"/>
  <c r="Q2110" i="25"/>
  <c r="O2110" i="25"/>
  <c r="K2110" i="25"/>
  <c r="I2110" i="25"/>
  <c r="G2110" i="25"/>
  <c r="M2110" i="25" s="1"/>
  <c r="V2105" i="25"/>
  <c r="Q2105" i="25"/>
  <c r="O2105" i="25"/>
  <c r="M2105" i="25"/>
  <c r="K2105" i="25"/>
  <c r="I2105" i="25"/>
  <c r="G2105" i="25"/>
  <c r="V2101" i="25"/>
  <c r="Q2101" i="25"/>
  <c r="O2101" i="25"/>
  <c r="M2101" i="25"/>
  <c r="K2101" i="25"/>
  <c r="I2101" i="25"/>
  <c r="G2101" i="25"/>
  <c r="V2096" i="25"/>
  <c r="Q2096" i="25"/>
  <c r="O2096" i="25"/>
  <c r="M2096" i="25"/>
  <c r="K2096" i="25"/>
  <c r="I2096" i="25"/>
  <c r="G2096" i="25"/>
  <c r="V2091" i="25"/>
  <c r="Q2091" i="25"/>
  <c r="O2091" i="25"/>
  <c r="M2091" i="25"/>
  <c r="K2091" i="25"/>
  <c r="I2091" i="25"/>
  <c r="G2091" i="25"/>
  <c r="V2086" i="25"/>
  <c r="Q2086" i="25"/>
  <c r="O2086" i="25"/>
  <c r="K2086" i="25"/>
  <c r="I2086" i="25"/>
  <c r="G2086" i="25"/>
  <c r="M2086" i="25" s="1"/>
  <c r="V2082" i="25"/>
  <c r="Q2082" i="25"/>
  <c r="O2082" i="25"/>
  <c r="K2082" i="25"/>
  <c r="I2082" i="25"/>
  <c r="I2059" i="25" s="1"/>
  <c r="G2082" i="25"/>
  <c r="M2082" i="25" s="1"/>
  <c r="V2077" i="25"/>
  <c r="Q2077" i="25"/>
  <c r="O2077" i="25"/>
  <c r="K2077" i="25"/>
  <c r="I2077" i="25"/>
  <c r="G2077" i="25"/>
  <c r="M2077" i="25" s="1"/>
  <c r="V2067" i="25"/>
  <c r="Q2067" i="25"/>
  <c r="O2067" i="25"/>
  <c r="K2067" i="25"/>
  <c r="I2067" i="25"/>
  <c r="G2067" i="25"/>
  <c r="M2067" i="25" s="1"/>
  <c r="V2065" i="25"/>
  <c r="Q2065" i="25"/>
  <c r="O2065" i="25"/>
  <c r="M2065" i="25"/>
  <c r="K2065" i="25"/>
  <c r="I2065" i="25"/>
  <c r="G2065" i="25"/>
  <c r="V2062" i="25"/>
  <c r="Q2062" i="25"/>
  <c r="O2062" i="25"/>
  <c r="M2062" i="25"/>
  <c r="K2062" i="25"/>
  <c r="I2062" i="25"/>
  <c r="G2062" i="25"/>
  <c r="V2060" i="25"/>
  <c r="Q2060" i="25"/>
  <c r="O2060" i="25"/>
  <c r="M2060" i="25"/>
  <c r="M2059" i="25" s="1"/>
  <c r="K2060" i="25"/>
  <c r="K2059" i="25" s="1"/>
  <c r="I2060" i="25"/>
  <c r="G2060" i="25"/>
  <c r="G2059" i="25" s="1"/>
  <c r="V2056" i="25"/>
  <c r="Q2056" i="25"/>
  <c r="O2056" i="25"/>
  <c r="K2056" i="25"/>
  <c r="I2056" i="25"/>
  <c r="G2056" i="25"/>
  <c r="M2056" i="25" s="1"/>
  <c r="V1840" i="25"/>
  <c r="Q1840" i="25"/>
  <c r="O1840" i="25"/>
  <c r="K1840" i="25"/>
  <c r="I1840" i="25"/>
  <c r="G1840" i="25"/>
  <c r="M1840" i="25" s="1"/>
  <c r="V1837" i="25"/>
  <c r="Q1837" i="25"/>
  <c r="O1837" i="25"/>
  <c r="K1837" i="25"/>
  <c r="I1837" i="25"/>
  <c r="G1837" i="25"/>
  <c r="M1837" i="25" s="1"/>
  <c r="V1621" i="25"/>
  <c r="V1620" i="25" s="1"/>
  <c r="Q1621" i="25"/>
  <c r="Q1620" i="25" s="1"/>
  <c r="O1621" i="25"/>
  <c r="K1621" i="25"/>
  <c r="I1621" i="25"/>
  <c r="G1621" i="25"/>
  <c r="M1621" i="25" s="1"/>
  <c r="O1620" i="25"/>
  <c r="V1618" i="25"/>
  <c r="V1611" i="25" s="1"/>
  <c r="Q1618" i="25"/>
  <c r="O1618" i="25"/>
  <c r="M1618" i="25"/>
  <c r="K1618" i="25"/>
  <c r="I1618" i="25"/>
  <c r="G1618" i="25"/>
  <c r="V1614" i="25"/>
  <c r="Q1614" i="25"/>
  <c r="O1614" i="25"/>
  <c r="M1614" i="25"/>
  <c r="K1614" i="25"/>
  <c r="I1614" i="25"/>
  <c r="G1614" i="25"/>
  <c r="V1612" i="25"/>
  <c r="Q1612" i="25"/>
  <c r="O1612" i="25"/>
  <c r="M1612" i="25"/>
  <c r="M1611" i="25" s="1"/>
  <c r="K1612" i="25"/>
  <c r="I1612" i="25"/>
  <c r="G1612" i="25"/>
  <c r="K1611" i="25"/>
  <c r="I1611" i="25"/>
  <c r="G1611" i="25"/>
  <c r="V1610" i="25"/>
  <c r="Q1610" i="25"/>
  <c r="O1610" i="25"/>
  <c r="K1610" i="25"/>
  <c r="I1610" i="25"/>
  <c r="G1610" i="25"/>
  <c r="M1610" i="25" s="1"/>
  <c r="V1608" i="25"/>
  <c r="V1456" i="25" s="1"/>
  <c r="Q1608" i="25"/>
  <c r="O1608" i="25"/>
  <c r="K1608" i="25"/>
  <c r="I1608" i="25"/>
  <c r="G1608" i="25"/>
  <c r="M1608" i="25" s="1"/>
  <c r="V1606" i="25"/>
  <c r="Q1606" i="25"/>
  <c r="O1606" i="25"/>
  <c r="K1606" i="25"/>
  <c r="I1606" i="25"/>
  <c r="G1606" i="25"/>
  <c r="M1606" i="25" s="1"/>
  <c r="V1604" i="25"/>
  <c r="Q1604" i="25"/>
  <c r="O1604" i="25"/>
  <c r="M1604" i="25"/>
  <c r="K1604" i="25"/>
  <c r="I1604" i="25"/>
  <c r="G1604" i="25"/>
  <c r="V1602" i="25"/>
  <c r="Q1602" i="25"/>
  <c r="O1602" i="25"/>
  <c r="M1602" i="25"/>
  <c r="K1602" i="25"/>
  <c r="I1602" i="25"/>
  <c r="G1602" i="25"/>
  <c r="V1563" i="25"/>
  <c r="Q1563" i="25"/>
  <c r="O1563" i="25"/>
  <c r="M1563" i="25"/>
  <c r="K1563" i="25"/>
  <c r="I1563" i="25"/>
  <c r="G1563" i="25"/>
  <c r="V1511" i="25"/>
  <c r="Q1511" i="25"/>
  <c r="O1511" i="25"/>
  <c r="O1456" i="25" s="1"/>
  <c r="M1511" i="25"/>
  <c r="K1511" i="25"/>
  <c r="I1511" i="25"/>
  <c r="G1511" i="25"/>
  <c r="V1509" i="25"/>
  <c r="Q1509" i="25"/>
  <c r="O1509" i="25"/>
  <c r="K1509" i="25"/>
  <c r="I1509" i="25"/>
  <c r="G1509" i="25"/>
  <c r="M1509" i="25" s="1"/>
  <c r="V1457" i="25"/>
  <c r="Q1457" i="25"/>
  <c r="Q1456" i="25" s="1"/>
  <c r="O1457" i="25"/>
  <c r="K1457" i="25"/>
  <c r="I1457" i="25"/>
  <c r="I1456" i="25" s="1"/>
  <c r="G1457" i="25"/>
  <c r="M1457" i="25" s="1"/>
  <c r="M1456" i="25" s="1"/>
  <c r="V1455" i="25"/>
  <c r="Q1455" i="25"/>
  <c r="O1455" i="25"/>
  <c r="K1455" i="25"/>
  <c r="I1455" i="25"/>
  <c r="G1455" i="25"/>
  <c r="M1455" i="25" s="1"/>
  <c r="V1453" i="25"/>
  <c r="Q1453" i="25"/>
  <c r="O1453" i="25"/>
  <c r="M1453" i="25"/>
  <c r="K1453" i="25"/>
  <c r="I1453" i="25"/>
  <c r="G1453" i="25"/>
  <c r="V1451" i="25"/>
  <c r="Q1451" i="25"/>
  <c r="O1451" i="25"/>
  <c r="M1451" i="25"/>
  <c r="K1451" i="25"/>
  <c r="I1451" i="25"/>
  <c r="G1451" i="25"/>
  <c r="V1449" i="25"/>
  <c r="Q1449" i="25"/>
  <c r="O1449" i="25"/>
  <c r="M1449" i="25"/>
  <c r="K1449" i="25"/>
  <c r="I1449" i="25"/>
  <c r="G1449" i="25"/>
  <c r="V1447" i="25"/>
  <c r="Q1447" i="25"/>
  <c r="O1447" i="25"/>
  <c r="M1447" i="25"/>
  <c r="K1447" i="25"/>
  <c r="I1447" i="25"/>
  <c r="G1447" i="25"/>
  <c r="V1445" i="25"/>
  <c r="Q1445" i="25"/>
  <c r="O1445" i="25"/>
  <c r="K1445" i="25"/>
  <c r="I1445" i="25"/>
  <c r="G1445" i="25"/>
  <c r="M1445" i="25" s="1"/>
  <c r="V1441" i="25"/>
  <c r="Q1441" i="25"/>
  <c r="O1441" i="25"/>
  <c r="K1441" i="25"/>
  <c r="I1441" i="25"/>
  <c r="I1364" i="25" s="1"/>
  <c r="G1441" i="25"/>
  <c r="M1441" i="25" s="1"/>
  <c r="V1387" i="25"/>
  <c r="Q1387" i="25"/>
  <c r="O1387" i="25"/>
  <c r="K1387" i="25"/>
  <c r="I1387" i="25"/>
  <c r="G1387" i="25"/>
  <c r="M1387" i="25" s="1"/>
  <c r="V1383" i="25"/>
  <c r="Q1383" i="25"/>
  <c r="O1383" i="25"/>
  <c r="K1383" i="25"/>
  <c r="I1383" i="25"/>
  <c r="G1383" i="25"/>
  <c r="M1383" i="25" s="1"/>
  <c r="V1381" i="25"/>
  <c r="Q1381" i="25"/>
  <c r="O1381" i="25"/>
  <c r="M1381" i="25"/>
  <c r="K1381" i="25"/>
  <c r="I1381" i="25"/>
  <c r="G1381" i="25"/>
  <c r="V1373" i="25"/>
  <c r="Q1373" i="25"/>
  <c r="O1373" i="25"/>
  <c r="M1373" i="25"/>
  <c r="K1373" i="25"/>
  <c r="I1373" i="25"/>
  <c r="G1373" i="25"/>
  <c r="V1365" i="25"/>
  <c r="Q1365" i="25"/>
  <c r="O1365" i="25"/>
  <c r="M1365" i="25"/>
  <c r="M1364" i="25" s="1"/>
  <c r="K1365" i="25"/>
  <c r="K1364" i="25" s="1"/>
  <c r="I1365" i="25"/>
  <c r="G1365" i="25"/>
  <c r="V1363" i="25"/>
  <c r="Q1363" i="25"/>
  <c r="O1363" i="25"/>
  <c r="K1363" i="25"/>
  <c r="I1363" i="25"/>
  <c r="G1363" i="25"/>
  <c r="M1363" i="25" s="1"/>
  <c r="V1361" i="25"/>
  <c r="Q1361" i="25"/>
  <c r="O1361" i="25"/>
  <c r="K1361" i="25"/>
  <c r="I1361" i="25"/>
  <c r="G1361" i="25"/>
  <c r="M1361" i="25" s="1"/>
  <c r="V1338" i="25"/>
  <c r="Q1338" i="25"/>
  <c r="O1338" i="25"/>
  <c r="K1338" i="25"/>
  <c r="I1338" i="25"/>
  <c r="G1338" i="25"/>
  <c r="M1338" i="25" s="1"/>
  <c r="V1308" i="25"/>
  <c r="Q1308" i="25"/>
  <c r="O1308" i="25"/>
  <c r="K1308" i="25"/>
  <c r="I1308" i="25"/>
  <c r="G1308" i="25"/>
  <c r="M1308" i="25" s="1"/>
  <c r="V1305" i="25"/>
  <c r="Q1305" i="25"/>
  <c r="O1305" i="25"/>
  <c r="M1305" i="25"/>
  <c r="K1305" i="25"/>
  <c r="I1305" i="25"/>
  <c r="G1305" i="25"/>
  <c r="V1303" i="25"/>
  <c r="Q1303" i="25"/>
  <c r="O1303" i="25"/>
  <c r="M1303" i="25"/>
  <c r="K1303" i="25"/>
  <c r="I1303" i="25"/>
  <c r="G1303" i="25"/>
  <c r="V1301" i="25"/>
  <c r="Q1301" i="25"/>
  <c r="O1301" i="25"/>
  <c r="M1301" i="25"/>
  <c r="K1301" i="25"/>
  <c r="I1301" i="25"/>
  <c r="G1301" i="25"/>
  <c r="V1292" i="25"/>
  <c r="Q1292" i="25"/>
  <c r="O1292" i="25"/>
  <c r="M1292" i="25"/>
  <c r="K1292" i="25"/>
  <c r="K1216" i="25" s="1"/>
  <c r="I1292" i="25"/>
  <c r="G1292" i="25"/>
  <c r="V1284" i="25"/>
  <c r="Q1284" i="25"/>
  <c r="O1284" i="25"/>
  <c r="K1284" i="25"/>
  <c r="I1284" i="25"/>
  <c r="G1284" i="25"/>
  <c r="M1284" i="25" s="1"/>
  <c r="V1279" i="25"/>
  <c r="Q1279" i="25"/>
  <c r="O1279" i="25"/>
  <c r="K1279" i="25"/>
  <c r="I1279" i="25"/>
  <c r="G1279" i="25"/>
  <c r="M1279" i="25" s="1"/>
  <c r="V1256" i="25"/>
  <c r="Q1256" i="25"/>
  <c r="O1256" i="25"/>
  <c r="K1256" i="25"/>
  <c r="I1256" i="25"/>
  <c r="G1256" i="25"/>
  <c r="V1249" i="25"/>
  <c r="Q1249" i="25"/>
  <c r="O1249" i="25"/>
  <c r="K1249" i="25"/>
  <c r="I1249" i="25"/>
  <c r="G1249" i="25"/>
  <c r="M1249" i="25" s="1"/>
  <c r="V1226" i="25"/>
  <c r="Q1226" i="25"/>
  <c r="O1226" i="25"/>
  <c r="M1226" i="25"/>
  <c r="K1226" i="25"/>
  <c r="I1226" i="25"/>
  <c r="G1226" i="25"/>
  <c r="V1217" i="25"/>
  <c r="V1216" i="25" s="1"/>
  <c r="Q1217" i="25"/>
  <c r="O1217" i="25"/>
  <c r="M1217" i="25"/>
  <c r="K1217" i="25"/>
  <c r="I1217" i="25"/>
  <c r="G1217" i="25"/>
  <c r="O1216" i="25"/>
  <c r="V1215" i="25"/>
  <c r="Q1215" i="25"/>
  <c r="O1215" i="25"/>
  <c r="O1208" i="25" s="1"/>
  <c r="M1215" i="25"/>
  <c r="K1215" i="25"/>
  <c r="I1215" i="25"/>
  <c r="G1215" i="25"/>
  <c r="V1211" i="25"/>
  <c r="Q1211" i="25"/>
  <c r="O1211" i="25"/>
  <c r="K1211" i="25"/>
  <c r="I1211" i="25"/>
  <c r="G1211" i="25"/>
  <c r="M1211" i="25" s="1"/>
  <c r="V1209" i="25"/>
  <c r="Q1209" i="25"/>
  <c r="Q1208" i="25" s="1"/>
  <c r="O1209" i="25"/>
  <c r="K1209" i="25"/>
  <c r="I1209" i="25"/>
  <c r="G1209" i="25"/>
  <c r="M1209" i="25" s="1"/>
  <c r="V1208" i="25"/>
  <c r="G1208" i="25"/>
  <c r="V1207" i="25"/>
  <c r="Q1207" i="25"/>
  <c r="O1207" i="25"/>
  <c r="K1207" i="25"/>
  <c r="I1207" i="25"/>
  <c r="G1207" i="25"/>
  <c r="M1207" i="25" s="1"/>
  <c r="V1205" i="25"/>
  <c r="Q1205" i="25"/>
  <c r="O1205" i="25"/>
  <c r="M1205" i="25"/>
  <c r="K1205" i="25"/>
  <c r="I1205" i="25"/>
  <c r="G1205" i="25"/>
  <c r="V1203" i="25"/>
  <c r="Q1203" i="25"/>
  <c r="O1203" i="25"/>
  <c r="M1203" i="25"/>
  <c r="K1203" i="25"/>
  <c r="I1203" i="25"/>
  <c r="G1203" i="25"/>
  <c r="V1201" i="25"/>
  <c r="Q1201" i="25"/>
  <c r="O1201" i="25"/>
  <c r="M1201" i="25"/>
  <c r="K1201" i="25"/>
  <c r="I1201" i="25"/>
  <c r="G1201" i="25"/>
  <c r="V1199" i="25"/>
  <c r="Q1199" i="25"/>
  <c r="O1199" i="25"/>
  <c r="M1199" i="25"/>
  <c r="K1199" i="25"/>
  <c r="I1199" i="25"/>
  <c r="G1199" i="25"/>
  <c r="V1197" i="25"/>
  <c r="Q1197" i="25"/>
  <c r="O1197" i="25"/>
  <c r="K1197" i="25"/>
  <c r="I1197" i="25"/>
  <c r="G1197" i="25"/>
  <c r="M1197" i="25" s="1"/>
  <c r="V1193" i="25"/>
  <c r="Q1193" i="25"/>
  <c r="O1193" i="25"/>
  <c r="K1193" i="25"/>
  <c r="I1193" i="25"/>
  <c r="G1193" i="25"/>
  <c r="M1193" i="25" s="1"/>
  <c r="V1191" i="25"/>
  <c r="Q1191" i="25"/>
  <c r="O1191" i="25"/>
  <c r="K1191" i="25"/>
  <c r="I1191" i="25"/>
  <c r="G1191" i="25"/>
  <c r="M1191" i="25" s="1"/>
  <c r="V1189" i="25"/>
  <c r="Q1189" i="25"/>
  <c r="O1189" i="25"/>
  <c r="K1189" i="25"/>
  <c r="I1189" i="25"/>
  <c r="G1189" i="25"/>
  <c r="M1189" i="25" s="1"/>
  <c r="V1187" i="25"/>
  <c r="Q1187" i="25"/>
  <c r="O1187" i="25"/>
  <c r="M1187" i="25"/>
  <c r="K1187" i="25"/>
  <c r="I1187" i="25"/>
  <c r="G1187" i="25"/>
  <c r="V1185" i="25"/>
  <c r="Q1185" i="25"/>
  <c r="O1185" i="25"/>
  <c r="M1185" i="25"/>
  <c r="K1185" i="25"/>
  <c r="I1185" i="25"/>
  <c r="G1185" i="25"/>
  <c r="V1183" i="25"/>
  <c r="Q1183" i="25"/>
  <c r="O1183" i="25"/>
  <c r="M1183" i="25"/>
  <c r="K1183" i="25"/>
  <c r="I1183" i="25"/>
  <c r="G1183" i="25"/>
  <c r="V1181" i="25"/>
  <c r="Q1181" i="25"/>
  <c r="O1181" i="25"/>
  <c r="M1181" i="25"/>
  <c r="K1181" i="25"/>
  <c r="I1181" i="25"/>
  <c r="G1181" i="25"/>
  <c r="V1179" i="25"/>
  <c r="Q1179" i="25"/>
  <c r="O1179" i="25"/>
  <c r="K1179" i="25"/>
  <c r="I1179" i="25"/>
  <c r="G1179" i="25"/>
  <c r="M1179" i="25" s="1"/>
  <c r="V1175" i="25"/>
  <c r="Q1175" i="25"/>
  <c r="O1175" i="25"/>
  <c r="K1175" i="25"/>
  <c r="I1175" i="25"/>
  <c r="G1175" i="25"/>
  <c r="M1175" i="25" s="1"/>
  <c r="V1173" i="25"/>
  <c r="Q1173" i="25"/>
  <c r="O1173" i="25"/>
  <c r="K1173" i="25"/>
  <c r="I1173" i="25"/>
  <c r="G1173" i="25"/>
  <c r="M1173" i="25" s="1"/>
  <c r="V1170" i="25"/>
  <c r="Q1170" i="25"/>
  <c r="O1170" i="25"/>
  <c r="K1170" i="25"/>
  <c r="I1170" i="25"/>
  <c r="G1170" i="25"/>
  <c r="M1170" i="25" s="1"/>
  <c r="V1167" i="25"/>
  <c r="Q1167" i="25"/>
  <c r="O1167" i="25"/>
  <c r="M1167" i="25"/>
  <c r="K1167" i="25"/>
  <c r="I1167" i="25"/>
  <c r="G1167" i="25"/>
  <c r="V1165" i="25"/>
  <c r="Q1165" i="25"/>
  <c r="O1165" i="25"/>
  <c r="M1165" i="25"/>
  <c r="K1165" i="25"/>
  <c r="I1165" i="25"/>
  <c r="G1165" i="25"/>
  <c r="V1157" i="25"/>
  <c r="Q1157" i="25"/>
  <c r="O1157" i="25"/>
  <c r="M1157" i="25"/>
  <c r="K1157" i="25"/>
  <c r="I1157" i="25"/>
  <c r="G1157" i="25"/>
  <c r="V1155" i="25"/>
  <c r="Q1155" i="25"/>
  <c r="O1155" i="25"/>
  <c r="M1155" i="25"/>
  <c r="K1155" i="25"/>
  <c r="K1154" i="25" s="1"/>
  <c r="I1155" i="25"/>
  <c r="I1154" i="25" s="1"/>
  <c r="G1155" i="25"/>
  <c r="V1153" i="25"/>
  <c r="Q1153" i="25"/>
  <c r="O1153" i="25"/>
  <c r="K1153" i="25"/>
  <c r="I1153" i="25"/>
  <c r="G1153" i="25"/>
  <c r="M1153" i="25" s="1"/>
  <c r="V1151" i="25"/>
  <c r="Q1151" i="25"/>
  <c r="O1151" i="25"/>
  <c r="K1151" i="25"/>
  <c r="I1151" i="25"/>
  <c r="G1151" i="25"/>
  <c r="M1151" i="25" s="1"/>
  <c r="V1149" i="25"/>
  <c r="Q1149" i="25"/>
  <c r="O1149" i="25"/>
  <c r="K1149" i="25"/>
  <c r="I1149" i="25"/>
  <c r="G1149" i="25"/>
  <c r="M1149" i="25" s="1"/>
  <c r="V1147" i="25"/>
  <c r="Q1147" i="25"/>
  <c r="O1147" i="25"/>
  <c r="M1147" i="25"/>
  <c r="K1147" i="25"/>
  <c r="I1147" i="25"/>
  <c r="G1147" i="25"/>
  <c r="V1145" i="25"/>
  <c r="Q1145" i="25"/>
  <c r="O1145" i="25"/>
  <c r="M1145" i="25"/>
  <c r="K1145" i="25"/>
  <c r="I1145" i="25"/>
  <c r="G1145" i="25"/>
  <c r="V1143" i="25"/>
  <c r="Q1143" i="25"/>
  <c r="O1143" i="25"/>
  <c r="M1143" i="25"/>
  <c r="K1143" i="25"/>
  <c r="I1143" i="25"/>
  <c r="G1143" i="25"/>
  <c r="V1141" i="25"/>
  <c r="Q1141" i="25"/>
  <c r="O1141" i="25"/>
  <c r="M1141" i="25"/>
  <c r="K1141" i="25"/>
  <c r="K1140" i="25" s="1"/>
  <c r="I1141" i="25"/>
  <c r="I1140" i="25" s="1"/>
  <c r="G1141" i="25"/>
  <c r="V1139" i="25"/>
  <c r="Q1139" i="25"/>
  <c r="O1139" i="25"/>
  <c r="K1139" i="25"/>
  <c r="I1139" i="25"/>
  <c r="G1139" i="25"/>
  <c r="M1139" i="25" s="1"/>
  <c r="V1137" i="25"/>
  <c r="Q1137" i="25"/>
  <c r="O1137" i="25"/>
  <c r="K1137" i="25"/>
  <c r="I1137" i="25"/>
  <c r="G1137" i="25"/>
  <c r="M1137" i="25" s="1"/>
  <c r="V1135" i="25"/>
  <c r="Q1135" i="25"/>
  <c r="O1135" i="25"/>
  <c r="K1135" i="25"/>
  <c r="I1135" i="25"/>
  <c r="G1135" i="25"/>
  <c r="M1135" i="25" s="1"/>
  <c r="V1133" i="25"/>
  <c r="Q1133" i="25"/>
  <c r="O1133" i="25"/>
  <c r="M1133" i="25"/>
  <c r="K1133" i="25"/>
  <c r="I1133" i="25"/>
  <c r="G1133" i="25"/>
  <c r="V1131" i="25"/>
  <c r="Q1131" i="25"/>
  <c r="O1131" i="25"/>
  <c r="M1131" i="25"/>
  <c r="K1131" i="25"/>
  <c r="I1131" i="25"/>
  <c r="G1131" i="25"/>
  <c r="V1129" i="25"/>
  <c r="Q1129" i="25"/>
  <c r="O1129" i="25"/>
  <c r="M1129" i="25"/>
  <c r="K1129" i="25"/>
  <c r="I1129" i="25"/>
  <c r="G1129" i="25"/>
  <c r="V1127" i="25"/>
  <c r="Q1127" i="25"/>
  <c r="O1127" i="25"/>
  <c r="M1127" i="25"/>
  <c r="K1127" i="25"/>
  <c r="K1126" i="25" s="1"/>
  <c r="I1127" i="25"/>
  <c r="I1126" i="25" s="1"/>
  <c r="G1127" i="25"/>
  <c r="V1125" i="25"/>
  <c r="Q1125" i="25"/>
  <c r="O1125" i="25"/>
  <c r="K1125" i="25"/>
  <c r="I1125" i="25"/>
  <c r="G1125" i="25"/>
  <c r="M1125" i="25" s="1"/>
  <c r="V1123" i="25"/>
  <c r="Q1123" i="25"/>
  <c r="O1123" i="25"/>
  <c r="K1123" i="25"/>
  <c r="I1123" i="25"/>
  <c r="G1123" i="25"/>
  <c r="M1123" i="25" s="1"/>
  <c r="V1121" i="25"/>
  <c r="Q1121" i="25"/>
  <c r="O1121" i="25"/>
  <c r="K1121" i="25"/>
  <c r="I1121" i="25"/>
  <c r="G1121" i="25"/>
  <c r="M1121" i="25" s="1"/>
  <c r="V1119" i="25"/>
  <c r="Q1119" i="25"/>
  <c r="O1119" i="25"/>
  <c r="M1119" i="25"/>
  <c r="K1119" i="25"/>
  <c r="I1119" i="25"/>
  <c r="G1119" i="25"/>
  <c r="V1115" i="25"/>
  <c r="Q1115" i="25"/>
  <c r="O1115" i="25"/>
  <c r="M1115" i="25"/>
  <c r="K1115" i="25"/>
  <c r="I1115" i="25"/>
  <c r="G1115" i="25"/>
  <c r="V1113" i="25"/>
  <c r="Q1113" i="25"/>
  <c r="O1113" i="25"/>
  <c r="M1113" i="25"/>
  <c r="K1113" i="25"/>
  <c r="I1113" i="25"/>
  <c r="G1113" i="25"/>
  <c r="V1111" i="25"/>
  <c r="Q1111" i="25"/>
  <c r="O1111" i="25"/>
  <c r="M1111" i="25"/>
  <c r="K1111" i="25"/>
  <c r="I1111" i="25"/>
  <c r="G1111" i="25"/>
  <c r="V1109" i="25"/>
  <c r="Q1109" i="25"/>
  <c r="O1109" i="25"/>
  <c r="K1109" i="25"/>
  <c r="I1109" i="25"/>
  <c r="G1109" i="25"/>
  <c r="M1109" i="25" s="1"/>
  <c r="V1106" i="25"/>
  <c r="Q1106" i="25"/>
  <c r="O1106" i="25"/>
  <c r="K1106" i="25"/>
  <c r="I1106" i="25"/>
  <c r="G1106" i="25"/>
  <c r="M1106" i="25" s="1"/>
  <c r="V1104" i="25"/>
  <c r="Q1104" i="25"/>
  <c r="O1104" i="25"/>
  <c r="K1104" i="25"/>
  <c r="I1104" i="25"/>
  <c r="G1104" i="25"/>
  <c r="M1104" i="25" s="1"/>
  <c r="M1096" i="25" s="1"/>
  <c r="V1099" i="25"/>
  <c r="Q1099" i="25"/>
  <c r="O1099" i="25"/>
  <c r="K1099" i="25"/>
  <c r="I1099" i="25"/>
  <c r="G1099" i="25"/>
  <c r="M1099" i="25" s="1"/>
  <c r="V1097" i="25"/>
  <c r="Q1097" i="25"/>
  <c r="Q1096" i="25" s="1"/>
  <c r="O1097" i="25"/>
  <c r="O1096" i="25" s="1"/>
  <c r="M1097" i="25"/>
  <c r="K1097" i="25"/>
  <c r="K1096" i="25" s="1"/>
  <c r="I1097" i="25"/>
  <c r="G1097" i="25"/>
  <c r="V1095" i="25"/>
  <c r="Q1095" i="25"/>
  <c r="O1095" i="25"/>
  <c r="O1052" i="25" s="1"/>
  <c r="M1095" i="25"/>
  <c r="K1095" i="25"/>
  <c r="I1095" i="25"/>
  <c r="G1095" i="25"/>
  <c r="V1093" i="25"/>
  <c r="Q1093" i="25"/>
  <c r="O1093" i="25"/>
  <c r="M1093" i="25"/>
  <c r="M1052" i="25" s="1"/>
  <c r="K1093" i="25"/>
  <c r="I1093" i="25"/>
  <c r="G1093" i="25"/>
  <c r="V1090" i="25"/>
  <c r="Q1090" i="25"/>
  <c r="O1090" i="25"/>
  <c r="K1090" i="25"/>
  <c r="I1090" i="25"/>
  <c r="G1090" i="25"/>
  <c r="M1090" i="25" s="1"/>
  <c r="V1088" i="25"/>
  <c r="Q1088" i="25"/>
  <c r="O1088" i="25"/>
  <c r="K1088" i="25"/>
  <c r="I1088" i="25"/>
  <c r="G1088" i="25"/>
  <c r="M1088" i="25" s="1"/>
  <c r="V1085" i="25"/>
  <c r="Q1085" i="25"/>
  <c r="O1085" i="25"/>
  <c r="K1085" i="25"/>
  <c r="I1085" i="25"/>
  <c r="G1085" i="25"/>
  <c r="M1085" i="25" s="1"/>
  <c r="V1083" i="25"/>
  <c r="Q1083" i="25"/>
  <c r="O1083" i="25"/>
  <c r="K1083" i="25"/>
  <c r="I1083" i="25"/>
  <c r="G1083" i="25"/>
  <c r="M1083" i="25" s="1"/>
  <c r="V1081" i="25"/>
  <c r="Q1081" i="25"/>
  <c r="O1081" i="25"/>
  <c r="M1081" i="25"/>
  <c r="K1081" i="25"/>
  <c r="I1081" i="25"/>
  <c r="G1081" i="25"/>
  <c r="V1079" i="25"/>
  <c r="Q1079" i="25"/>
  <c r="O1079" i="25"/>
  <c r="M1079" i="25"/>
  <c r="K1079" i="25"/>
  <c r="I1079" i="25"/>
  <c r="G1079" i="25"/>
  <c r="V1075" i="25"/>
  <c r="Q1075" i="25"/>
  <c r="O1075" i="25"/>
  <c r="M1075" i="25"/>
  <c r="K1075" i="25"/>
  <c r="I1075" i="25"/>
  <c r="G1075" i="25"/>
  <c r="V1070" i="25"/>
  <c r="Q1070" i="25"/>
  <c r="O1070" i="25"/>
  <c r="M1070" i="25"/>
  <c r="K1070" i="25"/>
  <c r="I1070" i="25"/>
  <c r="G1070" i="25"/>
  <c r="V1065" i="25"/>
  <c r="Q1065" i="25"/>
  <c r="O1065" i="25"/>
  <c r="K1065" i="25"/>
  <c r="I1065" i="25"/>
  <c r="G1065" i="25"/>
  <c r="M1065" i="25" s="1"/>
  <c r="V1063" i="25"/>
  <c r="Q1063" i="25"/>
  <c r="O1063" i="25"/>
  <c r="K1063" i="25"/>
  <c r="I1063" i="25"/>
  <c r="G1063" i="25"/>
  <c r="M1063" i="25" s="1"/>
  <c r="V1060" i="25"/>
  <c r="Q1060" i="25"/>
  <c r="O1060" i="25"/>
  <c r="K1060" i="25"/>
  <c r="I1060" i="25"/>
  <c r="G1060" i="25"/>
  <c r="M1060" i="25" s="1"/>
  <c r="V1058" i="25"/>
  <c r="Q1058" i="25"/>
  <c r="O1058" i="25"/>
  <c r="K1058" i="25"/>
  <c r="I1058" i="25"/>
  <c r="G1058" i="25"/>
  <c r="M1058" i="25" s="1"/>
  <c r="V1056" i="25"/>
  <c r="Q1056" i="25"/>
  <c r="O1056" i="25"/>
  <c r="M1056" i="25"/>
  <c r="K1056" i="25"/>
  <c r="I1056" i="25"/>
  <c r="G1056" i="25"/>
  <c r="V1053" i="25"/>
  <c r="Q1053" i="25"/>
  <c r="Q1052" i="25" s="1"/>
  <c r="O1053" i="25"/>
  <c r="M1053" i="25"/>
  <c r="K1053" i="25"/>
  <c r="I1053" i="25"/>
  <c r="G1053" i="25"/>
  <c r="K1052" i="25"/>
  <c r="V1051" i="25"/>
  <c r="Q1051" i="25"/>
  <c r="O1051" i="25"/>
  <c r="O1050" i="25" s="1"/>
  <c r="M1051" i="25"/>
  <c r="M1050" i="25" s="1"/>
  <c r="K1051" i="25"/>
  <c r="K1050" i="25" s="1"/>
  <c r="I1051" i="25"/>
  <c r="I1050" i="25" s="1"/>
  <c r="G1051" i="25"/>
  <c r="V1050" i="25"/>
  <c r="Q1050" i="25"/>
  <c r="G1050" i="25"/>
  <c r="V1048" i="25"/>
  <c r="Q1048" i="25"/>
  <c r="O1048" i="25"/>
  <c r="K1048" i="25"/>
  <c r="I1048" i="25"/>
  <c r="G1048" i="25"/>
  <c r="M1048" i="25" s="1"/>
  <c r="V1046" i="25"/>
  <c r="Q1046" i="25"/>
  <c r="O1046" i="25"/>
  <c r="K1046" i="25"/>
  <c r="I1046" i="25"/>
  <c r="G1046" i="25"/>
  <c r="M1046" i="25" s="1"/>
  <c r="V1044" i="25"/>
  <c r="Q1044" i="25"/>
  <c r="O1044" i="25"/>
  <c r="K1044" i="25"/>
  <c r="I1044" i="25"/>
  <c r="G1044" i="25"/>
  <c r="M1044" i="25" s="1"/>
  <c r="V1042" i="25"/>
  <c r="Q1042" i="25"/>
  <c r="O1042" i="25"/>
  <c r="M1042" i="25"/>
  <c r="K1042" i="25"/>
  <c r="I1042" i="25"/>
  <c r="G1042" i="25"/>
  <c r="V1029" i="25"/>
  <c r="Q1029" i="25"/>
  <c r="O1029" i="25"/>
  <c r="M1029" i="25"/>
  <c r="K1029" i="25"/>
  <c r="I1029" i="25"/>
  <c r="G1029" i="25"/>
  <c r="V1023" i="25"/>
  <c r="Q1023" i="25"/>
  <c r="O1023" i="25"/>
  <c r="M1023" i="25"/>
  <c r="K1023" i="25"/>
  <c r="I1023" i="25"/>
  <c r="G1023" i="25"/>
  <c r="V1019" i="25"/>
  <c r="Q1019" i="25"/>
  <c r="O1019" i="25"/>
  <c r="M1019" i="25"/>
  <c r="K1019" i="25"/>
  <c r="I1019" i="25"/>
  <c r="G1019" i="25"/>
  <c r="V1017" i="25"/>
  <c r="Q1017" i="25"/>
  <c r="O1017" i="25"/>
  <c r="K1017" i="25"/>
  <c r="I1017" i="25"/>
  <c r="G1017" i="25"/>
  <c r="M1017" i="25" s="1"/>
  <c r="V1015" i="25"/>
  <c r="Q1015" i="25"/>
  <c r="O1015" i="25"/>
  <c r="K1015" i="25"/>
  <c r="I1015" i="25"/>
  <c r="G1015" i="25"/>
  <c r="M1015" i="25" s="1"/>
  <c r="V1013" i="25"/>
  <c r="Q1013" i="25"/>
  <c r="O1013" i="25"/>
  <c r="K1013" i="25"/>
  <c r="I1013" i="25"/>
  <c r="G1013" i="25"/>
  <c r="M1013" i="25" s="1"/>
  <c r="V1011" i="25"/>
  <c r="Q1011" i="25"/>
  <c r="O1011" i="25"/>
  <c r="K1011" i="25"/>
  <c r="I1011" i="25"/>
  <c r="G1011" i="25"/>
  <c r="M1011" i="25" s="1"/>
  <c r="V1009" i="25"/>
  <c r="Q1009" i="25"/>
  <c r="O1009" i="25"/>
  <c r="M1009" i="25"/>
  <c r="K1009" i="25"/>
  <c r="I1009" i="25"/>
  <c r="G1009" i="25"/>
  <c r="V1007" i="25"/>
  <c r="Q1007" i="25"/>
  <c r="O1007" i="25"/>
  <c r="M1007" i="25"/>
  <c r="K1007" i="25"/>
  <c r="I1007" i="25"/>
  <c r="G1007" i="25"/>
  <c r="V1005" i="25"/>
  <c r="Q1005" i="25"/>
  <c r="O1005" i="25"/>
  <c r="M1005" i="25"/>
  <c r="K1005" i="25"/>
  <c r="I1005" i="25"/>
  <c r="G1005" i="25"/>
  <c r="V1001" i="25"/>
  <c r="Q1001" i="25"/>
  <c r="O1001" i="25"/>
  <c r="M1001" i="25"/>
  <c r="K1001" i="25"/>
  <c r="I1001" i="25"/>
  <c r="G1001" i="25"/>
  <c r="V999" i="25"/>
  <c r="Q999" i="25"/>
  <c r="O999" i="25"/>
  <c r="K999" i="25"/>
  <c r="I999" i="25"/>
  <c r="G999" i="25"/>
  <c r="M999" i="25" s="1"/>
  <c r="V996" i="25"/>
  <c r="Q996" i="25"/>
  <c r="O996" i="25"/>
  <c r="K996" i="25"/>
  <c r="I996" i="25"/>
  <c r="G996" i="25"/>
  <c r="M996" i="25" s="1"/>
  <c r="V989" i="25"/>
  <c r="Q989" i="25"/>
  <c r="O989" i="25"/>
  <c r="K989" i="25"/>
  <c r="I989" i="25"/>
  <c r="G989" i="25"/>
  <c r="M989" i="25" s="1"/>
  <c r="V985" i="25"/>
  <c r="Q985" i="25"/>
  <c r="O985" i="25"/>
  <c r="K985" i="25"/>
  <c r="I985" i="25"/>
  <c r="G985" i="25"/>
  <c r="M985" i="25" s="1"/>
  <c r="V978" i="25"/>
  <c r="Q978" i="25"/>
  <c r="O978" i="25"/>
  <c r="M978" i="25"/>
  <c r="K978" i="25"/>
  <c r="I978" i="25"/>
  <c r="G978" i="25"/>
  <c r="V976" i="25"/>
  <c r="Q976" i="25"/>
  <c r="O976" i="25"/>
  <c r="M976" i="25"/>
  <c r="K976" i="25"/>
  <c r="I976" i="25"/>
  <c r="G976" i="25"/>
  <c r="V878" i="25"/>
  <c r="Q878" i="25"/>
  <c r="O878" i="25"/>
  <c r="M878" i="25"/>
  <c r="K878" i="25"/>
  <c r="I878" i="25"/>
  <c r="G878" i="25"/>
  <c r="V876" i="25"/>
  <c r="Q876" i="25"/>
  <c r="O876" i="25"/>
  <c r="M876" i="25"/>
  <c r="K876" i="25"/>
  <c r="I876" i="25"/>
  <c r="G876" i="25"/>
  <c r="V865" i="25"/>
  <c r="Q865" i="25"/>
  <c r="O865" i="25"/>
  <c r="K865" i="25"/>
  <c r="I865" i="25"/>
  <c r="G865" i="25"/>
  <c r="M865" i="25" s="1"/>
  <c r="V852" i="25"/>
  <c r="Q852" i="25"/>
  <c r="O852" i="25"/>
  <c r="K852" i="25"/>
  <c r="I852" i="25"/>
  <c r="G852" i="25"/>
  <c r="M852" i="25" s="1"/>
  <c r="V850" i="25"/>
  <c r="Q850" i="25"/>
  <c r="O850" i="25"/>
  <c r="K850" i="25"/>
  <c r="I850" i="25"/>
  <c r="G850" i="25"/>
  <c r="M850" i="25" s="1"/>
  <c r="V840" i="25"/>
  <c r="Q840" i="25"/>
  <c r="O840" i="25"/>
  <c r="K840" i="25"/>
  <c r="I840" i="25"/>
  <c r="G840" i="25"/>
  <c r="M840" i="25" s="1"/>
  <c r="V833" i="25"/>
  <c r="Q833" i="25"/>
  <c r="O833" i="25"/>
  <c r="M833" i="25"/>
  <c r="K833" i="25"/>
  <c r="I833" i="25"/>
  <c r="G833" i="25"/>
  <c r="V828" i="25"/>
  <c r="Q828" i="25"/>
  <c r="O828" i="25"/>
  <c r="M828" i="25"/>
  <c r="K828" i="25"/>
  <c r="I828" i="25"/>
  <c r="G828" i="25"/>
  <c r="V823" i="25"/>
  <c r="Q823" i="25"/>
  <c r="O823" i="25"/>
  <c r="M823" i="25"/>
  <c r="K823" i="25"/>
  <c r="I823" i="25"/>
  <c r="G823" i="25"/>
  <c r="V819" i="25"/>
  <c r="Q819" i="25"/>
  <c r="O819" i="25"/>
  <c r="M819" i="25"/>
  <c r="K819" i="25"/>
  <c r="I819" i="25"/>
  <c r="G819" i="25"/>
  <c r="V817" i="25"/>
  <c r="Q817" i="25"/>
  <c r="O817" i="25"/>
  <c r="K817" i="25"/>
  <c r="I817" i="25"/>
  <c r="G817" i="25"/>
  <c r="M817" i="25" s="1"/>
  <c r="V815" i="25"/>
  <c r="Q815" i="25"/>
  <c r="O815" i="25"/>
  <c r="K815" i="25"/>
  <c r="I815" i="25"/>
  <c r="G815" i="25"/>
  <c r="M815" i="25" s="1"/>
  <c r="V813" i="25"/>
  <c r="Q813" i="25"/>
  <c r="O813" i="25"/>
  <c r="K813" i="25"/>
  <c r="I813" i="25"/>
  <c r="G813" i="25"/>
  <c r="M813" i="25" s="1"/>
  <c r="V808" i="25"/>
  <c r="Q808" i="25"/>
  <c r="O808" i="25"/>
  <c r="K808" i="25"/>
  <c r="I808" i="25"/>
  <c r="G808" i="25"/>
  <c r="M808" i="25" s="1"/>
  <c r="V804" i="25"/>
  <c r="Q804" i="25"/>
  <c r="O804" i="25"/>
  <c r="M804" i="25"/>
  <c r="K804" i="25"/>
  <c r="I804" i="25"/>
  <c r="G804" i="25"/>
  <c r="V802" i="25"/>
  <c r="Q802" i="25"/>
  <c r="Q759" i="25" s="1"/>
  <c r="O802" i="25"/>
  <c r="M802" i="25"/>
  <c r="K802" i="25"/>
  <c r="I802" i="25"/>
  <c r="G802" i="25"/>
  <c r="V791" i="25"/>
  <c r="Q791" i="25"/>
  <c r="O791" i="25"/>
  <c r="M791" i="25"/>
  <c r="K791" i="25"/>
  <c r="I791" i="25"/>
  <c r="G791" i="25"/>
  <c r="V767" i="25"/>
  <c r="Q767" i="25"/>
  <c r="O767" i="25"/>
  <c r="M767" i="25"/>
  <c r="K767" i="25"/>
  <c r="I767" i="25"/>
  <c r="G767" i="25"/>
  <c r="V764" i="25"/>
  <c r="Q764" i="25"/>
  <c r="O764" i="25"/>
  <c r="K764" i="25"/>
  <c r="I764" i="25"/>
  <c r="G764" i="25"/>
  <c r="M764" i="25" s="1"/>
  <c r="V762" i="25"/>
  <c r="Q762" i="25"/>
  <c r="O762" i="25"/>
  <c r="K762" i="25"/>
  <c r="I762" i="25"/>
  <c r="G762" i="25"/>
  <c r="M762" i="25" s="1"/>
  <c r="V760" i="25"/>
  <c r="V759" i="25" s="1"/>
  <c r="Q760" i="25"/>
  <c r="O760" i="25"/>
  <c r="K760" i="25"/>
  <c r="I760" i="25"/>
  <c r="G760" i="25"/>
  <c r="V719" i="25"/>
  <c r="V718" i="25" s="1"/>
  <c r="Q719" i="25"/>
  <c r="Q718" i="25" s="1"/>
  <c r="O719" i="25"/>
  <c r="M719" i="25"/>
  <c r="K719" i="25"/>
  <c r="K718" i="25" s="1"/>
  <c r="I719" i="25"/>
  <c r="G719" i="25"/>
  <c r="O718" i="25"/>
  <c r="M718" i="25"/>
  <c r="I718" i="25"/>
  <c r="G718" i="25"/>
  <c r="V716" i="25"/>
  <c r="Q716" i="25"/>
  <c r="O716" i="25"/>
  <c r="M716" i="25"/>
  <c r="K716" i="25"/>
  <c r="I716" i="25"/>
  <c r="G716" i="25"/>
  <c r="V714" i="25"/>
  <c r="Q714" i="25"/>
  <c r="O714" i="25"/>
  <c r="M714" i="25"/>
  <c r="K714" i="25"/>
  <c r="K658" i="25" s="1"/>
  <c r="I714" i="25"/>
  <c r="I658" i="25" s="1"/>
  <c r="G714" i="25"/>
  <c r="V712" i="25"/>
  <c r="Q712" i="25"/>
  <c r="O712" i="25"/>
  <c r="K712" i="25"/>
  <c r="I712" i="25"/>
  <c r="G712" i="25"/>
  <c r="M712" i="25" s="1"/>
  <c r="V710" i="25"/>
  <c r="Q710" i="25"/>
  <c r="O710" i="25"/>
  <c r="K710" i="25"/>
  <c r="I710" i="25"/>
  <c r="G710" i="25"/>
  <c r="M710" i="25" s="1"/>
  <c r="V708" i="25"/>
  <c r="Q708" i="25"/>
  <c r="O708" i="25"/>
  <c r="K708" i="25"/>
  <c r="I708" i="25"/>
  <c r="G708" i="25"/>
  <c r="M708" i="25" s="1"/>
  <c r="V667" i="25"/>
  <c r="Q667" i="25"/>
  <c r="O667" i="25"/>
  <c r="K667" i="25"/>
  <c r="I667" i="25"/>
  <c r="G667" i="25"/>
  <c r="M667" i="25" s="1"/>
  <c r="V665" i="25"/>
  <c r="Q665" i="25"/>
  <c r="O665" i="25"/>
  <c r="M665" i="25"/>
  <c r="K665" i="25"/>
  <c r="I665" i="25"/>
  <c r="G665" i="25"/>
  <c r="V663" i="25"/>
  <c r="V658" i="25" s="1"/>
  <c r="Q663" i="25"/>
  <c r="O663" i="25"/>
  <c r="M663" i="25"/>
  <c r="K663" i="25"/>
  <c r="I663" i="25"/>
  <c r="G663" i="25"/>
  <c r="V661" i="25"/>
  <c r="Q661" i="25"/>
  <c r="Q658" i="25" s="1"/>
  <c r="O661" i="25"/>
  <c r="M661" i="25"/>
  <c r="K661" i="25"/>
  <c r="I661" i="25"/>
  <c r="G661" i="25"/>
  <c r="V659" i="25"/>
  <c r="Q659" i="25"/>
  <c r="O659" i="25"/>
  <c r="O658" i="25" s="1"/>
  <c r="M659" i="25"/>
  <c r="K659" i="25"/>
  <c r="I659" i="25"/>
  <c r="G659" i="25"/>
  <c r="G658" i="25"/>
  <c r="V656" i="25"/>
  <c r="Q656" i="25"/>
  <c r="O656" i="25"/>
  <c r="K656" i="25"/>
  <c r="I656" i="25"/>
  <c r="G656" i="25"/>
  <c r="M656" i="25" s="1"/>
  <c r="V654" i="25"/>
  <c r="Q654" i="25"/>
  <c r="O654" i="25"/>
  <c r="K654" i="25"/>
  <c r="I654" i="25"/>
  <c r="G654" i="25"/>
  <c r="M654" i="25" s="1"/>
  <c r="V652" i="25"/>
  <c r="Q652" i="25"/>
  <c r="O652" i="25"/>
  <c r="K652" i="25"/>
  <c r="I652" i="25"/>
  <c r="G652" i="25"/>
  <c r="M652" i="25" s="1"/>
  <c r="V650" i="25"/>
  <c r="Q650" i="25"/>
  <c r="O650" i="25"/>
  <c r="M650" i="25"/>
  <c r="K650" i="25"/>
  <c r="I650" i="25"/>
  <c r="G650" i="25"/>
  <c r="V647" i="25"/>
  <c r="Q647" i="25"/>
  <c r="O647" i="25"/>
  <c r="M647" i="25"/>
  <c r="K647" i="25"/>
  <c r="I647" i="25"/>
  <c r="G647" i="25"/>
  <c r="V633" i="25"/>
  <c r="Q633" i="25"/>
  <c r="O633" i="25"/>
  <c r="O632" i="25" s="1"/>
  <c r="M633" i="25"/>
  <c r="K633" i="25"/>
  <c r="I633" i="25"/>
  <c r="G633" i="25"/>
  <c r="G632" i="25" s="1"/>
  <c r="M632" i="25"/>
  <c r="K632" i="25"/>
  <c r="I632" i="25"/>
  <c r="V628" i="25"/>
  <c r="Q628" i="25"/>
  <c r="O628" i="25"/>
  <c r="K628" i="25"/>
  <c r="I628" i="25"/>
  <c r="G628" i="25"/>
  <c r="M628" i="25" s="1"/>
  <c r="V609" i="25"/>
  <c r="Q609" i="25"/>
  <c r="O609" i="25"/>
  <c r="K609" i="25"/>
  <c r="I609" i="25"/>
  <c r="G609" i="25"/>
  <c r="M609" i="25" s="1"/>
  <c r="V590" i="25"/>
  <c r="Q590" i="25"/>
  <c r="O590" i="25"/>
  <c r="K590" i="25"/>
  <c r="I590" i="25"/>
  <c r="G590" i="25"/>
  <c r="M590" i="25" s="1"/>
  <c r="V587" i="25"/>
  <c r="Q587" i="25"/>
  <c r="Q551" i="25" s="1"/>
  <c r="O587" i="25"/>
  <c r="K587" i="25"/>
  <c r="I587" i="25"/>
  <c r="G587" i="25"/>
  <c r="M587" i="25" s="1"/>
  <c r="V585" i="25"/>
  <c r="Q585" i="25"/>
  <c r="O585" i="25"/>
  <c r="M585" i="25"/>
  <c r="K585" i="25"/>
  <c r="I585" i="25"/>
  <c r="G585" i="25"/>
  <c r="V583" i="25"/>
  <c r="Q583" i="25"/>
  <c r="O583" i="25"/>
  <c r="M583" i="25"/>
  <c r="K583" i="25"/>
  <c r="I583" i="25"/>
  <c r="G583" i="25"/>
  <c r="V581" i="25"/>
  <c r="Q581" i="25"/>
  <c r="O581" i="25"/>
  <c r="M581" i="25"/>
  <c r="K581" i="25"/>
  <c r="I581" i="25"/>
  <c r="G581" i="25"/>
  <c r="V578" i="25"/>
  <c r="Q578" i="25"/>
  <c r="O578" i="25"/>
  <c r="M578" i="25"/>
  <c r="K578" i="25"/>
  <c r="I578" i="25"/>
  <c r="G578" i="25"/>
  <c r="V575" i="25"/>
  <c r="Q575" i="25"/>
  <c r="O575" i="25"/>
  <c r="K575" i="25"/>
  <c r="I575" i="25"/>
  <c r="G575" i="25"/>
  <c r="M575" i="25" s="1"/>
  <c r="V555" i="25"/>
  <c r="Q555" i="25"/>
  <c r="O555" i="25"/>
  <c r="K555" i="25"/>
  <c r="K551" i="25" s="1"/>
  <c r="I555" i="25"/>
  <c r="G555" i="25"/>
  <c r="M555" i="25" s="1"/>
  <c r="V552" i="25"/>
  <c r="Q552" i="25"/>
  <c r="O552" i="25"/>
  <c r="O551" i="25" s="1"/>
  <c r="K552" i="25"/>
  <c r="I552" i="25"/>
  <c r="G552" i="25"/>
  <c r="V551" i="25"/>
  <c r="V549" i="25"/>
  <c r="V548" i="25" s="1"/>
  <c r="Q549" i="25"/>
  <c r="O549" i="25"/>
  <c r="O548" i="25" s="1"/>
  <c r="M549" i="25"/>
  <c r="K549" i="25"/>
  <c r="K548" i="25" s="1"/>
  <c r="I549" i="25"/>
  <c r="G549" i="25"/>
  <c r="Q548" i="25"/>
  <c r="M548" i="25"/>
  <c r="I548" i="25"/>
  <c r="G548" i="25"/>
  <c r="V546" i="25"/>
  <c r="Q546" i="25"/>
  <c r="O546" i="25"/>
  <c r="M546" i="25"/>
  <c r="K546" i="25"/>
  <c r="I546" i="25"/>
  <c r="G546" i="25"/>
  <c r="V541" i="25"/>
  <c r="Q541" i="25"/>
  <c r="O541" i="25"/>
  <c r="M541" i="25"/>
  <c r="K541" i="25"/>
  <c r="I541" i="25"/>
  <c r="G541" i="25"/>
  <c r="V539" i="25"/>
  <c r="Q539" i="25"/>
  <c r="O539" i="25"/>
  <c r="K539" i="25"/>
  <c r="I539" i="25"/>
  <c r="G539" i="25"/>
  <c r="M539" i="25" s="1"/>
  <c r="V445" i="25"/>
  <c r="Q445" i="25"/>
  <c r="O445" i="25"/>
  <c r="K445" i="25"/>
  <c r="I445" i="25"/>
  <c r="G445" i="25"/>
  <c r="M445" i="25" s="1"/>
  <c r="V343" i="25"/>
  <c r="Q343" i="25"/>
  <c r="O343" i="25"/>
  <c r="K343" i="25"/>
  <c r="I343" i="25"/>
  <c r="G343" i="25"/>
  <c r="M343" i="25" s="1"/>
  <c r="V293" i="25"/>
  <c r="Q293" i="25"/>
  <c r="O293" i="25"/>
  <c r="K293" i="25"/>
  <c r="I293" i="25"/>
  <c r="G293" i="25"/>
  <c r="M293" i="25" s="1"/>
  <c r="V275" i="25"/>
  <c r="Q275" i="25"/>
  <c r="Q188" i="25" s="1"/>
  <c r="O275" i="25"/>
  <c r="M275" i="25"/>
  <c r="K275" i="25"/>
  <c r="I275" i="25"/>
  <c r="G275" i="25"/>
  <c r="V268" i="25"/>
  <c r="Q268" i="25"/>
  <c r="O268" i="25"/>
  <c r="O188" i="25" s="1"/>
  <c r="M268" i="25"/>
  <c r="K268" i="25"/>
  <c r="I268" i="25"/>
  <c r="G268" i="25"/>
  <c r="V264" i="25"/>
  <c r="Q264" i="25"/>
  <c r="O264" i="25"/>
  <c r="M264" i="25"/>
  <c r="K264" i="25"/>
  <c r="I264" i="25"/>
  <c r="G264" i="25"/>
  <c r="V251" i="25"/>
  <c r="Q251" i="25"/>
  <c r="O251" i="25"/>
  <c r="M251" i="25"/>
  <c r="K251" i="25"/>
  <c r="I251" i="25"/>
  <c r="G251" i="25"/>
  <c r="V238" i="25"/>
  <c r="Q238" i="25"/>
  <c r="O238" i="25"/>
  <c r="K238" i="25"/>
  <c r="I238" i="25"/>
  <c r="G238" i="25"/>
  <c r="M238" i="25" s="1"/>
  <c r="V223" i="25"/>
  <c r="Q223" i="25"/>
  <c r="O223" i="25"/>
  <c r="K223" i="25"/>
  <c r="I223" i="25"/>
  <c r="G223" i="25"/>
  <c r="M223" i="25" s="1"/>
  <c r="V206" i="25"/>
  <c r="Q206" i="25"/>
  <c r="O206" i="25"/>
  <c r="K206" i="25"/>
  <c r="I206" i="25"/>
  <c r="I188" i="25" s="1"/>
  <c r="G206" i="25"/>
  <c r="M206" i="25" s="1"/>
  <c r="V189" i="25"/>
  <c r="Q189" i="25"/>
  <c r="O189" i="25"/>
  <c r="K189" i="25"/>
  <c r="I189" i="25"/>
  <c r="G189" i="25"/>
  <c r="V188" i="25"/>
  <c r="V186" i="25"/>
  <c r="V185" i="25" s="1"/>
  <c r="Q186" i="25"/>
  <c r="O186" i="25"/>
  <c r="O185" i="25" s="1"/>
  <c r="M186" i="25"/>
  <c r="M185" i="25" s="1"/>
  <c r="K186" i="25"/>
  <c r="I186" i="25"/>
  <c r="I185" i="25" s="1"/>
  <c r="G186" i="25"/>
  <c r="Q185" i="25"/>
  <c r="K185" i="25"/>
  <c r="G185" i="25"/>
  <c r="V180" i="25"/>
  <c r="Q180" i="25"/>
  <c r="O180" i="25"/>
  <c r="O172" i="25" s="1"/>
  <c r="M180" i="25"/>
  <c r="K180" i="25"/>
  <c r="I180" i="25"/>
  <c r="G180" i="25"/>
  <c r="V178" i="25"/>
  <c r="V172" i="25" s="1"/>
  <c r="Q178" i="25"/>
  <c r="O178" i="25"/>
  <c r="M178" i="25"/>
  <c r="K178" i="25"/>
  <c r="I178" i="25"/>
  <c r="G178" i="25"/>
  <c r="V173" i="25"/>
  <c r="Q173" i="25"/>
  <c r="Q172" i="25" s="1"/>
  <c r="O173" i="25"/>
  <c r="K173" i="25"/>
  <c r="K172" i="25" s="1"/>
  <c r="I173" i="25"/>
  <c r="G173" i="25"/>
  <c r="M173" i="25" s="1"/>
  <c r="I172" i="25"/>
  <c r="G172" i="25"/>
  <c r="V170" i="25"/>
  <c r="Q170" i="25"/>
  <c r="O170" i="25"/>
  <c r="K170" i="25"/>
  <c r="I170" i="25"/>
  <c r="G170" i="25"/>
  <c r="M170" i="25" s="1"/>
  <c r="V168" i="25"/>
  <c r="Q168" i="25"/>
  <c r="Q138" i="25" s="1"/>
  <c r="O168" i="25"/>
  <c r="M168" i="25"/>
  <c r="K168" i="25"/>
  <c r="I168" i="25"/>
  <c r="G168" i="25"/>
  <c r="V163" i="25"/>
  <c r="Q163" i="25"/>
  <c r="O163" i="25"/>
  <c r="M163" i="25"/>
  <c r="K163" i="25"/>
  <c r="I163" i="25"/>
  <c r="G163" i="25"/>
  <c r="V158" i="25"/>
  <c r="Q158" i="25"/>
  <c r="O158" i="25"/>
  <c r="M158" i="25"/>
  <c r="K158" i="25"/>
  <c r="I158" i="25"/>
  <c r="G158" i="25"/>
  <c r="V153" i="25"/>
  <c r="Q153" i="25"/>
  <c r="O153" i="25"/>
  <c r="M153" i="25"/>
  <c r="K153" i="25"/>
  <c r="I153" i="25"/>
  <c r="G153" i="25"/>
  <c r="V146" i="25"/>
  <c r="Q146" i="25"/>
  <c r="O146" i="25"/>
  <c r="K146" i="25"/>
  <c r="I146" i="25"/>
  <c r="G146" i="25"/>
  <c r="M146" i="25" s="1"/>
  <c r="V144" i="25"/>
  <c r="Q144" i="25"/>
  <c r="O144" i="25"/>
  <c r="K144" i="25"/>
  <c r="I144" i="25"/>
  <c r="G144" i="25"/>
  <c r="M144" i="25" s="1"/>
  <c r="V139" i="25"/>
  <c r="V138" i="25" s="1"/>
  <c r="Q139" i="25"/>
  <c r="O139" i="25"/>
  <c r="K139" i="25"/>
  <c r="I139" i="25"/>
  <c r="G139" i="25"/>
  <c r="M139" i="25" s="1"/>
  <c r="G138" i="25"/>
  <c r="V136" i="25"/>
  <c r="Q136" i="25"/>
  <c r="O136" i="25"/>
  <c r="M136" i="25"/>
  <c r="K136" i="25"/>
  <c r="I136" i="25"/>
  <c r="G136" i="25"/>
  <c r="V134" i="25"/>
  <c r="Q134" i="25"/>
  <c r="O134" i="25"/>
  <c r="M134" i="25"/>
  <c r="K134" i="25"/>
  <c r="I134" i="25"/>
  <c r="G134" i="25"/>
  <c r="V132" i="25"/>
  <c r="Q132" i="25"/>
  <c r="O132" i="25"/>
  <c r="K132" i="25"/>
  <c r="I132" i="25"/>
  <c r="G132" i="25"/>
  <c r="M132" i="25" s="1"/>
  <c r="V130" i="25"/>
  <c r="Q130" i="25"/>
  <c r="O130" i="25"/>
  <c r="M130" i="25"/>
  <c r="K130" i="25"/>
  <c r="I130" i="25"/>
  <c r="G130" i="25"/>
  <c r="V128" i="25"/>
  <c r="Q128" i="25"/>
  <c r="O128" i="25"/>
  <c r="M128" i="25"/>
  <c r="K128" i="25"/>
  <c r="I128" i="25"/>
  <c r="G128" i="25"/>
  <c r="V126" i="25"/>
  <c r="Q126" i="25"/>
  <c r="O126" i="25"/>
  <c r="K126" i="25"/>
  <c r="I126" i="25"/>
  <c r="G126" i="25"/>
  <c r="M126" i="25" s="1"/>
  <c r="V124" i="25"/>
  <c r="Q124" i="25"/>
  <c r="O124" i="25"/>
  <c r="K124" i="25"/>
  <c r="I124" i="25"/>
  <c r="G124" i="25"/>
  <c r="M124" i="25" s="1"/>
  <c r="V122" i="25"/>
  <c r="Q122" i="25"/>
  <c r="O122" i="25"/>
  <c r="K122" i="25"/>
  <c r="I122" i="25"/>
  <c r="G122" i="25"/>
  <c r="M122" i="25" s="1"/>
  <c r="V114" i="25"/>
  <c r="Q114" i="25"/>
  <c r="O114" i="25"/>
  <c r="M114" i="25"/>
  <c r="K114" i="25"/>
  <c r="I114" i="25"/>
  <c r="G114" i="25"/>
  <c r="V112" i="25"/>
  <c r="Q112" i="25"/>
  <c r="O112" i="25"/>
  <c r="M112" i="25"/>
  <c r="K112" i="25"/>
  <c r="I112" i="25"/>
  <c r="G112" i="25"/>
  <c r="V110" i="25"/>
  <c r="Q110" i="25"/>
  <c r="O110" i="25"/>
  <c r="M110" i="25"/>
  <c r="K110" i="25"/>
  <c r="I110" i="25"/>
  <c r="G110" i="25"/>
  <c r="V108" i="25"/>
  <c r="Q108" i="25"/>
  <c r="O108" i="25"/>
  <c r="M108" i="25"/>
  <c r="K108" i="25"/>
  <c r="K28" i="25" s="1"/>
  <c r="I108" i="25"/>
  <c r="G108" i="25"/>
  <c r="V105" i="25"/>
  <c r="Q105" i="25"/>
  <c r="O105" i="25"/>
  <c r="M105" i="25"/>
  <c r="K105" i="25"/>
  <c r="I105" i="25"/>
  <c r="G105" i="25"/>
  <c r="V101" i="25"/>
  <c r="Q101" i="25"/>
  <c r="O101" i="25"/>
  <c r="K101" i="25"/>
  <c r="I101" i="25"/>
  <c r="G101" i="25"/>
  <c r="M101" i="25" s="1"/>
  <c r="V97" i="25"/>
  <c r="Q97" i="25"/>
  <c r="O97" i="25"/>
  <c r="K97" i="25"/>
  <c r="I97" i="25"/>
  <c r="G97" i="25"/>
  <c r="M97" i="25" s="1"/>
  <c r="V92" i="25"/>
  <c r="Q92" i="25"/>
  <c r="Q28" i="25" s="1"/>
  <c r="O92" i="25"/>
  <c r="M92" i="25"/>
  <c r="K92" i="25"/>
  <c r="I92" i="25"/>
  <c r="G92" i="25"/>
  <c r="V89" i="25"/>
  <c r="Q89" i="25"/>
  <c r="O89" i="25"/>
  <c r="M89" i="25"/>
  <c r="K89" i="25"/>
  <c r="I89" i="25"/>
  <c r="G89" i="25"/>
  <c r="V87" i="25"/>
  <c r="Q87" i="25"/>
  <c r="O87" i="25"/>
  <c r="M87" i="25"/>
  <c r="K87" i="25"/>
  <c r="I87" i="25"/>
  <c r="G87" i="25"/>
  <c r="V78" i="25"/>
  <c r="Q78" i="25"/>
  <c r="O78" i="25"/>
  <c r="M78" i="25"/>
  <c r="K78" i="25"/>
  <c r="I78" i="25"/>
  <c r="G78" i="25"/>
  <c r="V72" i="25"/>
  <c r="Q72" i="25"/>
  <c r="O72" i="25"/>
  <c r="M72" i="25"/>
  <c r="K72" i="25"/>
  <c r="I72" i="25"/>
  <c r="G72" i="25"/>
  <c r="V68" i="25"/>
  <c r="Q68" i="25"/>
  <c r="O68" i="25"/>
  <c r="K68" i="25"/>
  <c r="I68" i="25"/>
  <c r="G68" i="25"/>
  <c r="M68" i="25" s="1"/>
  <c r="V66" i="25"/>
  <c r="Q66" i="25"/>
  <c r="O66" i="25"/>
  <c r="K66" i="25"/>
  <c r="I66" i="25"/>
  <c r="G66" i="25"/>
  <c r="M66" i="25" s="1"/>
  <c r="V64" i="25"/>
  <c r="Q64" i="25"/>
  <c r="O64" i="25"/>
  <c r="K64" i="25"/>
  <c r="I64" i="25"/>
  <c r="G64" i="25"/>
  <c r="M64" i="25" s="1"/>
  <c r="V62" i="25"/>
  <c r="Q62" i="25"/>
  <c r="O62" i="25"/>
  <c r="M62" i="25"/>
  <c r="K62" i="25"/>
  <c r="I62" i="25"/>
  <c r="G62" i="25"/>
  <c r="V60" i="25"/>
  <c r="Q60" i="25"/>
  <c r="O60" i="25"/>
  <c r="M60" i="25"/>
  <c r="K60" i="25"/>
  <c r="I60" i="25"/>
  <c r="G60" i="25"/>
  <c r="V58" i="25"/>
  <c r="Q58" i="25"/>
  <c r="O58" i="25"/>
  <c r="M58" i="25"/>
  <c r="K58" i="25"/>
  <c r="I58" i="25"/>
  <c r="G58" i="25"/>
  <c r="V40" i="25"/>
  <c r="Q40" i="25"/>
  <c r="O40" i="25"/>
  <c r="K40" i="25"/>
  <c r="I40" i="25"/>
  <c r="G40" i="25"/>
  <c r="M40" i="25" s="1"/>
  <c r="V31" i="25"/>
  <c r="Q31" i="25"/>
  <c r="O31" i="25"/>
  <c r="M31" i="25"/>
  <c r="K31" i="25"/>
  <c r="I31" i="25"/>
  <c r="G31" i="25"/>
  <c r="V29" i="25"/>
  <c r="Q29" i="25"/>
  <c r="O29" i="25"/>
  <c r="K29" i="25"/>
  <c r="I29" i="25"/>
  <c r="G29" i="25"/>
  <c r="G28" i="25" s="1"/>
  <c r="I28" i="25"/>
  <c r="V26" i="25"/>
  <c r="Q26" i="25"/>
  <c r="O26" i="25"/>
  <c r="K26" i="25"/>
  <c r="I26" i="25"/>
  <c r="G26" i="25"/>
  <c r="M26" i="25" s="1"/>
  <c r="V24" i="25"/>
  <c r="Q24" i="25"/>
  <c r="O24" i="25"/>
  <c r="K24" i="25"/>
  <c r="I24" i="25"/>
  <c r="G24" i="25"/>
  <c r="G11" i="25" s="1"/>
  <c r="V22" i="25"/>
  <c r="Q22" i="25"/>
  <c r="O22" i="25"/>
  <c r="M22" i="25"/>
  <c r="K22" i="25"/>
  <c r="I22" i="25"/>
  <c r="G22" i="25"/>
  <c r="V20" i="25"/>
  <c r="Q20" i="25"/>
  <c r="O20" i="25"/>
  <c r="M20" i="25"/>
  <c r="K20" i="25"/>
  <c r="I20" i="25"/>
  <c r="G20" i="25"/>
  <c r="V18" i="25"/>
  <c r="Q18" i="25"/>
  <c r="Q11" i="25" s="1"/>
  <c r="O18" i="25"/>
  <c r="M18" i="25"/>
  <c r="K18" i="25"/>
  <c r="I18" i="25"/>
  <c r="G18" i="25"/>
  <c r="V15" i="25"/>
  <c r="Q15" i="25"/>
  <c r="O15" i="25"/>
  <c r="M15" i="25"/>
  <c r="K15" i="25"/>
  <c r="I15" i="25"/>
  <c r="G15" i="25"/>
  <c r="V12" i="25"/>
  <c r="Q12" i="25"/>
  <c r="O12" i="25"/>
  <c r="M12" i="25"/>
  <c r="K12" i="25"/>
  <c r="K11" i="25" s="1"/>
  <c r="I12" i="25"/>
  <c r="I11" i="25" s="1"/>
  <c r="G12" i="25"/>
  <c r="V9" i="25"/>
  <c r="V8" i="25" s="1"/>
  <c r="Q9" i="25"/>
  <c r="O9" i="25"/>
  <c r="O8" i="25" s="1"/>
  <c r="K9" i="25"/>
  <c r="I9" i="25"/>
  <c r="I8" i="25" s="1"/>
  <c r="G9" i="25"/>
  <c r="Q8" i="25"/>
  <c r="K8" i="25"/>
  <c r="G8" i="25"/>
  <c r="M138" i="25" l="1"/>
  <c r="M189" i="25"/>
  <c r="M188" i="25" s="1"/>
  <c r="G188" i="25"/>
  <c r="G2174" i="25" s="1"/>
  <c r="F8" i="19" s="1"/>
  <c r="M552" i="25"/>
  <c r="M551" i="25" s="1"/>
  <c r="G551" i="25"/>
  <c r="O1611" i="25"/>
  <c r="I1216" i="25"/>
  <c r="O1364" i="25"/>
  <c r="K138" i="25"/>
  <c r="M760" i="25"/>
  <c r="M759" i="25" s="1"/>
  <c r="G759" i="25"/>
  <c r="K759" i="25"/>
  <c r="I1052" i="25"/>
  <c r="V1096" i="25"/>
  <c r="I1096" i="25"/>
  <c r="G1140" i="25"/>
  <c r="O1154" i="25"/>
  <c r="Q1154" i="25"/>
  <c r="V1154" i="25"/>
  <c r="M1208" i="25"/>
  <c r="Q1364" i="25"/>
  <c r="V1364" i="25"/>
  <c r="I1620" i="25"/>
  <c r="O2059" i="25"/>
  <c r="K2165" i="25"/>
  <c r="V28" i="25"/>
  <c r="M1126" i="25"/>
  <c r="Q1611" i="25"/>
  <c r="O11" i="25"/>
  <c r="O1126" i="25"/>
  <c r="M1140" i="25"/>
  <c r="O1140" i="25"/>
  <c r="M1154" i="25"/>
  <c r="K1620" i="25"/>
  <c r="AF2174" i="25"/>
  <c r="M9" i="25"/>
  <c r="M8" i="25" s="1"/>
  <c r="V11" i="25"/>
  <c r="M24" i="25"/>
  <c r="I138" i="25"/>
  <c r="I759" i="25"/>
  <c r="G1154" i="25"/>
  <c r="I1208" i="25"/>
  <c r="M1620" i="25"/>
  <c r="Q2059" i="25"/>
  <c r="V2059" i="25"/>
  <c r="V1052" i="25"/>
  <c r="I551" i="25"/>
  <c r="V1126" i="25"/>
  <c r="G1126" i="25"/>
  <c r="V1140" i="25"/>
  <c r="M29" i="25"/>
  <c r="M28" i="25" s="1"/>
  <c r="O28" i="25"/>
  <c r="M172" i="25"/>
  <c r="K1208" i="25"/>
  <c r="G1216" i="25"/>
  <c r="M1256" i="25"/>
  <c r="M1216" i="25" s="1"/>
  <c r="G1456" i="25"/>
  <c r="M11" i="25"/>
  <c r="Q1126" i="25"/>
  <c r="K1456" i="25"/>
  <c r="Q1140" i="25"/>
  <c r="O138" i="25"/>
  <c r="K188" i="25"/>
  <c r="Q632" i="25"/>
  <c r="V632" i="25"/>
  <c r="M658" i="25"/>
  <c r="O759" i="25"/>
  <c r="Q1216" i="25"/>
  <c r="G1364" i="25"/>
  <c r="G1620" i="25"/>
  <c r="G1096" i="25"/>
  <c r="G2165" i="25"/>
  <c r="G1052" i="25"/>
  <c r="AC65" i="22" l="1"/>
  <c r="AB65" i="22"/>
  <c r="F64" i="22"/>
  <c r="F63" i="22"/>
  <c r="F62" i="22"/>
  <c r="F61" i="22"/>
  <c r="F60" i="22"/>
  <c r="F59" i="22"/>
  <c r="W58" i="22"/>
  <c r="F58" i="22"/>
  <c r="D57" i="22"/>
  <c r="F57" i="22" s="1"/>
  <c r="D56" i="22"/>
  <c r="F56" i="22" s="1"/>
  <c r="F55" i="22"/>
  <c r="T53" i="22"/>
  <c r="T52" i="22" s="1"/>
  <c r="P53" i="22"/>
  <c r="P52" i="22" s="1"/>
  <c r="N53" i="22"/>
  <c r="N52" i="22" s="1"/>
  <c r="J53" i="22"/>
  <c r="H53" i="22"/>
  <c r="F53" i="22"/>
  <c r="L53" i="22" s="1"/>
  <c r="L52" i="22" s="1"/>
  <c r="J52" i="22"/>
  <c r="H52" i="22"/>
  <c r="F51" i="22"/>
  <c r="F50" i="22"/>
  <c r="F49" i="22"/>
  <c r="F48" i="22"/>
  <c r="F47" i="22"/>
  <c r="F46" i="22"/>
  <c r="D44" i="22"/>
  <c r="F44" i="22" s="1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T29" i="22"/>
  <c r="P29" i="22"/>
  <c r="N29" i="22"/>
  <c r="L29" i="22"/>
  <c r="J29" i="22"/>
  <c r="H29" i="22"/>
  <c r="F28" i="22"/>
  <c r="F27" i="22"/>
  <c r="L27" i="22" s="1"/>
  <c r="D27" i="22"/>
  <c r="T27" i="22" s="1"/>
  <c r="J26" i="22"/>
  <c r="H26" i="22"/>
  <c r="F26" i="22"/>
  <c r="F25" i="22"/>
  <c r="F24" i="22"/>
  <c r="P23" i="22"/>
  <c r="D23" i="22"/>
  <c r="F23" i="22" s="1"/>
  <c r="L23" i="22" s="1"/>
  <c r="D22" i="22"/>
  <c r="F22" i="22" s="1"/>
  <c r="L22" i="22" s="1"/>
  <c r="D21" i="22"/>
  <c r="F21" i="22" s="1"/>
  <c r="D20" i="22"/>
  <c r="F20" i="22" s="1"/>
  <c r="T19" i="22"/>
  <c r="P19" i="22"/>
  <c r="J19" i="22"/>
  <c r="D19" i="22"/>
  <c r="N19" i="22" s="1"/>
  <c r="F18" i="22"/>
  <c r="F17" i="22"/>
  <c r="F16" i="22"/>
  <c r="J15" i="22"/>
  <c r="H15" i="22"/>
  <c r="F15" i="22"/>
  <c r="F14" i="22"/>
  <c r="F13" i="22"/>
  <c r="T12" i="22"/>
  <c r="P12" i="22"/>
  <c r="N12" i="22"/>
  <c r="J12" i="22"/>
  <c r="H12" i="22"/>
  <c r="F12" i="22"/>
  <c r="L12" i="22" s="1"/>
  <c r="T11" i="22"/>
  <c r="P11" i="22"/>
  <c r="N11" i="22"/>
  <c r="J11" i="22"/>
  <c r="H11" i="22"/>
  <c r="F11" i="22"/>
  <c r="L11" i="22" s="1"/>
  <c r="AC117" i="21"/>
  <c r="AB117" i="21"/>
  <c r="T116" i="21"/>
  <c r="T106" i="21" s="1"/>
  <c r="P116" i="21"/>
  <c r="P106" i="21" s="1"/>
  <c r="N116" i="21"/>
  <c r="J116" i="21"/>
  <c r="H116" i="21"/>
  <c r="H106" i="21" s="1"/>
  <c r="F116" i="21"/>
  <c r="L116" i="21" s="1"/>
  <c r="L106" i="21" s="1"/>
  <c r="F115" i="21"/>
  <c r="F114" i="21"/>
  <c r="F113" i="21"/>
  <c r="F112" i="21"/>
  <c r="F110" i="21"/>
  <c r="F109" i="21"/>
  <c r="F108" i="21"/>
  <c r="N106" i="21"/>
  <c r="J106" i="21"/>
  <c r="D105" i="21"/>
  <c r="F105" i="21" s="1"/>
  <c r="D104" i="21"/>
  <c r="F104" i="21" s="1"/>
  <c r="D103" i="21"/>
  <c r="F103" i="21" s="1"/>
  <c r="F102" i="21"/>
  <c r="D102" i="21"/>
  <c r="D101" i="21"/>
  <c r="F101" i="21" s="1"/>
  <c r="D100" i="21"/>
  <c r="F100" i="21" s="1"/>
  <c r="F96" i="21"/>
  <c r="F95" i="21"/>
  <c r="F94" i="21"/>
  <c r="T92" i="21"/>
  <c r="P92" i="21"/>
  <c r="D92" i="21"/>
  <c r="D98" i="21" s="1"/>
  <c r="F91" i="21"/>
  <c r="T90" i="21"/>
  <c r="P90" i="21"/>
  <c r="N90" i="21"/>
  <c r="J90" i="21"/>
  <c r="H90" i="21"/>
  <c r="F90" i="21"/>
  <c r="L90" i="21" s="1"/>
  <c r="T89" i="21"/>
  <c r="P89" i="21"/>
  <c r="N89" i="21"/>
  <c r="J89" i="21"/>
  <c r="H89" i="21"/>
  <c r="F89" i="21"/>
  <c r="L89" i="21" s="1"/>
  <c r="T88" i="21"/>
  <c r="P88" i="21"/>
  <c r="N88" i="21"/>
  <c r="J88" i="21"/>
  <c r="H88" i="21"/>
  <c r="F88" i="21"/>
  <c r="L88" i="21" s="1"/>
  <c r="F87" i="21"/>
  <c r="F86" i="21"/>
  <c r="T85" i="21"/>
  <c r="P85" i="21"/>
  <c r="N85" i="21"/>
  <c r="J85" i="21"/>
  <c r="H85" i="21"/>
  <c r="F85" i="21"/>
  <c r="L85" i="21" s="1"/>
  <c r="T84" i="21"/>
  <c r="P84" i="21"/>
  <c r="N84" i="21"/>
  <c r="J84" i="21"/>
  <c r="H84" i="21"/>
  <c r="F84" i="21"/>
  <c r="L84" i="21" s="1"/>
  <c r="F83" i="21"/>
  <c r="T82" i="21"/>
  <c r="P82" i="21"/>
  <c r="N82" i="21"/>
  <c r="J82" i="21"/>
  <c r="H82" i="21"/>
  <c r="F82" i="21"/>
  <c r="L82" i="21" s="1"/>
  <c r="T81" i="21"/>
  <c r="P81" i="21"/>
  <c r="N81" i="21"/>
  <c r="N80" i="21" s="1"/>
  <c r="J81" i="21"/>
  <c r="H81" i="21"/>
  <c r="H80" i="21" s="1"/>
  <c r="F81" i="21"/>
  <c r="L81" i="21" s="1"/>
  <c r="J80" i="21"/>
  <c r="F79" i="21"/>
  <c r="F78" i="21"/>
  <c r="F77" i="21"/>
  <c r="F76" i="21"/>
  <c r="F75" i="21"/>
  <c r="F74" i="21"/>
  <c r="F73" i="21"/>
  <c r="F71" i="21"/>
  <c r="F70" i="21"/>
  <c r="F69" i="21"/>
  <c r="F68" i="21"/>
  <c r="F67" i="21"/>
  <c r="F66" i="21"/>
  <c r="F65" i="21"/>
  <c r="F64" i="21"/>
  <c r="F63" i="21"/>
  <c r="F62" i="21"/>
  <c r="F61" i="21"/>
  <c r="F60" i="21"/>
  <c r="F57" i="21"/>
  <c r="F56" i="21"/>
  <c r="F55" i="21"/>
  <c r="F54" i="21"/>
  <c r="F53" i="21"/>
  <c r="F51" i="21"/>
  <c r="D50" i="21"/>
  <c r="F50" i="21" s="1"/>
  <c r="D49" i="21"/>
  <c r="F49" i="21" s="1"/>
  <c r="D48" i="21"/>
  <c r="F48" i="21" s="1"/>
  <c r="D47" i="21"/>
  <c r="F47" i="21" s="1"/>
  <c r="D46" i="21"/>
  <c r="F46" i="21" s="1"/>
  <c r="D45" i="21"/>
  <c r="F45" i="21" s="1"/>
  <c r="D44" i="21"/>
  <c r="F44" i="21" s="1"/>
  <c r="D42" i="21"/>
  <c r="F42" i="21" s="1"/>
  <c r="D40" i="21"/>
  <c r="H40" i="21" s="1"/>
  <c r="D39" i="21"/>
  <c r="H39" i="21" s="1"/>
  <c r="D38" i="21"/>
  <c r="F38" i="21" s="1"/>
  <c r="F37" i="21"/>
  <c r="F36" i="21"/>
  <c r="F35" i="21"/>
  <c r="D34" i="21"/>
  <c r="F34" i="21" s="1"/>
  <c r="D33" i="21"/>
  <c r="F33" i="21" s="1"/>
  <c r="D32" i="21"/>
  <c r="F32" i="21" s="1"/>
  <c r="D31" i="21"/>
  <c r="F31" i="21" s="1"/>
  <c r="D30" i="21"/>
  <c r="F30" i="21" s="1"/>
  <c r="L30" i="21" s="1"/>
  <c r="D29" i="21"/>
  <c r="T29" i="21" s="1"/>
  <c r="D28" i="21"/>
  <c r="F28" i="21" s="1"/>
  <c r="F25" i="21"/>
  <c r="F24" i="21"/>
  <c r="F22" i="21"/>
  <c r="F21" i="21"/>
  <c r="F20" i="21"/>
  <c r="J19" i="21"/>
  <c r="H19" i="21"/>
  <c r="F19" i="21"/>
  <c r="F18" i="21"/>
  <c r="F17" i="21"/>
  <c r="F16" i="21"/>
  <c r="F15" i="21"/>
  <c r="T14" i="21"/>
  <c r="P14" i="21"/>
  <c r="N14" i="21"/>
  <c r="J14" i="21"/>
  <c r="H14" i="21"/>
  <c r="F14" i="21"/>
  <c r="L14" i="21" s="1"/>
  <c r="F13" i="21"/>
  <c r="D12" i="21"/>
  <c r="F12" i="21" s="1"/>
  <c r="T11" i="21"/>
  <c r="P11" i="21"/>
  <c r="N11" i="21"/>
  <c r="J11" i="21"/>
  <c r="H11" i="21"/>
  <c r="F11" i="21"/>
  <c r="F72" i="21" l="1"/>
  <c r="F29" i="21"/>
  <c r="L29" i="21" s="1"/>
  <c r="J40" i="21"/>
  <c r="N40" i="21"/>
  <c r="P39" i="21"/>
  <c r="P40" i="21"/>
  <c r="N92" i="21"/>
  <c r="P80" i="21"/>
  <c r="J39" i="21"/>
  <c r="T80" i="21"/>
  <c r="N39" i="21"/>
  <c r="D43" i="21"/>
  <c r="F43" i="21" s="1"/>
  <c r="J27" i="22"/>
  <c r="N27" i="22"/>
  <c r="F45" i="22"/>
  <c r="D54" i="22"/>
  <c r="F54" i="22" s="1"/>
  <c r="F52" i="22" s="1"/>
  <c r="H27" i="22"/>
  <c r="P27" i="22"/>
  <c r="P22" i="22"/>
  <c r="P10" i="22" s="1"/>
  <c r="T23" i="22"/>
  <c r="T10" i="22"/>
  <c r="H19" i="22"/>
  <c r="T22" i="22"/>
  <c r="F29" i="22"/>
  <c r="L10" i="22"/>
  <c r="H23" i="22"/>
  <c r="H22" i="22"/>
  <c r="J22" i="22"/>
  <c r="J23" i="22"/>
  <c r="F19" i="22"/>
  <c r="L19" i="22" s="1"/>
  <c r="N22" i="22"/>
  <c r="N10" i="22" s="1"/>
  <c r="N23" i="22"/>
  <c r="F10" i="22"/>
  <c r="F98" i="21"/>
  <c r="D99" i="21"/>
  <c r="F99" i="21" s="1"/>
  <c r="L28" i="21"/>
  <c r="H28" i="21"/>
  <c r="J28" i="21"/>
  <c r="T39" i="21"/>
  <c r="T40" i="21"/>
  <c r="F92" i="21"/>
  <c r="L92" i="21" s="1"/>
  <c r="H29" i="21"/>
  <c r="J30" i="21"/>
  <c r="D23" i="21"/>
  <c r="N28" i="21"/>
  <c r="N29" i="21"/>
  <c r="N30" i="21"/>
  <c r="D41" i="21"/>
  <c r="H92" i="21"/>
  <c r="P28" i="21"/>
  <c r="P29" i="21"/>
  <c r="P30" i="21"/>
  <c r="F39" i="21"/>
  <c r="L39" i="21" s="1"/>
  <c r="F40" i="21"/>
  <c r="L40" i="21" s="1"/>
  <c r="J92" i="21"/>
  <c r="H30" i="21"/>
  <c r="J29" i="21"/>
  <c r="D93" i="21"/>
  <c r="L11" i="21"/>
  <c r="T28" i="21"/>
  <c r="T30" i="21"/>
  <c r="D58" i="21"/>
  <c r="F65" i="22" l="1"/>
  <c r="F10" i="19" s="1"/>
  <c r="J10" i="22"/>
  <c r="H10" i="22"/>
  <c r="F58" i="21"/>
  <c r="D59" i="21"/>
  <c r="F59" i="21" s="1"/>
  <c r="J23" i="21"/>
  <c r="J10" i="21" s="1"/>
  <c r="H23" i="21"/>
  <c r="H10" i="21" s="1"/>
  <c r="N23" i="21"/>
  <c r="N10" i="21" s="1"/>
  <c r="D107" i="21"/>
  <c r="F107" i="21" s="1"/>
  <c r="F23" i="21"/>
  <c r="T23" i="21"/>
  <c r="T10" i="21" s="1"/>
  <c r="P23" i="21"/>
  <c r="P10" i="21" s="1"/>
  <c r="N93" i="21"/>
  <c r="P93" i="21"/>
  <c r="J93" i="21"/>
  <c r="H93" i="21"/>
  <c r="F93" i="21"/>
  <c r="T93" i="21"/>
  <c r="J41" i="21"/>
  <c r="J27" i="21" s="1"/>
  <c r="H41" i="21"/>
  <c r="H27" i="21" s="1"/>
  <c r="P41" i="21"/>
  <c r="P27" i="21" s="1"/>
  <c r="F41" i="21"/>
  <c r="L41" i="21" s="1"/>
  <c r="L27" i="21" s="1"/>
  <c r="N41" i="21"/>
  <c r="N27" i="21" s="1"/>
  <c r="T41" i="21"/>
  <c r="T27" i="21" s="1"/>
  <c r="F97" i="21"/>
  <c r="F111" i="21" l="1"/>
  <c r="F106" i="21" s="1"/>
  <c r="F52" i="21"/>
  <c r="F27" i="21" s="1"/>
  <c r="L93" i="21"/>
  <c r="L80" i="21" s="1"/>
  <c r="F80" i="21"/>
  <c r="L23" i="21"/>
  <c r="L10" i="21" s="1"/>
  <c r="F26" i="21"/>
  <c r="F10" i="21" s="1"/>
  <c r="F117" i="21" l="1"/>
  <c r="F9" i="19" s="1"/>
  <c r="H94" i="16" l="1"/>
  <c r="F129" i="15"/>
  <c r="F128" i="15"/>
  <c r="F121" i="15"/>
  <c r="F120" i="15"/>
  <c r="F113" i="15"/>
  <c r="F112" i="15"/>
  <c r="F105" i="15"/>
  <c r="F104" i="15"/>
  <c r="F94" i="15"/>
  <c r="F86" i="15"/>
  <c r="F76" i="15"/>
  <c r="F67" i="15"/>
  <c r="F59" i="15"/>
  <c r="F50" i="15"/>
  <c r="F49" i="15"/>
  <c r="F40" i="15"/>
  <c r="F39" i="15"/>
  <c r="F32" i="15"/>
  <c r="F31" i="15"/>
  <c r="F23" i="15"/>
  <c r="F22" i="15"/>
  <c r="F15" i="15"/>
  <c r="F14" i="15"/>
  <c r="F133" i="16"/>
  <c r="F132" i="16"/>
  <c r="F124" i="16"/>
  <c r="F116" i="16"/>
  <c r="F106" i="16"/>
  <c r="F97" i="16"/>
  <c r="F96" i="16"/>
  <c r="F87" i="16"/>
  <c r="F86" i="16"/>
  <c r="F78" i="16"/>
  <c r="F77" i="16"/>
  <c r="F58" i="16"/>
  <c r="F50" i="16"/>
  <c r="F34" i="16"/>
  <c r="F26" i="16"/>
  <c r="F16" i="16"/>
  <c r="G13" i="19"/>
  <c r="G69" i="14"/>
  <c r="G68" i="14"/>
  <c r="G67" i="14"/>
  <c r="G66" i="14"/>
  <c r="G64" i="14"/>
  <c r="G62" i="14"/>
  <c r="G54" i="14"/>
  <c r="G43" i="14"/>
  <c r="G38" i="14"/>
  <c r="G37" i="14"/>
  <c r="G34" i="14"/>
  <c r="G29" i="14"/>
  <c r="G23" i="14"/>
  <c r="G20" i="14"/>
  <c r="G8" i="14"/>
  <c r="H12" i="15"/>
  <c r="H13" i="15"/>
  <c r="H14" i="15"/>
  <c r="H15" i="15"/>
  <c r="H17" i="15"/>
  <c r="H18" i="15"/>
  <c r="H19" i="15"/>
  <c r="H20" i="15"/>
  <c r="H21" i="15"/>
  <c r="H22" i="15"/>
  <c r="H23" i="15"/>
  <c r="H25" i="15"/>
  <c r="H26" i="15"/>
  <c r="H27" i="15"/>
  <c r="H28" i="15"/>
  <c r="H29" i="15"/>
  <c r="H30" i="15"/>
  <c r="H31" i="15"/>
  <c r="H33" i="15"/>
  <c r="H34" i="15"/>
  <c r="H35" i="15"/>
  <c r="H36" i="15"/>
  <c r="H37" i="15"/>
  <c r="H38" i="15"/>
  <c r="H39" i="15"/>
  <c r="H41" i="15"/>
  <c r="H42" i="15"/>
  <c r="H43" i="15"/>
  <c r="H44" i="15"/>
  <c r="H45" i="15"/>
  <c r="H46" i="15"/>
  <c r="H47" i="15"/>
  <c r="H49" i="15"/>
  <c r="H50" i="15"/>
  <c r="H51" i="15"/>
  <c r="H52" i="15"/>
  <c r="H53" i="15"/>
  <c r="H54" i="15"/>
  <c r="H55" i="15"/>
  <c r="H57" i="15"/>
  <c r="H58" i="15"/>
  <c r="H59" i="15"/>
  <c r="H60" i="15"/>
  <c r="H61" i="15"/>
  <c r="H62" i="15"/>
  <c r="H63" i="15"/>
  <c r="H65" i="15"/>
  <c r="H66" i="15"/>
  <c r="H67" i="15"/>
  <c r="H68" i="15"/>
  <c r="H69" i="15"/>
  <c r="H70" i="15"/>
  <c r="H71" i="15"/>
  <c r="H73" i="15"/>
  <c r="H74" i="15"/>
  <c r="H75" i="15"/>
  <c r="H76" i="15"/>
  <c r="H77" i="15"/>
  <c r="H78" i="15"/>
  <c r="H79" i="15"/>
  <c r="H81" i="15"/>
  <c r="H82" i="15"/>
  <c r="H83" i="15"/>
  <c r="H84" i="15"/>
  <c r="H85" i="15"/>
  <c r="H86" i="15"/>
  <c r="H87" i="15"/>
  <c r="H89" i="15"/>
  <c r="H90" i="15"/>
  <c r="H91" i="15"/>
  <c r="H92" i="15"/>
  <c r="H93" i="15"/>
  <c r="H94" i="15"/>
  <c r="H95" i="15"/>
  <c r="H97" i="15"/>
  <c r="H98" i="15"/>
  <c r="H99" i="15"/>
  <c r="H100" i="15"/>
  <c r="H101" i="15"/>
  <c r="H102" i="15"/>
  <c r="H103" i="15"/>
  <c r="H105" i="15"/>
  <c r="H106" i="15"/>
  <c r="H107" i="15"/>
  <c r="H108" i="15"/>
  <c r="H109" i="15"/>
  <c r="H110" i="15"/>
  <c r="H111" i="15"/>
  <c r="H113" i="15"/>
  <c r="H114" i="15"/>
  <c r="H115" i="15"/>
  <c r="H116" i="15"/>
  <c r="H117" i="15"/>
  <c r="H118" i="15"/>
  <c r="H119" i="15"/>
  <c r="H121" i="15"/>
  <c r="H122" i="15"/>
  <c r="H123" i="15"/>
  <c r="H124" i="15"/>
  <c r="H125" i="15"/>
  <c r="H126" i="15"/>
  <c r="H127" i="15"/>
  <c r="H129" i="15"/>
  <c r="H130" i="15"/>
  <c r="H131" i="15"/>
  <c r="H132" i="15"/>
  <c r="H133" i="15"/>
  <c r="H134" i="15"/>
  <c r="H11" i="15"/>
  <c r="F12" i="15"/>
  <c r="F13" i="15"/>
  <c r="F16" i="15"/>
  <c r="F17" i="15"/>
  <c r="F18" i="15"/>
  <c r="F19" i="15"/>
  <c r="F20" i="15"/>
  <c r="F21" i="15"/>
  <c r="F24" i="15"/>
  <c r="F25" i="15"/>
  <c r="F26" i="15"/>
  <c r="F27" i="15"/>
  <c r="F28" i="15"/>
  <c r="F29" i="15"/>
  <c r="F30" i="15"/>
  <c r="F33" i="15"/>
  <c r="F34" i="15"/>
  <c r="F35" i="15"/>
  <c r="F36" i="15"/>
  <c r="F37" i="15"/>
  <c r="F38" i="15"/>
  <c r="F41" i="15"/>
  <c r="F42" i="15"/>
  <c r="F43" i="15"/>
  <c r="F44" i="15"/>
  <c r="F45" i="15"/>
  <c r="F46" i="15"/>
  <c r="F47" i="15"/>
  <c r="F48" i="15"/>
  <c r="F51" i="15"/>
  <c r="F52" i="15"/>
  <c r="F53" i="15"/>
  <c r="F54" i="15"/>
  <c r="F55" i="15"/>
  <c r="F56" i="15"/>
  <c r="F57" i="15"/>
  <c r="F58" i="15"/>
  <c r="F60" i="15"/>
  <c r="F61" i="15"/>
  <c r="F62" i="15"/>
  <c r="F63" i="15"/>
  <c r="F64" i="15"/>
  <c r="F65" i="15"/>
  <c r="F66" i="15"/>
  <c r="F68" i="15"/>
  <c r="F69" i="15"/>
  <c r="F70" i="15"/>
  <c r="F71" i="15"/>
  <c r="F72" i="15"/>
  <c r="F73" i="15"/>
  <c r="F74" i="15"/>
  <c r="F75" i="15"/>
  <c r="F77" i="15"/>
  <c r="F78" i="15"/>
  <c r="F79" i="15"/>
  <c r="F80" i="15"/>
  <c r="F81" i="15"/>
  <c r="F82" i="15"/>
  <c r="F83" i="15"/>
  <c r="F84" i="15"/>
  <c r="F85" i="15"/>
  <c r="F87" i="15"/>
  <c r="F88" i="15"/>
  <c r="F89" i="15"/>
  <c r="F90" i="15"/>
  <c r="F91" i="15"/>
  <c r="F92" i="15"/>
  <c r="F93" i="15"/>
  <c r="F95" i="15"/>
  <c r="F96" i="15"/>
  <c r="F97" i="15"/>
  <c r="F98" i="15"/>
  <c r="F99" i="15"/>
  <c r="F100" i="15"/>
  <c r="F101" i="15"/>
  <c r="F102" i="15"/>
  <c r="F103" i="15"/>
  <c r="F106" i="15"/>
  <c r="F107" i="15"/>
  <c r="F108" i="15"/>
  <c r="F109" i="15"/>
  <c r="F110" i="15"/>
  <c r="F111" i="15"/>
  <c r="F114" i="15"/>
  <c r="F115" i="15"/>
  <c r="F116" i="15"/>
  <c r="F117" i="15"/>
  <c r="F118" i="15"/>
  <c r="F119" i="15"/>
  <c r="F122" i="15"/>
  <c r="F123" i="15"/>
  <c r="F124" i="15"/>
  <c r="F125" i="15"/>
  <c r="F126" i="15"/>
  <c r="F127" i="15"/>
  <c r="F130" i="15"/>
  <c r="F131" i="15"/>
  <c r="F132" i="15"/>
  <c r="F133" i="15"/>
  <c r="F134" i="15"/>
  <c r="F11" i="15"/>
  <c r="H12" i="16"/>
  <c r="H14" i="16"/>
  <c r="H15" i="16"/>
  <c r="H16" i="16"/>
  <c r="H17" i="16"/>
  <c r="H18" i="16"/>
  <c r="H19" i="16"/>
  <c r="H20" i="16"/>
  <c r="H22" i="16"/>
  <c r="H23" i="16"/>
  <c r="H24" i="16"/>
  <c r="H25" i="16"/>
  <c r="H26" i="16"/>
  <c r="H27" i="16"/>
  <c r="H28" i="16"/>
  <c r="H30" i="16"/>
  <c r="H31" i="16"/>
  <c r="H32" i="16"/>
  <c r="H33" i="16"/>
  <c r="H34" i="16"/>
  <c r="H35" i="16"/>
  <c r="H36" i="16"/>
  <c r="H38" i="16"/>
  <c r="H39" i="16"/>
  <c r="H40" i="16"/>
  <c r="H41" i="16"/>
  <c r="H42" i="16"/>
  <c r="H43" i="16"/>
  <c r="H44" i="16"/>
  <c r="H46" i="16"/>
  <c r="H47" i="16"/>
  <c r="H48" i="16"/>
  <c r="H49" i="16"/>
  <c r="H50" i="16"/>
  <c r="H51" i="16"/>
  <c r="H52" i="16"/>
  <c r="H54" i="16"/>
  <c r="H55" i="16"/>
  <c r="H56" i="16"/>
  <c r="H57" i="16"/>
  <c r="H58" i="16"/>
  <c r="H59" i="16"/>
  <c r="H60" i="16"/>
  <c r="H62" i="16"/>
  <c r="H63" i="16"/>
  <c r="H64" i="16"/>
  <c r="H65" i="16"/>
  <c r="H66" i="16"/>
  <c r="H67" i="16"/>
  <c r="H68" i="16"/>
  <c r="H70" i="16"/>
  <c r="H71" i="16"/>
  <c r="H72" i="16"/>
  <c r="H73" i="16"/>
  <c r="H74" i="16"/>
  <c r="H75" i="16"/>
  <c r="H76" i="16"/>
  <c r="H78" i="16"/>
  <c r="H79" i="16"/>
  <c r="H80" i="16"/>
  <c r="H81" i="16"/>
  <c r="H82" i="16"/>
  <c r="H83" i="16"/>
  <c r="H84" i="16"/>
  <c r="H86" i="16"/>
  <c r="H87" i="16"/>
  <c r="H88" i="16"/>
  <c r="H89" i="16"/>
  <c r="H90" i="16"/>
  <c r="H91" i="16"/>
  <c r="H92" i="16"/>
  <c r="H95" i="16"/>
  <c r="H96" i="16"/>
  <c r="H97" i="16"/>
  <c r="H98" i="16"/>
  <c r="H99" i="16"/>
  <c r="H100" i="16"/>
  <c r="H103" i="16"/>
  <c r="H104" i="16"/>
  <c r="H105" i="16"/>
  <c r="H106" i="16"/>
  <c r="H107" i="16"/>
  <c r="H108" i="16"/>
  <c r="H110" i="16"/>
  <c r="H111" i="16"/>
  <c r="H112" i="16"/>
  <c r="H113" i="16"/>
  <c r="H114" i="16"/>
  <c r="H115" i="16"/>
  <c r="H116" i="16"/>
  <c r="H118" i="16"/>
  <c r="H119" i="16"/>
  <c r="H120" i="16"/>
  <c r="H121" i="16"/>
  <c r="H122" i="16"/>
  <c r="H123" i="16"/>
  <c r="H124" i="16"/>
  <c r="H126" i="16"/>
  <c r="H127" i="16"/>
  <c r="H128" i="16"/>
  <c r="H129" i="16"/>
  <c r="H130" i="16"/>
  <c r="H131" i="16"/>
  <c r="H132" i="16"/>
  <c r="H134" i="16"/>
  <c r="H135" i="16"/>
  <c r="H136" i="16"/>
  <c r="H137" i="16"/>
  <c r="H138" i="16"/>
  <c r="H139" i="16"/>
  <c r="H140" i="16"/>
  <c r="H11" i="16"/>
  <c r="F12" i="16"/>
  <c r="F13" i="16"/>
  <c r="F14" i="16"/>
  <c r="F15" i="16"/>
  <c r="F17" i="16"/>
  <c r="F18" i="16"/>
  <c r="F19" i="16"/>
  <c r="F20" i="16"/>
  <c r="F21" i="16"/>
  <c r="F22" i="16"/>
  <c r="F23" i="16"/>
  <c r="F24" i="16"/>
  <c r="F25" i="16"/>
  <c r="F27" i="16"/>
  <c r="F28" i="16"/>
  <c r="F29" i="16"/>
  <c r="F30" i="16"/>
  <c r="F31" i="16"/>
  <c r="F32" i="16"/>
  <c r="F33" i="16"/>
  <c r="F35" i="16"/>
  <c r="F36" i="16"/>
  <c r="F37" i="16"/>
  <c r="F38" i="16"/>
  <c r="F39" i="16"/>
  <c r="F40" i="16"/>
  <c r="F41" i="16"/>
  <c r="F43" i="16"/>
  <c r="F44" i="16"/>
  <c r="F45" i="16"/>
  <c r="F46" i="16"/>
  <c r="F47" i="16"/>
  <c r="F48" i="16"/>
  <c r="F49" i="16"/>
  <c r="F51" i="16"/>
  <c r="F52" i="16"/>
  <c r="F53" i="16"/>
  <c r="F54" i="16"/>
  <c r="F55" i="16"/>
  <c r="F56" i="16"/>
  <c r="F57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9" i="16"/>
  <c r="F80" i="16"/>
  <c r="F81" i="16"/>
  <c r="F82" i="16"/>
  <c r="F83" i="16"/>
  <c r="F84" i="16"/>
  <c r="F85" i="16"/>
  <c r="F88" i="16"/>
  <c r="F89" i="16"/>
  <c r="F90" i="16"/>
  <c r="F91" i="16"/>
  <c r="F92" i="16"/>
  <c r="F93" i="16"/>
  <c r="F94" i="16"/>
  <c r="F95" i="16"/>
  <c r="F98" i="16"/>
  <c r="F99" i="16"/>
  <c r="F100" i="16"/>
  <c r="F101" i="16"/>
  <c r="F102" i="16"/>
  <c r="F103" i="16"/>
  <c r="F104" i="16"/>
  <c r="F105" i="16"/>
  <c r="F107" i="16"/>
  <c r="F108" i="16"/>
  <c r="F109" i="16"/>
  <c r="F110" i="16"/>
  <c r="F111" i="16"/>
  <c r="F112" i="16"/>
  <c r="F113" i="16"/>
  <c r="F114" i="16"/>
  <c r="F115" i="16"/>
  <c r="F117" i="16"/>
  <c r="F118" i="16"/>
  <c r="F119" i="16"/>
  <c r="F120" i="16"/>
  <c r="F121" i="16"/>
  <c r="F122" i="16"/>
  <c r="F123" i="16"/>
  <c r="F125" i="16"/>
  <c r="F126" i="16"/>
  <c r="F127" i="16"/>
  <c r="F128" i="16"/>
  <c r="F129" i="16"/>
  <c r="F130" i="16"/>
  <c r="F131" i="16"/>
  <c r="F134" i="16"/>
  <c r="F135" i="16"/>
  <c r="F136" i="16"/>
  <c r="F137" i="16"/>
  <c r="F138" i="16"/>
  <c r="F139" i="16"/>
  <c r="F140" i="16"/>
  <c r="F11" i="16"/>
  <c r="H128" i="15" l="1"/>
  <c r="H120" i="15"/>
  <c r="H112" i="15"/>
  <c r="H104" i="15"/>
  <c r="H96" i="15"/>
  <c r="H88" i="15"/>
  <c r="H80" i="15"/>
  <c r="H72" i="15"/>
  <c r="H64" i="15"/>
  <c r="H56" i="15"/>
  <c r="H48" i="15"/>
  <c r="H40" i="15"/>
  <c r="H32" i="15"/>
  <c r="H24" i="15"/>
  <c r="H16" i="15"/>
  <c r="H133" i="16"/>
  <c r="H125" i="16"/>
  <c r="H117" i="16"/>
  <c r="H109" i="16"/>
  <c r="H101" i="16"/>
  <c r="H93" i="16"/>
  <c r="H85" i="16"/>
  <c r="H77" i="16"/>
  <c r="H69" i="16"/>
  <c r="H61" i="16"/>
  <c r="H53" i="16"/>
  <c r="H45" i="16"/>
  <c r="H37" i="16"/>
  <c r="H29" i="16"/>
  <c r="H21" i="16"/>
  <c r="H13" i="16"/>
  <c r="H141" i="16" s="1"/>
  <c r="H102" i="16"/>
  <c r="F135" i="15"/>
  <c r="F42" i="16"/>
  <c r="F141" i="16" s="1"/>
  <c r="G10" i="19"/>
  <c r="G9" i="19"/>
  <c r="G70" i="14"/>
  <c r="G72" i="14" s="1"/>
  <c r="F15" i="19" s="1"/>
  <c r="G15" i="19" s="1"/>
  <c r="G14" i="19" s="1"/>
  <c r="I17" i="1" s="1"/>
  <c r="H135" i="15" l="1"/>
  <c r="H136" i="15" s="1"/>
  <c r="F12" i="19" s="1"/>
  <c r="G12" i="19" s="1"/>
  <c r="H142" i="16"/>
  <c r="F11" i="19" s="1"/>
  <c r="G11" i="19" s="1"/>
  <c r="G8" i="19"/>
  <c r="G7" i="19" l="1"/>
  <c r="I16" i="1" s="1"/>
  <c r="I20" i="1" s="1"/>
  <c r="I21" i="1" s="1"/>
  <c r="G25" i="1" s="1"/>
  <c r="G26" i="1" s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Ondra</author>
  </authors>
  <commentList>
    <comment ref="S6" authorId="0" shapeId="0" xr:uid="{DCB190B6-75B7-4B2D-8B88-7423584DFE7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7E9EBF9-05B5-4FF5-8BE9-26CA2731F5E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<sst xmlns="http://schemas.openxmlformats.org/spreadsheetml/2006/main" count="8076" uniqueCount="2295">
  <si>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</si>
  <si>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</si>
  <si>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</si>
  <si>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</si>
  <si>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</si>
  <si>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</si>
  <si>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</si>
  <si>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</si>
  <si>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</si>
  <si>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</si>
  <si>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</si>
  <si>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</si>
  <si>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</si>
  <si>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</si>
  <si>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</si>
  <si>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</si>
  <si>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</si>
  <si>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</si>
  <si>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</si>
  <si>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</si>
  <si>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</si>
  <si>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</si>
  <si>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</si>
  <si>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</si>
  <si>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</si>
  <si>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</si>
  <si>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</si>
  <si>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</si>
  <si>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</si>
  <si>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</si>
  <si>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</si>
  <si>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</si>
  <si>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</si>
  <si>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</si>
  <si>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</si>
  <si>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3</t>
  </si>
  <si>
    <t>7</t>
  </si>
  <si>
    <t>6</t>
  </si>
  <si>
    <t>Stavba</t>
  </si>
  <si>
    <t>CZK</t>
  </si>
  <si>
    <t>02</t>
  </si>
  <si>
    <t>Ostatní práce</t>
  </si>
  <si>
    <t>1</t>
  </si>
  <si>
    <t>Zemní práce</t>
  </si>
  <si>
    <t>Svislé a kompletní konstrukce</t>
  </si>
  <si>
    <t>34</t>
  </si>
  <si>
    <t>Stěny a příčky</t>
  </si>
  <si>
    <t>38</t>
  </si>
  <si>
    <t>Kompletní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</si>
  <si>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</si>
  <si>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</si>
  <si>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</si>
  <si>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</si>
  <si>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</si>
  <si>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</si>
  <si>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</si>
  <si>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</si>
  <si>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</si>
  <si>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</si>
  <si>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</si>
  <si>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</si>
  <si>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</si>
  <si>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</si>
  <si>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</si>
  <si>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</si>
  <si>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</si>
  <si>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</si>
  <si>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</si>
  <si>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</si>
  <si>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</si>
  <si>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</si>
  <si>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</si>
  <si>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</si>
  <si>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</si>
  <si>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</si>
  <si>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</si>
  <si>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</si>
  <si>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</si>
  <si>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</si>
  <si>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</si>
  <si>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</si>
  <si>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</si>
  <si>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</si>
  <si>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</si>
  <si>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</si>
  <si>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</si>
  <si>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</si>
  <si>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</si>
  <si>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</si>
  <si>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799</t>
  </si>
  <si>
    <t>Ostatní</t>
  </si>
  <si>
    <t>D96</t>
  </si>
  <si>
    <t>Přesuny suti a vybouraných hmot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</si>
  <si>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</si>
  <si>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</si>
  <si>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</si>
  <si>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</si>
  <si>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</si>
  <si>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</si>
  <si>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</si>
  <si>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</si>
  <si>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</si>
  <si>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</si>
  <si>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</si>
  <si>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</si>
  <si>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</si>
  <si>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</si>
  <si>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</si>
  <si>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</si>
  <si>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</si>
  <si>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</si>
  <si>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</si>
  <si>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</si>
  <si>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</si>
  <si>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</si>
  <si>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</si>
  <si>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</si>
  <si>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</si>
  <si>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</si>
  <si>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</si>
  <si>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</si>
  <si>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</si>
  <si>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900      RT2</t>
  </si>
  <si>
    <t>HZS - stavební a přípravné práce (zpětná montáž prvků fasády, tabulí a jiných) Práce v tarifní třídě 5, nezměřitelné, pomocné</t>
  </si>
  <si>
    <t>h</t>
  </si>
  <si>
    <t>Prav.M</t>
  </si>
  <si>
    <t>RTS 21/ II</t>
  </si>
  <si>
    <t>Indiv</t>
  </si>
  <si>
    <t>HZS</t>
  </si>
  <si>
    <t>POL10_8</t>
  </si>
  <si>
    <t>30</t>
  </si>
  <si>
    <t>VV</t>
  </si>
  <si>
    <t>131201110R00</t>
  </si>
  <si>
    <t>Hloubení nezapaž. jam hor.3 do 50 m3, STROJNĚ</t>
  </si>
  <si>
    <t>m3</t>
  </si>
  <si>
    <t>Práce</t>
  </si>
  <si>
    <t>POL1_</t>
  </si>
  <si>
    <t>0,9*(2+2+3,5)*2,1</t>
  </si>
  <si>
    <t>-1,5</t>
  </si>
  <si>
    <t>131201119R00</t>
  </si>
  <si>
    <t>Příplatek za lepivost - hloubení nezap.jam v hor.3</t>
  </si>
  <si>
    <t>139601102R00</t>
  </si>
  <si>
    <t>Ruční výkop jam, rýh a šachet v hornině tř. 3</t>
  </si>
  <si>
    <t>1,5</t>
  </si>
  <si>
    <t>162201102R00</t>
  </si>
  <si>
    <t>Vodorovné přemístění výkopku z hor.1-4 do 50 m</t>
  </si>
  <si>
    <t>171201101R00</t>
  </si>
  <si>
    <t>Uložení sypaniny do násypů nezhutněných</t>
  </si>
  <si>
    <t>174101101R00</t>
  </si>
  <si>
    <t>Zásyp jam, rýh, šachet se zhutněním</t>
  </si>
  <si>
    <t>215901101RT5</t>
  </si>
  <si>
    <t>Zhutnění podloží z hornin nesoudržných do 92% PS vibrační deskou</t>
  </si>
  <si>
    <t>m2</t>
  </si>
  <si>
    <t>12</t>
  </si>
  <si>
    <t>310237261R00</t>
  </si>
  <si>
    <t>Zazdívka otvorů do pl. 0,25 m2 cihlami, do tl. zdi 60 cm</t>
  </si>
  <si>
    <t>kus</t>
  </si>
  <si>
    <t>POL1_1</t>
  </si>
  <si>
    <t>25</t>
  </si>
  <si>
    <t>311271170R00</t>
  </si>
  <si>
    <t>Dozdívky z tvárnic plynosilikátových</t>
  </si>
  <si>
    <t>1,8*0,15*3</t>
  </si>
  <si>
    <t>1NP : 1,9*0,1</t>
  </si>
  <si>
    <t>1,3*1,3*0,15</t>
  </si>
  <si>
    <t>1,1*2,05*0,15</t>
  </si>
  <si>
    <t>1*2,05*0,15</t>
  </si>
  <si>
    <t>2NP : 1,8*0,15</t>
  </si>
  <si>
    <t>1,5*0,15</t>
  </si>
  <si>
    <t>3NP : 0,9*2,1*0,15</t>
  </si>
  <si>
    <t>311231114R00</t>
  </si>
  <si>
    <t>Zdivo nosné cihelné z CP 29 P15 na MVC 2,5 - dozdívky</t>
  </si>
  <si>
    <t>0,2*(2,25+2,35)*0,3</t>
  </si>
  <si>
    <t>0,2*(1,2+2,45)*0,4</t>
  </si>
  <si>
    <t>0,1*0,2*(2,2+0,9)</t>
  </si>
  <si>
    <t>1,2*2*0,6</t>
  </si>
  <si>
    <t>1,1*1</t>
  </si>
  <si>
    <t>1,6*0,1</t>
  </si>
  <si>
    <t>1*2,85*0,15</t>
  </si>
  <si>
    <t>1,8*0,15</t>
  </si>
  <si>
    <t>0,95</t>
  </si>
  <si>
    <t>1NP : 25*1,1*0,15*0,15</t>
  </si>
  <si>
    <t>3*1*2</t>
  </si>
  <si>
    <t>2NP : 12*0,15*1,1*0,15</t>
  </si>
  <si>
    <t>2,2</t>
  </si>
  <si>
    <t>3NP : 23*1,1*0,15*0,15</t>
  </si>
  <si>
    <t>0,5*1</t>
  </si>
  <si>
    <t>0,9*2*0,15</t>
  </si>
  <si>
    <t>0,45*0,45*0,15</t>
  </si>
  <si>
    <t>311237373R00</t>
  </si>
  <si>
    <t>Zdivo z cihel keramických broušených AKU P 15 na MC 15 tl. 25 cm</t>
  </si>
  <si>
    <t>3NP : 3,6*6,6</t>
  </si>
  <si>
    <t>311321312R00</t>
  </si>
  <si>
    <t>Železobeton nadzákladových zdí C 20/25</t>
  </si>
  <si>
    <t>311351101R00</t>
  </si>
  <si>
    <t>Bednění nadzákladových zdí jednostranné - zřízení</t>
  </si>
  <si>
    <t>311351102R00</t>
  </si>
  <si>
    <t>Bednění nadzákladových zdí jednostranné-odstranění</t>
  </si>
  <si>
    <t>311361821R00</t>
  </si>
  <si>
    <t>Výztuž nadzáklad. zdí z betonářské oceli 10505 (R)</t>
  </si>
  <si>
    <t>t</t>
  </si>
  <si>
    <t>1,5*0,09</t>
  </si>
  <si>
    <t>317121021R00</t>
  </si>
  <si>
    <t>Osazení překladu keram. plochého, světl. do 105 cm</t>
  </si>
  <si>
    <t>2</t>
  </si>
  <si>
    <t>317121022R00</t>
  </si>
  <si>
    <t>Osazení překladu keram. plochého, světl. do 180 cm</t>
  </si>
  <si>
    <t>1NP : 1</t>
  </si>
  <si>
    <t>317941123R00</t>
  </si>
  <si>
    <t>Osazení ocelových válcovaných nosníků  č.14-22</t>
  </si>
  <si>
    <t>0,274</t>
  </si>
  <si>
    <t>346244351RT2</t>
  </si>
  <si>
    <t>Obezdívka WC a van do tl. 6,5 cm s použitím suché maltové směsi</t>
  </si>
  <si>
    <t>1,2</t>
  </si>
  <si>
    <t>1,8</t>
  </si>
  <si>
    <t>1NP : 1,2+1,5</t>
  </si>
  <si>
    <t>1,5*9</t>
  </si>
  <si>
    <t>1NP : 3,6*(0,8+1,2+0,6+0,8+1,4+1,6)</t>
  </si>
  <si>
    <t>2NP : 3,6*(0,6+0,8+1,2+0,6+1,5)</t>
  </si>
  <si>
    <t>3NP : 3,6*(0,5+0,6+0,8+0,6+1,5)</t>
  </si>
  <si>
    <t>346275115R00</t>
  </si>
  <si>
    <t>Přizdívky z desek porobeton tl. 150 mm</t>
  </si>
  <si>
    <t>1NP : 3,6*1,1*2</t>
  </si>
  <si>
    <t>2NP : 3,6*1,1</t>
  </si>
  <si>
    <t>3NP : 3,6*(1,1+1,1)</t>
  </si>
  <si>
    <t>346275116R00</t>
  </si>
  <si>
    <t>Přizdívky z desek porobeton tl. 200 mm</t>
  </si>
  <si>
    <t>2NP : 3,6*4,4</t>
  </si>
  <si>
    <t>3NP : 3,6*4,4</t>
  </si>
  <si>
    <t>13480820R</t>
  </si>
  <si>
    <t>Tyč průřezu I 220, hrubé, jakost oceli S235 11375</t>
  </si>
  <si>
    <t>SPCM</t>
  </si>
  <si>
    <t>Specifikace</t>
  </si>
  <si>
    <t>POL3_</t>
  </si>
  <si>
    <t>0,274*1,08</t>
  </si>
  <si>
    <t>300001</t>
  </si>
  <si>
    <t>Speciální penetrace na SDK konstrukce</t>
  </si>
  <si>
    <t>Vlastní</t>
  </si>
  <si>
    <t>1NP : 3,6*(3+4,1+4,2+3)*2</t>
  </si>
  <si>
    <t>-1,6*2*2</t>
  </si>
  <si>
    <t>3NP : 3,6*(3+4,2)*2</t>
  </si>
  <si>
    <t>-1,6*2</t>
  </si>
  <si>
    <t>59340810R</t>
  </si>
  <si>
    <t>59340811R</t>
  </si>
  <si>
    <t>59340813R</t>
  </si>
  <si>
    <t>59340821R</t>
  </si>
  <si>
    <t>59340822R</t>
  </si>
  <si>
    <t>1NP : 3,6*(3+4,1+4,2+3)</t>
  </si>
  <si>
    <t>3NP : 3,6*(3+4,2)</t>
  </si>
  <si>
    <t>-1,6</t>
  </si>
  <si>
    <t>342241162R00</t>
  </si>
  <si>
    <t>Příčky z cihel plných CP29  tl. 140 mm</t>
  </si>
  <si>
    <t>3,1*(3,6+2,6)</t>
  </si>
  <si>
    <t>342255024RT1</t>
  </si>
  <si>
    <t>Příčky z desek pórobetonových tl. 10 cm desky P 2 - 500, 599 x 249 x 100 mm</t>
  </si>
  <si>
    <t>1NP : 3,6*(2,9+1,8+0,7+1,5+1+1,8+1,8)</t>
  </si>
  <si>
    <t>-1,2</t>
  </si>
  <si>
    <t>-1,4</t>
  </si>
  <si>
    <t>-1,8</t>
  </si>
  <si>
    <t>2NP : 3,6*(0,8+1,8+2,8+1,6+1)</t>
  </si>
  <si>
    <t>3NP : 3,6*(1,8+1+2,8+1,8)</t>
  </si>
  <si>
    <t>342255028RT1</t>
  </si>
  <si>
    <t>Příčky z desek pórobetonových tl. 15 cm desky P 2 - 500, 599 x 249 x 150 mm</t>
  </si>
  <si>
    <t>2NP : 3,6*(3+2,2)</t>
  </si>
  <si>
    <t>3,6*1,1</t>
  </si>
  <si>
    <t>3NP : 3,6*(3+1,4)</t>
  </si>
  <si>
    <t>342668111R00</t>
  </si>
  <si>
    <t>Těsnění styku příčky se stáv. konstrukcí PU pěnou</t>
  </si>
  <si>
    <t>m</t>
  </si>
  <si>
    <t>3,6+2,6</t>
  </si>
  <si>
    <t>1NP : 2,9+1,8+0,7+1,5+1+1,8+1,8</t>
  </si>
  <si>
    <t>2NP : 3+2,2+0,8+1,8+2,8+1,6+1</t>
  </si>
  <si>
    <t>3NP : 0,5+0,6+0,8+0,6+1,5+1,8+1+2,8+1,8</t>
  </si>
  <si>
    <t>342948111R00</t>
  </si>
  <si>
    <t>Ukotvení příček k cihel.konstr. kotvami na hmožd.</t>
  </si>
  <si>
    <t>3,1*2</t>
  </si>
  <si>
    <t>1NP : 3,6*9</t>
  </si>
  <si>
    <t>2NP : 3,6*8</t>
  </si>
  <si>
    <t>3NP : 3,6*7</t>
  </si>
  <si>
    <t>346244381R00</t>
  </si>
  <si>
    <t>Plentování ocelových nosníků beton, cihla, polystyren</t>
  </si>
  <si>
    <t>3,2</t>
  </si>
  <si>
    <t>346481111R00</t>
  </si>
  <si>
    <t>Zaplentování rýh, nosníků výztužným pletivem</t>
  </si>
  <si>
    <t>3,8</t>
  </si>
  <si>
    <t>970031160R00</t>
  </si>
  <si>
    <t>Vrtání jádrové do zdiva cihelného do D 160 mm dle PD</t>
  </si>
  <si>
    <t>kpl</t>
  </si>
  <si>
    <t>380001</t>
  </si>
  <si>
    <t>Provedení stavebních přípomocí pro instalace (stavební a demoliční práce, vč. materiálu) dle požadavku řemesel, zednické zapravení</t>
  </si>
  <si>
    <t>soubor</t>
  </si>
  <si>
    <t>380002</t>
  </si>
  <si>
    <t>Provedení požárních ucpávek - prostupy stěnou, stropem, střechou dle požadavku řemesel</t>
  </si>
  <si>
    <t>596811111RT4</t>
  </si>
  <si>
    <t>Kladení dlaždic kom.pro pěší, lože z kameniva těž. včetně dlaždic betonových HBB 50/50/5 cm</t>
  </si>
  <si>
    <t>4*0,5</t>
  </si>
  <si>
    <t>602012142RT1</t>
  </si>
  <si>
    <t>Štuk vnitřní i vnější ručn tloušťka vrstvy 2 mm</t>
  </si>
  <si>
    <t>1PP strop : 39,4+2,9+2,9+83,9+107,8+67,4+12,9+10,9+2</t>
  </si>
  <si>
    <t>14,3+89,7+12,4+14+42,3+9,7+12,1+13,2</t>
  </si>
  <si>
    <t>3,1+9,3+4,4+21,7+10,8+1,2+3,4</t>
  </si>
  <si>
    <t>1NP : 1,2+3,4</t>
  </si>
  <si>
    <t>5+13,9+17,5+9,5</t>
  </si>
  <si>
    <t>5,7+17+5,6+1,1+7,5+17,4+1+8,1</t>
  </si>
  <si>
    <t>159,3+60,4+11,9+52,9+62,8+60,5+61,4+11,8+11,8</t>
  </si>
  <si>
    <t>32,4+18,7+18,3-(3,6*3,3*2)</t>
  </si>
  <si>
    <t>2NP : 194,5+61,5+60,4+60,5+35,5+1,4+2,1+62,7</t>
  </si>
  <si>
    <t>60,5+61,7+12,5+17,5</t>
  </si>
  <si>
    <t>3NP : 167,6+60,4+60,5+35,5+2,1+62,7+60,5+61,7+12,5+11,8</t>
  </si>
  <si>
    <t>61,5+17,5+7,1+14,1+1+18,3+18,3</t>
  </si>
  <si>
    <t>602011191R00</t>
  </si>
  <si>
    <t>Podkladní nátěr pod štukové omítky</t>
  </si>
  <si>
    <t>610991111R00</t>
  </si>
  <si>
    <t>Zakrývání výplní vnitřních otvorů</t>
  </si>
  <si>
    <t>1PP : 32*1,2*0,9</t>
  </si>
  <si>
    <t>2*0,3*0,9</t>
  </si>
  <si>
    <t>3*1,2*1,5</t>
  </si>
  <si>
    <t>2*1,5*2,4</t>
  </si>
  <si>
    <t>1NP : 1,35*2,25*18</t>
  </si>
  <si>
    <t>1,2*1,5*4</t>
  </si>
  <si>
    <t>1,5*2,25*20</t>
  </si>
  <si>
    <t>2,55*3,22</t>
  </si>
  <si>
    <t>2NP : 1,35*2,25*18</t>
  </si>
  <si>
    <t>1,5*1,5*2</t>
  </si>
  <si>
    <t>1,5*2,25*26</t>
  </si>
  <si>
    <t>3NP : 1,35*2,25*18</t>
  </si>
  <si>
    <t>611421311R00</t>
  </si>
  <si>
    <t>Oprava váp.omítek stropů do 30% plochy - hrubých</t>
  </si>
  <si>
    <t>611481211RT2</t>
  </si>
  <si>
    <t>Montáž výztužné sítě (perlinky) do stěrky-stropy včetně výztužné sítě a stěrkového tmelu</t>
  </si>
  <si>
    <t>612403386R00</t>
  </si>
  <si>
    <t>Hrubá výplň rýh ve stěnách do 10x10cm maltou z SMS</t>
  </si>
  <si>
    <t>1NP : 2,9*11</t>
  </si>
  <si>
    <t>2NP : 3,6*4</t>
  </si>
  <si>
    <t>3NP : 3,6*3</t>
  </si>
  <si>
    <t>612403388R00</t>
  </si>
  <si>
    <t>Hrubá výplň rýh ve stěnách do 15x15cm maltou z SMS</t>
  </si>
  <si>
    <t>2,9*2</t>
  </si>
  <si>
    <t>3+3</t>
  </si>
  <si>
    <t>1NP : 3,6*4</t>
  </si>
  <si>
    <t>3,6*2</t>
  </si>
  <si>
    <t>2NP : 3,6</t>
  </si>
  <si>
    <t>612409991R00</t>
  </si>
  <si>
    <t>Začištění omítek kolem oken,dveří apod.</t>
  </si>
  <si>
    <t>1PP : 32*(1,2+0,9+0,9)</t>
  </si>
  <si>
    <t>2*(0,3+0,9+0,9)</t>
  </si>
  <si>
    <t>3*(1,2+1,5+1,5)</t>
  </si>
  <si>
    <t>2*(1,5+2,4+2,4)</t>
  </si>
  <si>
    <t>1NP : (1,15+1,35+1,15)*7</t>
  </si>
  <si>
    <t>(1,35+2,25+2,25)*11</t>
  </si>
  <si>
    <t>(1,2+1,5+1,5)*4</t>
  </si>
  <si>
    <t>(1,5+2,25+2,25)*20</t>
  </si>
  <si>
    <t>2,55+3,22+3,22</t>
  </si>
  <si>
    <t>2NP : (1,35+1,15+1,15)*7</t>
  </si>
  <si>
    <t>1,5*3*2</t>
  </si>
  <si>
    <t>(1,5+2,25+2,25)*26</t>
  </si>
  <si>
    <t>3NP : (1,35+1,15+1,15)*7</t>
  </si>
  <si>
    <t>612421615R00</t>
  </si>
  <si>
    <t>Omítka vnitřní zdiva, MVC, hrubá zatřená</t>
  </si>
  <si>
    <t>1PP : 2,1*(1,75+1,75+2,1+2,1)</t>
  </si>
  <si>
    <t>1,5*(0,8+0,8+1,45+1,45)</t>
  </si>
  <si>
    <t>2,1*(1,25+1,25+1,8+1,8)</t>
  </si>
  <si>
    <t>1NP : 1,5*(0,95+0,95+1,3+1,3)</t>
  </si>
  <si>
    <t>2,1*(4,2+4,2+1,8+1,8+2,8+2,8+0,2+0,2)</t>
  </si>
  <si>
    <t>2,1*(2,1+2,1+2,8+2,8)</t>
  </si>
  <si>
    <t>0,9*1,5*2</t>
  </si>
  <si>
    <t>1,5*1,9</t>
  </si>
  <si>
    <t>2,1*(2,8+2,8+2,7+2,7)</t>
  </si>
  <si>
    <t>2,1*(4,55+4,55+2,8+2,8+0,2+0,2)</t>
  </si>
  <si>
    <t>2,1*(0,65+0,65+1,475+1,475)</t>
  </si>
  <si>
    <t>1,1*1,5</t>
  </si>
  <si>
    <t>2,1*(1,75+1,75+2,1+2,1)</t>
  </si>
  <si>
    <t>2,1*(0,8+0,8+1,45+1,45)</t>
  </si>
  <si>
    <t>1,8*1,5*2</t>
  </si>
  <si>
    <t>1,765*1,5</t>
  </si>
  <si>
    <t>1,5*1,5</t>
  </si>
  <si>
    <t>0,1*1*14</t>
  </si>
  <si>
    <t>0,3*1,1*14</t>
  </si>
  <si>
    <t>0,1*(0,9+2,02+2,02)</t>
  </si>
  <si>
    <t>0,15*(0,9+2,02+2,02)</t>
  </si>
  <si>
    <t>2NP : 2,1*(2,1+2,1+2,85+2,85)</t>
  </si>
  <si>
    <t>2,1*(4,525+4,525+2,85+2,85+0,25+0,25)</t>
  </si>
  <si>
    <t>2,1*(2,575+2,575+2,85+2,85+1,05+1,05)</t>
  </si>
  <si>
    <t>2,1*(4,35+4,35+2,65+2,65+1,575+1,575)</t>
  </si>
  <si>
    <t>2,1*(2,65+2,65+2,1+2,1)</t>
  </si>
  <si>
    <t>1,5*(0,45+0,45+0,9)*4</t>
  </si>
  <si>
    <t>1,5*(1,2+0,2+0,2)</t>
  </si>
  <si>
    <t>1,5*(1,1+0,4)</t>
  </si>
  <si>
    <t>1,5*(0,9+0,3+0,3)</t>
  </si>
  <si>
    <t>0,1*1*2*7</t>
  </si>
  <si>
    <t>0,3*1,1*2*7</t>
  </si>
  <si>
    <t>0,15*(0,9+2,02+2,02)*2</t>
  </si>
  <si>
    <t>3NP : 2,1*(2,1+2,1+2,85+2,85)</t>
  </si>
  <si>
    <t>2,1*(0,65+0,65+1,65+1,65)</t>
  </si>
  <si>
    <t>2,1*(4,525+4,525+0,2+0,2+2,85+2,85)</t>
  </si>
  <si>
    <t>2,1*(2,575+2,575+2,85+2,85)</t>
  </si>
  <si>
    <t>2,1*(2,65+2,65+4,35+4,35+1,575+1,575)</t>
  </si>
  <si>
    <t>2,1*(2,1+2,1+2,85+2,85)</t>
  </si>
  <si>
    <t>1,5*1*2</t>
  </si>
  <si>
    <t>1,5*(0,3+0,3+0,9)</t>
  </si>
  <si>
    <t>1,5*(0,45+0,45+1,2)*2</t>
  </si>
  <si>
    <t>1,5*(0,45+0,45+0,9)*2</t>
  </si>
  <si>
    <t>1,5*(0,45+0,9)</t>
  </si>
  <si>
    <t>0,3*(0,3+0,3+0,9)</t>
  </si>
  <si>
    <t>4NP : 0,1*1*2*7</t>
  </si>
  <si>
    <t>612421637R00</t>
  </si>
  <si>
    <t>Omítka vnitřní zdiva, MVC, štuková</t>
  </si>
  <si>
    <t>1PP : (2,9*(9,45+9,45+3,3+3,3+1,5+1,5+3,75+3,75+0,3))-(1,5*2,4)-(1,55*2,02)</t>
  </si>
  <si>
    <t>(2,9*(1,2+1,2+2,475+2,475))-(1,5*2,4)</t>
  </si>
  <si>
    <t>2,9*(2,4+2,4+5,25+5,25+3,5+3,5+0,15)</t>
  </si>
  <si>
    <t>2,9*(1,75+1,75+1,8+1,8)</t>
  </si>
  <si>
    <t>(2,9*(6,35+6,35+2,85+2,85))-(2,85*2,02)-(1,55*2,02)</t>
  </si>
  <si>
    <t>(2,9*(14,4+14,4+5,4+5,4))-(3,3*2,02*2)-(2,85*2,02)-(2,55*2,02)</t>
  </si>
  <si>
    <t>2,9*(1,55+1,55+0,15+0,15)</t>
  </si>
  <si>
    <t>2,9*(1,285+1,285+0,15+0,15)</t>
  </si>
  <si>
    <t>2,9*(0,15+0,15+0,8+0,8)</t>
  </si>
  <si>
    <t>(2,9*(15,75+15,75+5,4+5,4))-(2,55*2,02)-(1,55*2,02)-(1,45*1,97)-(3,3*2,02*2)</t>
  </si>
  <si>
    <t>2,9*(0,76+0,76+0,15+0,15)*3</t>
  </si>
  <si>
    <t>(2,9*(9,45+9,45+3,3+3,3+3,3+3,45+3,45))-(1,55*2,02)</t>
  </si>
  <si>
    <t>0,8*(1,25+1,25+1,8+1,8)</t>
  </si>
  <si>
    <t>2,9*(1,2+1,2+2,45+2,45)</t>
  </si>
  <si>
    <t>2,9*(2,1+2,1+3,45+3,45)</t>
  </si>
  <si>
    <t>(2,9*(6,75+6,75+2,4+2,4))-(2,1*2,02)-(1,45*1,97)</t>
  </si>
  <si>
    <t>(2,9*(9+9+6,6+6,6))-(2,1*2,02)</t>
  </si>
  <si>
    <t>(2,9*(8,7+8,7+6,6+6,6))-(3,3*2,02*2)-(1,35*2,02)</t>
  </si>
  <si>
    <t>(2,9*(9,6+9,6+4,5+4,5+0,9+1,4+4,75+4,75+0,9+1,4+4,75+4,75))-(1,35*2,02*2)</t>
  </si>
  <si>
    <t>(2,9*(4,95+4,95+6,6+6,6+0,4+0,4))-(3,3*2,02)-(1,8*2,02)-(1,35*2,02)</t>
  </si>
  <si>
    <t>(2,9*(6,6+6,6+4,35+4,35))-(3,3*2,02)-(1,8*2,02)</t>
  </si>
  <si>
    <t>(2,9*(4,1+4,1+6,6+6,6))-(1,7*2,1)</t>
  </si>
  <si>
    <t>2,9*(6,6+6,6+1,8+1,8)</t>
  </si>
  <si>
    <t>2,9*(1+1+2,4+2,4)</t>
  </si>
  <si>
    <t>2,9*(2,4+2,4+5,5+5,5)</t>
  </si>
  <si>
    <t>(2,9*(3,35+3,35+3,3+3,3))-(1,2*1,5)</t>
  </si>
  <si>
    <t>1,4*(0,8+0,8+1,45+1,45)</t>
  </si>
  <si>
    <t>0,8*(2,1+2,1+1,75+1,75)</t>
  </si>
  <si>
    <t>2,9*(3+3+1,45+1,45)</t>
  </si>
  <si>
    <t>(2,9*(6,45+6,45+3,3+3,3))-(1,2*1,5*2)</t>
  </si>
  <si>
    <t>2,9*(2,25+2,25+2,85+2,85)</t>
  </si>
  <si>
    <t>(2,9*(4,9+4,9+2,15+2,15))-(1,7*2,1)-(2,15*2,25)</t>
  </si>
  <si>
    <t>(2,9*(1,25+1,25+2,15+2,15))-(2,15*2,25)</t>
  </si>
  <si>
    <t>1NP : 3,6*(12,1+3,3+7,3+2,1+18,9+9,69)</t>
  </si>
  <si>
    <t>(3,6*(14,4+12,1+3+3+7,3+2,1+18,9+0,45+0,45))-(1,35*2,25*4)</t>
  </si>
  <si>
    <t>(3,6*(7,2+7,2+4,45))-(2,55*3,22)</t>
  </si>
  <si>
    <t>(3,6*(4,05+2,85))-(1,35*2,25*2)</t>
  </si>
  <si>
    <t>1,5*(2,1+2,1+2,8+2,8)</t>
  </si>
  <si>
    <t>1,5*(0,65+0,65+1,475+1,475)</t>
  </si>
  <si>
    <t>1,5*(4,55+4,55+2,8+2,8+0,2+0,2)</t>
  </si>
  <si>
    <t>1,5*(2,8+2,8+2,7+2,7)</t>
  </si>
  <si>
    <t>(3,6*(2,4+2,4+2,8+2,8))-(1,5*1,9)-(1,35*2,25)</t>
  </si>
  <si>
    <t>2,1*(0,95+0,95+1,3+1,3)</t>
  </si>
  <si>
    <t>1,5*(4,2+4,2+1,8+1,8+2,8+2,8+0,2+0,2)</t>
  </si>
  <si>
    <t>3,6*(3,3+3,3+4,2+4,2)</t>
  </si>
  <si>
    <t>3,6*(3,6+3,6+2,4+2,4)</t>
  </si>
  <si>
    <t>3,6*(1,65+1,65+3+3)</t>
  </si>
  <si>
    <t>1,5*(1,75+1,75+2,1+2,1)</t>
  </si>
  <si>
    <t>3,6*(3,9+3,9+4,7+4,7)</t>
  </si>
  <si>
    <t>3,6*(2,9+2,9+3,35+3,35+0,6+0,6)</t>
  </si>
  <si>
    <t>(3,6*(8,83+8,83+6,6+6,6))-(1,5*2,25*4)-(1,765*1,5)</t>
  </si>
  <si>
    <t>(3,6*(4+4+1,7+1,7))-(1,8*1,5)</t>
  </si>
  <si>
    <t>3,6*(2,4+2,4+1,7+1,7)</t>
  </si>
  <si>
    <t>(3,6*(9,65+9,65+6,6+6,6))-(1,5*2,25*4)</t>
  </si>
  <si>
    <t>(3,6*(9,05+9,05+6,6+6,6))-(1,8*1,5)-(1,5*2,25*4)</t>
  </si>
  <si>
    <t>(3,6*(8,9+8,9+6,6+6,6))-(1,5*2,25*4)</t>
  </si>
  <si>
    <t>(3,6*(6,6+6,6+9+9))-(1,5*2,25*4)</t>
  </si>
  <si>
    <t>(3,6*(1,35+1,35+3+3))-(2,55*3,22*2)</t>
  </si>
  <si>
    <t>(1,35*2,25*2)</t>
  </si>
  <si>
    <t>2NP : 1,5*(2,1+2,1+2,85+2,85)</t>
  </si>
  <si>
    <t>1,5*(4,525+4,525+2,85+2,85+0,25+0,25)</t>
  </si>
  <si>
    <t>1,5*(2,575+2,575+2,85+2,85+1,05+1,05)</t>
  </si>
  <si>
    <t>1,5*(4,35+4,35+2,65+2,65+1,575+1,575)</t>
  </si>
  <si>
    <t>1,5*(2,65+2,65+2,1+2,1)</t>
  </si>
  <si>
    <t>(3,6*(16,3+3+9,7+3+4,65+3+7,52+3+18,7))-(1,35*2,25*11)</t>
  </si>
  <si>
    <t>3,6*(5,4+56,8+5,4+0,45+0,45)</t>
  </si>
  <si>
    <t>(3,6*(6,6+6,6+8,9+8,9))-(1,5*2,25*4)-(1,8*1,5)</t>
  </si>
  <si>
    <t>(3,6*(6,6+6,6+9,5+9,5))-(1,5*2,25*4)-(1,8*1,5)</t>
  </si>
  <si>
    <t>(3,6*(6,6+6,6+4,8+4,8))-(1,5*2,25*2)-(1,8*1,5)</t>
  </si>
  <si>
    <t>(3,6*(6,6+6,6+9,05+9,05))-(1,5*2,25*4)-(1,8*1,5)</t>
  </si>
  <si>
    <t>(3,6*(6,6+6,6+8,9+8,9))-(1,5*2,25*4)</t>
  </si>
  <si>
    <t>0,45*(1,5+3+3)</t>
  </si>
  <si>
    <t>0,45*(1,2+3,15+3,15)</t>
  </si>
  <si>
    <t>0,3*(1,55+1,55+0,9)</t>
  </si>
  <si>
    <t>0,3*(2,7+3,05+3,05)</t>
  </si>
  <si>
    <t>0,4*(3,6+3,6+3,3+3,3)*2</t>
  </si>
  <si>
    <t>3NP : 1,5*(2,1+2,1+2,85+2,85)</t>
  </si>
  <si>
    <t>1,5*(0,65+0,65+1,65+1,65)</t>
  </si>
  <si>
    <t>1,5*(4,525+4,525+0,2+0,2+2,85+2,85)</t>
  </si>
  <si>
    <t>1,5*(2,575+2,575+2,85+2,85)</t>
  </si>
  <si>
    <t>1,5*(2,65+2,65+4,35+4,35+1,575+1,575)</t>
  </si>
  <si>
    <t>1,5*(2,1+2,1+2,85+2,85)</t>
  </si>
  <si>
    <t>(3,6*(48,3+3+3))-(1,35*2,25*7)</t>
  </si>
  <si>
    <t>3,6*(56,8+5,4+0,45+0,45+5,4)</t>
  </si>
  <si>
    <t>(3,6*(9+9+6,6+6,6))-(1,5*2,25*4)</t>
  </si>
  <si>
    <t>(3,6*(8,8+8,8+6,6+6,6))-(1,5*2,25*4)-(2,1*1,5)</t>
  </si>
  <si>
    <t>(3,6*(8,725+8,725+6,6+6,6))-(1,5*2,25*4)-(1,8*1,5)</t>
  </si>
  <si>
    <t>(3,6*(5,625+5,625+6,6+6,6+3,35+3,35))-(1,5*2,25*2)</t>
  </si>
  <si>
    <t>3,6*(0,945+0,945+3,7+3,7)</t>
  </si>
  <si>
    <t>(3,6*(9,05+9,05+6,6+6,6))-(1,5*2,25*4)-(1,8*1,5)</t>
  </si>
  <si>
    <t>(3,6*(8,9+8,9+6,6+6,6))-(1,5*2,25*4)-(2,1*1,5)</t>
  </si>
  <si>
    <t>(3,6*(4,2+2,9))-(1,35*2,25*2)</t>
  </si>
  <si>
    <t>612425931R00</t>
  </si>
  <si>
    <t>Omítka vápenná vnitřního ostění - štuková</t>
  </si>
  <si>
    <t>1PP : 0,3*(1,2+0,9+0,9)*18</t>
  </si>
  <si>
    <t>0,3*(1,5+2,4+2,4)</t>
  </si>
  <si>
    <t>0,4*(1,5+2,4+2,4)</t>
  </si>
  <si>
    <t>0,3*(1,2+1,5+1,5)*2</t>
  </si>
  <si>
    <t>0,4*(1,2+1,5+1,5)</t>
  </si>
  <si>
    <t>0,5*(1,2+0,9+0,9)*14</t>
  </si>
  <si>
    <t>0,5*(0,3+0,9+0,9)*2</t>
  </si>
  <si>
    <t>0,15*(1,55+2,02+2,02)*2</t>
  </si>
  <si>
    <t>0,4*(2,85+2,02+2,02)</t>
  </si>
  <si>
    <t>0,92*(2,55+2,02+2,02)</t>
  </si>
  <si>
    <t>0,55*(1,05+2,02+2,02)</t>
  </si>
  <si>
    <t>0,3*(1+2,02+2,02)</t>
  </si>
  <si>
    <t>0,5*(0,8+1,97+1,97)</t>
  </si>
  <si>
    <t>0,5*(1,7+2,1+2,1)</t>
  </si>
  <si>
    <t>0,2*(1,95+2,02+2,02)</t>
  </si>
  <si>
    <t>0,6*(3,3+2,02+2,02)*4</t>
  </si>
  <si>
    <t>0,6*(2,1+2,02+2,02)</t>
  </si>
  <si>
    <t>0,92*(1,35+2,02+2,02)</t>
  </si>
  <si>
    <t>0,3*(1,35+2,02+2,02)</t>
  </si>
  <si>
    <t>0,3*(1,8+2,02+2,02)</t>
  </si>
  <si>
    <t>0,25*(1+2,85+2,85)</t>
  </si>
  <si>
    <t>0,3*(1,7+2,02+2,02)</t>
  </si>
  <si>
    <t>0,3*(1,5+2,02+2,02)</t>
  </si>
  <si>
    <t>0,6*(1,2+2,02+2,02)</t>
  </si>
  <si>
    <t>0,25*(0,8+2,02+2,02)</t>
  </si>
  <si>
    <t>0,6*(1,05+2,02+2,02)</t>
  </si>
  <si>
    <t>0,45*(3,6+3,6+3,3+3,3)*2</t>
  </si>
  <si>
    <t>0,45*(4,45+4,45+3,9+3,9)</t>
  </si>
  <si>
    <t>1NP : 0,1*1*22</t>
  </si>
  <si>
    <t>0,3*(2,25+1,35+2,25)*11</t>
  </si>
  <si>
    <t>0,3*(1,15+1,35+1,15)*7</t>
  </si>
  <si>
    <t>0,35*(1,14+2,02+2,02)</t>
  </si>
  <si>
    <t>0,2*0,85*48</t>
  </si>
  <si>
    <t>0,5*(1,5+2,25+2,25)*20</t>
  </si>
  <si>
    <t>0,4*(1,2+1,5+1,5)*2</t>
  </si>
  <si>
    <t>0,3*(2,55+3,22+3,22)</t>
  </si>
  <si>
    <t>0,55*(2,55+3,22+3,22)</t>
  </si>
  <si>
    <t>0,45*(1,16+3,05+3,05)</t>
  </si>
  <si>
    <t>0,45*(1,625+3+3)*3</t>
  </si>
  <si>
    <t>1,765*1,55</t>
  </si>
  <si>
    <t>1,8*1,55*2</t>
  </si>
  <si>
    <t>0,45*(1,35+3+3)</t>
  </si>
  <si>
    <t>0,45*(1,2+3,05+3,05)</t>
  </si>
  <si>
    <t>0,45*(2,7+3,05+3,05)</t>
  </si>
  <si>
    <t>1,5*1,55</t>
  </si>
  <si>
    <t>2NP : 0,1*1*2*11</t>
  </si>
  <si>
    <t>0,3*(1,35+1,15+1,15)*7</t>
  </si>
  <si>
    <t>0,3*(1,35+2,25+2,25)*11</t>
  </si>
  <si>
    <t>0,3*1,5*3*2</t>
  </si>
  <si>
    <t>0,4*(1,5+2,25+2,25)*26</t>
  </si>
  <si>
    <t>0,2*0,85*2*26</t>
  </si>
  <si>
    <t>0,45*(1,8+2,05+2,05)</t>
  </si>
  <si>
    <t>0,3*(2,85+3,05+3,05)</t>
  </si>
  <si>
    <t>0,3*(1,55+1,55+1,2)</t>
  </si>
  <si>
    <t>0,45*(2,4+3,05+3,05)</t>
  </si>
  <si>
    <t>0,45*(1,55+1,55+0,9)*4</t>
  </si>
  <si>
    <t>0,45*(1,95+3+3)*2</t>
  </si>
  <si>
    <t>0,45*(1,8+3+3)</t>
  </si>
  <si>
    <t>0,45*(3+3,05+3,05)*2</t>
  </si>
  <si>
    <t>0,45*(2,7+3+3)</t>
  </si>
  <si>
    <t>0,45*(0,9+3,05+3,05)</t>
  </si>
  <si>
    <t>3NP : 0,1*1*2*11</t>
  </si>
  <si>
    <t>0,45*(1,8+3,15+3,15)</t>
  </si>
  <si>
    <t>0,45*(1,5+3+3)*2</t>
  </si>
  <si>
    <t>1,55*2,1*2</t>
  </si>
  <si>
    <t>1,55*1,5*2</t>
  </si>
  <si>
    <t>1,55*1,8*2</t>
  </si>
  <si>
    <t>0,45*(2,955+3,05+3,05)</t>
  </si>
  <si>
    <t>0,45*(1,8+3,05+3,05)*2</t>
  </si>
  <si>
    <t>0,45*(3+3,05+3,05)</t>
  </si>
  <si>
    <t>612434245RT1</t>
  </si>
  <si>
    <t>Omítkový sanační systém, 3vrst., dle PD vrstvy: postřik SAN, jádro SAN do 25mm, štuk SAN 3mm</t>
  </si>
  <si>
    <t>2,9*(8,5+57,2+3,4+3,4)</t>
  </si>
  <si>
    <t>612481211RT2</t>
  </si>
  <si>
    <t>Montáž výztužné sítě (perlinky) do stěrky-stěny včetně výztužné sítě a stěrkového tmelu</t>
  </si>
  <si>
    <t>613473115R00</t>
  </si>
  <si>
    <t>Příplatek za zabudované rohovníky vč. dodávky systémové lišty</t>
  </si>
  <si>
    <t>658</t>
  </si>
  <si>
    <t>622311510R00</t>
  </si>
  <si>
    <t>Izolace suterénu Baumit XPS tl. 50 mm, bez PÚ</t>
  </si>
  <si>
    <t>3*2,5</t>
  </si>
  <si>
    <t>631315611R00</t>
  </si>
  <si>
    <t>Mazanina betonová tl. 12 - 24 cm C 16/20</t>
  </si>
  <si>
    <t>3,6*4,1*0,15</t>
  </si>
  <si>
    <t>6,6*3*0,15</t>
  </si>
  <si>
    <t>631312141R00</t>
  </si>
  <si>
    <t>Doplnění rýh betonem v dosavadních mazaninách celá skladba</t>
  </si>
  <si>
    <t>0,15*0,1*2,9</t>
  </si>
  <si>
    <t>0,1*0,1*(1,7+1+1,7+4,1+1,8+1,8+3,1)</t>
  </si>
  <si>
    <t>6,6*0,15*0,1</t>
  </si>
  <si>
    <t>1,05*1</t>
  </si>
  <si>
    <t>1NP : 0,8*(2,4+1,3)*0,1</t>
  </si>
  <si>
    <t>25*0,15*0,15*1,1</t>
  </si>
  <si>
    <t>0,15*0,15*3</t>
  </si>
  <si>
    <t>4,8*0,15*0,1</t>
  </si>
  <si>
    <t>0,1*0,15*(2,85+1,1+1+2)</t>
  </si>
  <si>
    <t>2NP : 0,8*(2,4+1,5)*0,1</t>
  </si>
  <si>
    <t>0,15*0,1*1,3</t>
  </si>
  <si>
    <t>0,1*0,1*(1,3+1,1+2,9)</t>
  </si>
  <si>
    <t>0,15*0,1*1,1*12</t>
  </si>
  <si>
    <t>3NP : 0,8*(2,4+0,95)*0,1</t>
  </si>
  <si>
    <t>0,15*0,1*(3,3+6,6+6,6+1,4)</t>
  </si>
  <si>
    <t>0,15*0,1*(2+1,1)</t>
  </si>
  <si>
    <t>0,1*0,1*(2,9+0,6)</t>
  </si>
  <si>
    <t>23*1,1*0,15*0,1</t>
  </si>
  <si>
    <t>2,1*0,7*0,1</t>
  </si>
  <si>
    <t>631319175R00</t>
  </si>
  <si>
    <t>Příplatek za stržení povrchu mazaniny tl. 24 cm</t>
  </si>
  <si>
    <t>631319185R00</t>
  </si>
  <si>
    <t>Příplatek za sklon mazaniny 15°-35°  tl.12 - 24 cm</t>
  </si>
  <si>
    <t>631351101R00</t>
  </si>
  <si>
    <t>Bednění stěn, rýh a otvorů v podlahách - zřízení</t>
  </si>
  <si>
    <t>16</t>
  </si>
  <si>
    <t>631351102R00</t>
  </si>
  <si>
    <t>Bednění stěn, rýh a otvorů v podlahách -odstranění</t>
  </si>
  <si>
    <t>631361921RT4</t>
  </si>
  <si>
    <t>Výztuž mazanin svařovanou sítí průměr drátu  6,0, oka 100/100 mm KH30</t>
  </si>
  <si>
    <t>34,56*4,4*1,15/1000</t>
  </si>
  <si>
    <t>631571004R00</t>
  </si>
  <si>
    <t>Násyp ze štěrkopísku 16 - 32, tř. I</t>
  </si>
  <si>
    <t>4*2*2,1</t>
  </si>
  <si>
    <t>-0,9*(2+2+3,5)*2,1</t>
  </si>
  <si>
    <t>632411150RU1</t>
  </si>
  <si>
    <t>Potěr cement, ruční zpracování, do tl. 50 mm, systémové řešení do 50% plochy, dle PD samonivelační, opravná</t>
  </si>
  <si>
    <t>1PP : 39,4+2,9+2,9+83,9+107,8</t>
  </si>
  <si>
    <t>12,9+10,9+2+14,3+89,7+12,4+14</t>
  </si>
  <si>
    <t>3,1+9,3+1,2+3,4</t>
  </si>
  <si>
    <t>2NP : 60,5+61,7+12,5+17,5</t>
  </si>
  <si>
    <t>1PP : 67,4+42,3+9,7+12,1+13,2</t>
  </si>
  <si>
    <t>21,7+4,4+10,8</t>
  </si>
  <si>
    <t>1NP : 5+13,9+17,5+9,5</t>
  </si>
  <si>
    <t>1NP : 159,3+60,4+11,9+52,9+62,8+60,5+61,4+11,8+11,8</t>
  </si>
  <si>
    <t>3NP : 167,6+60,4+60,5+35,5+1,4+62,7+60,5+61,7+12,5+11,8</t>
  </si>
  <si>
    <t>61,5</t>
  </si>
  <si>
    <t>17,5+7,1+14,1+1</t>
  </si>
  <si>
    <t>21</t>
  </si>
  <si>
    <t>18,9</t>
  </si>
  <si>
    <t>20,4+18,9</t>
  </si>
  <si>
    <t>5,7+22+18,9+7,8+6+18,5+1,2+3,4</t>
  </si>
  <si>
    <t>632411904R00</t>
  </si>
  <si>
    <t>Penetrace podkladů pro podlahy vč. broušení, očištění, vysátí</t>
  </si>
  <si>
    <t>630001</t>
  </si>
  <si>
    <t>Obvodová dilatace podlahovým páskem z pěnového PE s fólií mezi stěnou mazaninou nebo potěrem v do 60 mm</t>
  </si>
  <si>
    <t>331,5</t>
  </si>
  <si>
    <t>1257</t>
  </si>
  <si>
    <t>642944121R00</t>
  </si>
  <si>
    <t>Osazení ocelových zárubní dodatečně v rekonstrukcích do 2,5 m2</t>
  </si>
  <si>
    <t>8</t>
  </si>
  <si>
    <t>11</t>
  </si>
  <si>
    <t>14</t>
  </si>
  <si>
    <t>9</t>
  </si>
  <si>
    <t>642944221R00</t>
  </si>
  <si>
    <t>Osazení ocelových zárubní dodatečně nad 2,5 m2.</t>
  </si>
  <si>
    <t>55330380R</t>
  </si>
  <si>
    <t>Zárubeň ocelová do 900x1970 mm pro dodat zdění, bez drážky, pevně přivařené závěsy</t>
  </si>
  <si>
    <t>67</t>
  </si>
  <si>
    <t>55330388R</t>
  </si>
  <si>
    <t>Zárubeň ocelová 1450x1970 mm pro dodat zdění, bez drážky, pevně přivařené závěsy</t>
  </si>
  <si>
    <t>640001</t>
  </si>
  <si>
    <t>Hliníkový poklop pro zadláždění 600x600mm, osazení a dodávka dle rozpisu v PD. ozn.Z/17</t>
  </si>
  <si>
    <t>640002</t>
  </si>
  <si>
    <t>Příplatek za požární odolnost zárubní</t>
  </si>
  <si>
    <t>1+2+1+2+1+1+1+1+1</t>
  </si>
  <si>
    <t>079946111R00</t>
  </si>
  <si>
    <t>Zřízení výtahového zařízení při opravách,v. do 35m</t>
  </si>
  <si>
    <t>941941041R00</t>
  </si>
  <si>
    <t>Montáž lešení leh.řad.s podlahami,š.1,2 m, H 10 m</t>
  </si>
  <si>
    <t>14*(59+59+17+17)</t>
  </si>
  <si>
    <t>941941291R00</t>
  </si>
  <si>
    <t>Příplatek za každý měsíc použití lešení k pol.1041</t>
  </si>
  <si>
    <t>14*(59+59+17+17)*2</t>
  </si>
  <si>
    <t>941941841R00</t>
  </si>
  <si>
    <t>Demontáž lešení leh.řad.s podlahami,š.1,2 m,H 10 m</t>
  </si>
  <si>
    <t>941955001R00</t>
  </si>
  <si>
    <t>Lešení lehké pomocné, výška podlahy do 1,2 m</t>
  </si>
  <si>
    <t>3,4*5,6</t>
  </si>
  <si>
    <t>4,5*1,1</t>
  </si>
  <si>
    <t>1,5*3,5</t>
  </si>
  <si>
    <t>1,2*3,5</t>
  </si>
  <si>
    <t>2*2</t>
  </si>
  <si>
    <t>2*0,8</t>
  </si>
  <si>
    <t>1,4*4,8*2</t>
  </si>
  <si>
    <t>1,4*3,2*2</t>
  </si>
  <si>
    <t>1NP : 5,5*3,3</t>
  </si>
  <si>
    <t>1,5*3,6</t>
  </si>
  <si>
    <t>5,5*3,3</t>
  </si>
  <si>
    <t>2,6*3,2</t>
  </si>
  <si>
    <t>1,1*3,6</t>
  </si>
  <si>
    <t>2NP : 5,6*3,3*2</t>
  </si>
  <si>
    <t>1,5*3,6*2</t>
  </si>
  <si>
    <t>3NP : 3,6*1</t>
  </si>
  <si>
    <t>3,8*1</t>
  </si>
  <si>
    <t>1PP : 2,7+2,9</t>
  </si>
  <si>
    <t>1NP : 18,7+18,3</t>
  </si>
  <si>
    <t>32,4</t>
  </si>
  <si>
    <t>2NP : 18,3+18,3</t>
  </si>
  <si>
    <t>3NP : 18,3+18,3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</si>
  <si>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</si>
  <si>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</si>
  <si>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</si>
  <si>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</si>
  <si>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</si>
  <si>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</si>
  <si>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949942101R00</t>
  </si>
  <si>
    <t>Nájem za výtahové zařízení, H do 35 m - odhad (bude stanoveno dle skutečnosti) sazba jen za 8hod provozu za den</t>
  </si>
  <si>
    <t>250</t>
  </si>
  <si>
    <t>914993003R00</t>
  </si>
  <si>
    <t>Demontáž sněhových zábran</t>
  </si>
  <si>
    <t>2*(7,4+12+52+56,5)</t>
  </si>
  <si>
    <t>919735124R00</t>
  </si>
  <si>
    <t>Řezání stávajícího betonového krytu tl. 15 - 20 cm</t>
  </si>
  <si>
    <t>5,5</t>
  </si>
  <si>
    <t>961055111R00</t>
  </si>
  <si>
    <t>Bourání základů železobetonových</t>
  </si>
  <si>
    <t>0,5*2,5*(2,5+1,2+1,2)</t>
  </si>
  <si>
    <t>2,5*1,2*0,2</t>
  </si>
  <si>
    <t>962031116R00</t>
  </si>
  <si>
    <t>Bourání příček z cihel pálených plných do tl. 140 mm</t>
  </si>
  <si>
    <t>2,9*2,2</t>
  </si>
  <si>
    <t>2,9*(1,7+1+1,7+4,1+1,8+1,8+3,1)</t>
  </si>
  <si>
    <t>-(1,2+1,2+1,2+1,2+1,2+1,2)</t>
  </si>
  <si>
    <t>-(1,6+1,6)</t>
  </si>
  <si>
    <t>3*6,6</t>
  </si>
  <si>
    <t>-1,5*2</t>
  </si>
  <si>
    <t>1NP : 3,6*3</t>
  </si>
  <si>
    <t>3,6*1,3</t>
  </si>
  <si>
    <t>3,6*1,2*2</t>
  </si>
  <si>
    <t>3,6*(2,9+0,8+0,8+1,2+1,2+0,8+4,8)</t>
  </si>
  <si>
    <t>-(1,6+1,2+1,2+1,2+1,2)</t>
  </si>
  <si>
    <t>2NP : 3,6*1,3</t>
  </si>
  <si>
    <t>3,6*(1,3+1,1+2,9)</t>
  </si>
  <si>
    <t>-1,2-1,6</t>
  </si>
  <si>
    <t>3NP : 3,6*(3,3+6,6+6,6+1,4)</t>
  </si>
  <si>
    <t>3,6*(2+1,1)</t>
  </si>
  <si>
    <t>3,6*(2,9+0,6)</t>
  </si>
  <si>
    <t>962032231R00</t>
  </si>
  <si>
    <t>Bourání zdiva z cihel pálených na MVC</t>
  </si>
  <si>
    <t>2,35*2,25*0,3</t>
  </si>
  <si>
    <t>1,2*2,45*0,4</t>
  </si>
  <si>
    <t>0,9*2,2*0,1</t>
  </si>
  <si>
    <t>1,5*1</t>
  </si>
  <si>
    <t>1NP : 25*1,1*0,15*0,3</t>
  </si>
  <si>
    <t>2*1</t>
  </si>
  <si>
    <t>2NP : 12*1,1*0,15*0,3</t>
  </si>
  <si>
    <t>3NP : 0,9*1</t>
  </si>
  <si>
    <t>23*1,1*0,15*0,3</t>
  </si>
  <si>
    <t>962032432R00</t>
  </si>
  <si>
    <t>Bourání zdiva z dutých cihel nebo tvárnic na MVC</t>
  </si>
  <si>
    <t>962032631R00</t>
  </si>
  <si>
    <t>Bourání zdiva komínového z cihel na MVC</t>
  </si>
  <si>
    <t>3*0,975*6,6</t>
  </si>
  <si>
    <t>1,95*0,45*6,6</t>
  </si>
  <si>
    <t>2,1*0,45*6,6</t>
  </si>
  <si>
    <t>962036125R00</t>
  </si>
  <si>
    <t>DMTZ SDK příčky, 2x kov.kce., 2x opláštěné 12,5 mm</t>
  </si>
  <si>
    <t>3NP : 3,6*(4,7+3)</t>
  </si>
  <si>
    <t>3,6*4,8</t>
  </si>
  <si>
    <t>962042321R00</t>
  </si>
  <si>
    <t>Bourání zdiva nadzákladového z betonu prostého</t>
  </si>
  <si>
    <t>0,5</t>
  </si>
  <si>
    <t>962052211R00</t>
  </si>
  <si>
    <t>Bourání zdiva železobetonového nadzákladového</t>
  </si>
  <si>
    <t>0,6</t>
  </si>
  <si>
    <t>964011231R00</t>
  </si>
  <si>
    <t>Vybourání ŽB překladů prefa dl. 3 m, 150 kg/m</t>
  </si>
  <si>
    <t>3,56</t>
  </si>
  <si>
    <t>965042241RT5</t>
  </si>
  <si>
    <t>Bourání mazanin betonových tl. nad 10 cm, nad 4 m2 pneumat. kladivo, tl. mazaniny 15 - 20 cm</t>
  </si>
  <si>
    <t>1NP : 0,8*(2,4+1,3)*0,3</t>
  </si>
  <si>
    <t>2NP : 0,8*(2,4+1,5)*0,3</t>
  </si>
  <si>
    <t>3NP : 0,8*(2,4+0,95)*0,3</t>
  </si>
  <si>
    <t>965081713RT2</t>
  </si>
  <si>
    <t>Bourání dlažeb keramických tl.10 mm, nad 1 m2 sbíječka, dlaždice keramické</t>
  </si>
  <si>
    <t>968061125R00</t>
  </si>
  <si>
    <t>Vyvěšení dřevěných dveřních křídel pl. do 2 m2</t>
  </si>
  <si>
    <t>19</t>
  </si>
  <si>
    <t>1NP : 25</t>
  </si>
  <si>
    <t>2NP : 12</t>
  </si>
  <si>
    <t>3NP : 23</t>
  </si>
  <si>
    <t>968072246R00</t>
  </si>
  <si>
    <t>Vybourání dřevěných a kovových rámů oken jednod. do pl. 4 m2 vč. vyvěšení křídel</t>
  </si>
  <si>
    <t>1NP : 1,2*1,2</t>
  </si>
  <si>
    <t>968072455R00</t>
  </si>
  <si>
    <t>Vybourání kovových dveřních zárubní pl. do 2 m2</t>
  </si>
  <si>
    <t>1,6+1,2+1,2+1,6+1,6+1,2+1,2+1,6+1,6+1,6+1,2+1,2</t>
  </si>
  <si>
    <t>1,2+1,6+1,2+1,6+1,2+1,6+1,6+1,2</t>
  </si>
  <si>
    <t>1,2+1,2+1,6+1,2+1,2+1,6+1,6</t>
  </si>
  <si>
    <t>1NP : 1,2+1,2+1,6+1,2+1,6+1,6+1,8+1,8+1,6+1,6</t>
  </si>
  <si>
    <t>1,6+1,2+1,2+1,2+1,6+1,6</t>
  </si>
  <si>
    <t>1,2+1,2+1,2+1,6+1,6</t>
  </si>
  <si>
    <t>1,8+1,8+1,8+1,6</t>
  </si>
  <si>
    <t>2NP : 1,8+1,8+1,8+1,6+1,8+1,8+1,8+1,2+1,6+1,6</t>
  </si>
  <si>
    <t>1,6+1,6</t>
  </si>
  <si>
    <t>3NP : 1,8+1,6+1,6+1,6+1,8+1,6+1,6+1,2+1,6+1,2</t>
  </si>
  <si>
    <t>1,6+1,6+1,8+1,8+1,8+1,6+1,6</t>
  </si>
  <si>
    <t>1,6+1,6+1,2+1,6+1,6+1,6</t>
  </si>
  <si>
    <t>968072456R00</t>
  </si>
  <si>
    <t>Vybourání kovových dveřních zárubní pl. nad 2 m2</t>
  </si>
  <si>
    <t>1,45*2</t>
  </si>
  <si>
    <t>1,35*2,02</t>
  </si>
  <si>
    <t>1,25*2</t>
  </si>
  <si>
    <t>1,5*2</t>
  </si>
  <si>
    <t>1NP : 1,35*2</t>
  </si>
  <si>
    <t>978011191R00</t>
  </si>
  <si>
    <t>Otlučení omítek vnitřních vápenných stropů do 100%</t>
  </si>
  <si>
    <t>15</t>
  </si>
  <si>
    <t>978013191R00</t>
  </si>
  <si>
    <t>Otlučení omítek vnitřních stěn v rozsahu do 100 %</t>
  </si>
  <si>
    <t>1PP : (2,9*(1,2+1,2+2,475+2,475))-(1,5*2,4)</t>
  </si>
  <si>
    <t>978059531R00</t>
  </si>
  <si>
    <t>Odsekání vnitřních obkladů stěn nad 2 m2</t>
  </si>
  <si>
    <t>201</t>
  </si>
  <si>
    <t>725110811R00</t>
  </si>
  <si>
    <t>Demontáž klozetů splachovacích</t>
  </si>
  <si>
    <t>1NP : 9</t>
  </si>
  <si>
    <t>2NP : 7</t>
  </si>
  <si>
    <t>3NP : 6</t>
  </si>
  <si>
    <t>725130811R00</t>
  </si>
  <si>
    <t>Demontáž pisoáru</t>
  </si>
  <si>
    <t>1NP : 3</t>
  </si>
  <si>
    <t>2NP : 3</t>
  </si>
  <si>
    <t>3NP : 3</t>
  </si>
  <si>
    <t>725210821R00</t>
  </si>
  <si>
    <t>Demontáž umyvadel bez výtokových armatur</t>
  </si>
  <si>
    <t>1NP : 11</t>
  </si>
  <si>
    <t>2NP : 11</t>
  </si>
  <si>
    <t>3NP : 14</t>
  </si>
  <si>
    <t>725220841R00</t>
  </si>
  <si>
    <t>Demontáž ocelové vany</t>
  </si>
  <si>
    <t>725330820R00</t>
  </si>
  <si>
    <t>Demontáž výlevky diturvitové</t>
  </si>
  <si>
    <t>762112811R00</t>
  </si>
  <si>
    <t>Demontáž stěn z lamina, s dveřmi</t>
  </si>
  <si>
    <t>1NP : 2,1*(3,6+2,2+1,1+2,2+1,9)</t>
  </si>
  <si>
    <t>2NP : 2,1*(2,2+1,1+2,2+2,8+2,8)</t>
  </si>
  <si>
    <t>3NP : 2,1*(2,7+2,2+1,9+2,2)</t>
  </si>
  <si>
    <t>762341811R00</t>
  </si>
  <si>
    <t>Demontáž bednění střech rovných z prken hrubých</t>
  </si>
  <si>
    <t>POL1_7</t>
  </si>
  <si>
    <t>předpoklad výměny dle PD : 1108/100*25</t>
  </si>
  <si>
    <t>762354803R00</t>
  </si>
  <si>
    <t>Demontáž střeš. výlezů 600x600 mm, sklon střechy do 45</t>
  </si>
  <si>
    <t>764311841R00</t>
  </si>
  <si>
    <t>Demont. krytiny, tabule 2 x 1 m, do 25 m2, nad 45° vč. podkladní vrstvy</t>
  </si>
  <si>
    <t>1108</t>
  </si>
  <si>
    <t>764331851R00</t>
  </si>
  <si>
    <t>Demontáž lemování komínů, rš 400 a 500 mm, do 45°</t>
  </si>
  <si>
    <t>3+3+1+1+0,9+0,9+2,1+2,1+2+2</t>
  </si>
  <si>
    <t>764353836R00</t>
  </si>
  <si>
    <t>Demontáž žlabů nadříms.v hácích, rš 330 mm, do 45°</t>
  </si>
  <si>
    <t>155,5</t>
  </si>
  <si>
    <t>764422810R00</t>
  </si>
  <si>
    <t>Demontáž oplechování říms,rš od 600 do 800 mm</t>
  </si>
  <si>
    <t>165,5</t>
  </si>
  <si>
    <t>764454803R00</t>
  </si>
  <si>
    <t>Demontáž odpadních trub kruhových, do D 150 mm vč. kotlíku</t>
  </si>
  <si>
    <t>6*1</t>
  </si>
  <si>
    <t>767996805R00</t>
  </si>
  <si>
    <t>Demontáž atypických ocelových konstr. nad 500 kg</t>
  </si>
  <si>
    <t>kg</t>
  </si>
  <si>
    <t>poklop revizní šachty : 50</t>
  </si>
  <si>
    <t>lávka : 1150</t>
  </si>
  <si>
    <t>776511820R00</t>
  </si>
  <si>
    <t>Odstranění PVC a koberců lepených s podložkou</t>
  </si>
  <si>
    <t>4,4+21,7+10,8</t>
  </si>
  <si>
    <t>1NP : 12+26,5+20,5+60,4+61,4+60,5+62,6+5+13,9+17,5+9,5</t>
  </si>
  <si>
    <t>2NP : 61,4+60,5+62,7+33,1+65,7+61,4+61,5</t>
  </si>
  <si>
    <t>3NP : 61,7+60,5+62,7+14,8</t>
  </si>
  <si>
    <t>20,3+1,4+77,5+26,4+16,1+61,2</t>
  </si>
  <si>
    <t>784402802R00</t>
  </si>
  <si>
    <t>Odstranění malby oškrábáním v místnosti H do 5 m</t>
  </si>
  <si>
    <t>960001</t>
  </si>
  <si>
    <t>Ostatní pomocné demontážní a bourací práce (demontáž drobných prvků objektu) nezměřitelné, dle skutečnosti</t>
  </si>
  <si>
    <t>hod</t>
  </si>
  <si>
    <t>70</t>
  </si>
  <si>
    <t>960002</t>
  </si>
  <si>
    <t>960003</t>
  </si>
  <si>
    <t>Vybourání prosklené vitríny dle PD</t>
  </si>
  <si>
    <t>960004</t>
  </si>
  <si>
    <t>998011003R00</t>
  </si>
  <si>
    <t>Přesun hmot pro budovy zděné výšky do 24 m</t>
  </si>
  <si>
    <t>Přesun hmot</t>
  </si>
  <si>
    <t>POL7_</t>
  </si>
  <si>
    <t>711111001RT1</t>
  </si>
  <si>
    <t>Izolace proti vlhkosti vodor. nátěr ALP za studena 1x nátěr - asfaltový lak ve specifikaci</t>
  </si>
  <si>
    <t>3,6*4,1</t>
  </si>
  <si>
    <t>6,6*3</t>
  </si>
  <si>
    <t>711112001RT1</t>
  </si>
  <si>
    <t>Izolace proti vlhkosti svis. nátěr ALP, za studena 1x nátěr - asfaltový lak ve specifikaci</t>
  </si>
  <si>
    <t>711132311R00</t>
  </si>
  <si>
    <t>Prov. izolace nopovou fólií svisle, vč.uchyc.prvků</t>
  </si>
  <si>
    <t>711141559RT2</t>
  </si>
  <si>
    <t>Izolace proti vlhk. vodorovná pásy přitavením 2 vrstvy - materiál ve specifikaci</t>
  </si>
  <si>
    <t>711142559RT2</t>
  </si>
  <si>
    <t>Izolace proti vlhkosti svislá pásy přitavením 2 vrstvy - materiál ve specifikaci</t>
  </si>
  <si>
    <t>711212000R00</t>
  </si>
  <si>
    <t>Penetrace podkladu pod hydroizolační nátěr,vč.dod.</t>
  </si>
  <si>
    <t>1NP : 2*(1,2+3,4+2)</t>
  </si>
  <si>
    <t>2*(1,2+3,4)</t>
  </si>
  <si>
    <t>2*3*(9,6+9)</t>
  </si>
  <si>
    <t>2NP : 2*3*(9,5+6,6)</t>
  </si>
  <si>
    <t>711212001RT3</t>
  </si>
  <si>
    <t>Hydroizolační povlak - nátěr proti vlhkosti, 2 vrstvy</t>
  </si>
  <si>
    <t>711212601RT1</t>
  </si>
  <si>
    <t>Těsnicí pás do spoje podlaha - stěna š. 120 mm</t>
  </si>
  <si>
    <t>1NP : 13,2+2</t>
  </si>
  <si>
    <t>105+2,5</t>
  </si>
  <si>
    <t>2NP : 101+1</t>
  </si>
  <si>
    <t>711491271RT1</t>
  </si>
  <si>
    <t>Izolace tlaková, podkladní textilie svislá materiál ve specifikaci</t>
  </si>
  <si>
    <t>711491272RT1</t>
  </si>
  <si>
    <t>Izolace tlaková, ochranná textilie svislá materiál ve specifikaci</t>
  </si>
  <si>
    <t>711823129RT4</t>
  </si>
  <si>
    <t>Montáž ukončovací lišty k nopové fólii včetně dodávky lišty</t>
  </si>
  <si>
    <t>4</t>
  </si>
  <si>
    <t>11163230R</t>
  </si>
  <si>
    <t>Nátěr asfaltový penetrační dle PD</t>
  </si>
  <si>
    <t>3*2,5*0,3</t>
  </si>
  <si>
    <t>34,56*0,3</t>
  </si>
  <si>
    <t>28323117R</t>
  </si>
  <si>
    <t>Fólie nopová, dle PD</t>
  </si>
  <si>
    <t>3*2,5*1,1</t>
  </si>
  <si>
    <t>62852265R</t>
  </si>
  <si>
    <t>Pás modifikovaný asfalt mineral, tl. 4 mm dle PD</t>
  </si>
  <si>
    <t>3*2,5*1,2*2</t>
  </si>
  <si>
    <t>34,56*1,2*2</t>
  </si>
  <si>
    <t>69366198R</t>
  </si>
  <si>
    <t>Geotextilie 300 g/m2 š. 200cm 100% PP dle PD</t>
  </si>
  <si>
    <t>3*2,5*1,1*2</t>
  </si>
  <si>
    <t>998711203R00</t>
  </si>
  <si>
    <t>Přesun hmot pro izolace proti vodě, výšky do 24 m</t>
  </si>
  <si>
    <t>762332120R00</t>
  </si>
  <si>
    <t>Montáž vázaných krovů pravidelných do 224 cm2</t>
  </si>
  <si>
    <t>13,5</t>
  </si>
  <si>
    <t>762341210RT2</t>
  </si>
  <si>
    <t>Montáž bednění střech rovných, šikmých, prkna hrubá na sraz včetně dodávky prken tloušťky 24 mm</t>
  </si>
  <si>
    <t>2,5*0,7*2</t>
  </si>
  <si>
    <t>762342202R00</t>
  </si>
  <si>
    <t>Montáž laťování střech, vzdálenost latí do 22 cm</t>
  </si>
  <si>
    <t>110</t>
  </si>
  <si>
    <t>762342203R00</t>
  </si>
  <si>
    <t>Montáž laťování střech, vzdálenost latí 22 - 36 cm</t>
  </si>
  <si>
    <t>-110</t>
  </si>
  <si>
    <t>762342204R00</t>
  </si>
  <si>
    <t>Montáž kontralatí přibitím</t>
  </si>
  <si>
    <t>762395000R00</t>
  </si>
  <si>
    <t>Spojovací a ochranné prostředky pro střechy</t>
  </si>
  <si>
    <t>18,614</t>
  </si>
  <si>
    <t>762795000R00</t>
  </si>
  <si>
    <t>Spojovací prostředky pro vázané konstrukce</t>
  </si>
  <si>
    <t>0,189</t>
  </si>
  <si>
    <t>766414141R00</t>
  </si>
  <si>
    <t>Obložení stěn pl. do 5 m2, deskami do 0,6 m2</t>
  </si>
  <si>
    <t>0,98*3</t>
  </si>
  <si>
    <t>1,95*0,45</t>
  </si>
  <si>
    <t>2,1*0,45</t>
  </si>
  <si>
    <t>59590671R</t>
  </si>
  <si>
    <t>Deska cementotřísková tl. 12 mm</t>
  </si>
  <si>
    <t>4,78*1,15</t>
  </si>
  <si>
    <t>60515244R</t>
  </si>
  <si>
    <t>Řezivo SM, dle PD</t>
  </si>
  <si>
    <t>0,189*1,15</t>
  </si>
  <si>
    <t>60517103R</t>
  </si>
  <si>
    <t>Lať SM/JD 1 pod 25 cm2 délka 400-600 cm</t>
  </si>
  <si>
    <t>POL3_1</t>
  </si>
  <si>
    <t>18,614*1,15</t>
  </si>
  <si>
    <t>998762203R00</t>
  </si>
  <si>
    <t>Přesun hmot pro tesařské konstrukce, výšky do 24 m</t>
  </si>
  <si>
    <t>POL7_1001</t>
  </si>
  <si>
    <t>764255401R00</t>
  </si>
  <si>
    <t>Žlaby z plechu, nadřímsové do rš 500 mm lak. plech</t>
  </si>
  <si>
    <t>764521490R00</t>
  </si>
  <si>
    <t>Oplechování říms z plechu, rš 700 mm lak. plech</t>
  </si>
  <si>
    <t>764775336R00</t>
  </si>
  <si>
    <t>Lemování střeš.výlezu do 60x60 cm</t>
  </si>
  <si>
    <t>764903323RT2</t>
  </si>
  <si>
    <t>Sněhové zábrany trubkové. l= 3,0 m ocel barva</t>
  </si>
  <si>
    <t>2*(7,4+12+52+56,5)/3</t>
  </si>
  <si>
    <t>764359212R0V</t>
  </si>
  <si>
    <t>Kotlík z plechu kónický pro trouby D do 150 mm lak. plech</t>
  </si>
  <si>
    <t>764554403R0V</t>
  </si>
  <si>
    <t>Odpadní trouby, kruhové, do D 150 mm lak. plech</t>
  </si>
  <si>
    <t>998764203R00</t>
  </si>
  <si>
    <t>Přesun hmot pro klempířské konstr., výšky do 24 m</t>
  </si>
  <si>
    <t>765322211RT1</t>
  </si>
  <si>
    <t>Krytina vláknocement., jednoduchá, na latě jednoduché krytí - česká šablona</t>
  </si>
  <si>
    <t>765328512R00</t>
  </si>
  <si>
    <t>Hřeben vláknocem. barevný pro šablony, jednoduchý</t>
  </si>
  <si>
    <t>44,5</t>
  </si>
  <si>
    <t>765328652R00</t>
  </si>
  <si>
    <t>Nároží vláknocem., hřebenáče barevné pro šablony</t>
  </si>
  <si>
    <t>13*4</t>
  </si>
  <si>
    <t>765331662R00</t>
  </si>
  <si>
    <t>Větrací mřížka univerzální</t>
  </si>
  <si>
    <t>149</t>
  </si>
  <si>
    <t>765799312RN2</t>
  </si>
  <si>
    <t>Montáž fólie na bednění přibitím, přelepení spojů difúzní pojistná hydroizolace, dle PD</t>
  </si>
  <si>
    <t>998765203R00</t>
  </si>
  <si>
    <t>Přesun hmot pro krytiny tvrdé, výšky do 24 m</t>
  </si>
  <si>
    <t>766624046R00</t>
  </si>
  <si>
    <t>Montáž střešních výlezu rozměr 60/60 cm</t>
  </si>
  <si>
    <t>POL1_0</t>
  </si>
  <si>
    <t>766661112R00</t>
  </si>
  <si>
    <t>Montáž dveří do zárubně,otevíravých 1kř.do 0,8 m</t>
  </si>
  <si>
    <t>1+1+1+1+1+1+3</t>
  </si>
  <si>
    <t>1+1+2+2+3+1+2</t>
  </si>
  <si>
    <t>1+2+3+1+3</t>
  </si>
  <si>
    <t>1+2+1+1+1+2+1+2+1+3</t>
  </si>
  <si>
    <t>1+1+1</t>
  </si>
  <si>
    <t>766661122R00</t>
  </si>
  <si>
    <t>Montáž dveří do zárubně,otevíravých 1kř.nad 0,8 m</t>
  </si>
  <si>
    <t>3+3+3+1+2+3+3+1+1+1+3+2+1</t>
  </si>
  <si>
    <t>766661132R00</t>
  </si>
  <si>
    <t>Montáž dveří do zárubně,otevíravých 2kř.do 1,45 m</t>
  </si>
  <si>
    <t>766665921R00</t>
  </si>
  <si>
    <t>Zakování dveří 1křídlých kompletizovaných</t>
  </si>
  <si>
    <t>51</t>
  </si>
  <si>
    <t>27</t>
  </si>
  <si>
    <t>766665931R00</t>
  </si>
  <si>
    <t>Zakování dveří 2křídlých kompletizovaných</t>
  </si>
  <si>
    <t>766670021R00</t>
  </si>
  <si>
    <t>Montáž kliky a štítku</t>
  </si>
  <si>
    <t>6114025052R</t>
  </si>
  <si>
    <t>Střešní výlez š. 60 x v. 60 cm dle PD</t>
  </si>
  <si>
    <t>766001</t>
  </si>
  <si>
    <t>Dveřní křídlo 600x1970 mm dle PD a PBŘ</t>
  </si>
  <si>
    <t>766002</t>
  </si>
  <si>
    <t>Dveřní křídlo 700x1970 mm dle PD a PBŘ</t>
  </si>
  <si>
    <t>766003</t>
  </si>
  <si>
    <t>Dveřní křídlo 800x1970 mm dle PD a PBŘ</t>
  </si>
  <si>
    <t>33</t>
  </si>
  <si>
    <t>766004</t>
  </si>
  <si>
    <t>Dveřní křídlo 900x1970 mm dle PD a PBŘ</t>
  </si>
  <si>
    <t>766005</t>
  </si>
  <si>
    <t>Dveřní 2křídla do celkového rozměru 1250x1970 mm dle PD a PBŘ</t>
  </si>
  <si>
    <t>766006</t>
  </si>
  <si>
    <t>Dveřní 2křídla do celkového rozměru 1450x1970 mm dle PD a PBŘ</t>
  </si>
  <si>
    <t>766007</t>
  </si>
  <si>
    <t>Zámek, klika + štítek dle PD</t>
  </si>
  <si>
    <t>766008</t>
  </si>
  <si>
    <t>Příprava pro větrací mřížku, vč. dodávky, dle PD, pár</t>
  </si>
  <si>
    <t>2+2+1</t>
  </si>
  <si>
    <t>766009</t>
  </si>
  <si>
    <t>Samozavírač dle PD</t>
  </si>
  <si>
    <t>1+2+1+2+1+1+1</t>
  </si>
  <si>
    <t>766010</t>
  </si>
  <si>
    <t>Panikové kování dle PD</t>
  </si>
  <si>
    <t>766011</t>
  </si>
  <si>
    <t>Provedení dřevěného madla, ozn. 19/Z dle PD</t>
  </si>
  <si>
    <t>766012</t>
  </si>
  <si>
    <t>Příplatek za provedení bytových dveří (trojbod zámek, průhledítko, jmenovka)</t>
  </si>
  <si>
    <t>998766203R00</t>
  </si>
  <si>
    <t>Přesun hmot pro truhlářské konstr., výšky do 24 m</t>
  </si>
  <si>
    <t>767001</t>
  </si>
  <si>
    <t>Provedení pomocných ocelových prvků statiky - vč. dodávky, spojovací materiál povrchová úprava nátěr, dle PD</t>
  </si>
  <si>
    <t>767002</t>
  </si>
  <si>
    <t>Provedení opravy stávajících ocelových zábradlí se sloupky, dle PD ozn. Z/18, 20, 21</t>
  </si>
  <si>
    <t>2*5,8</t>
  </si>
  <si>
    <t>2*5,7</t>
  </si>
  <si>
    <t>2*28</t>
  </si>
  <si>
    <t>998767203R00</t>
  </si>
  <si>
    <t>Přesun hmot pro zámečnické konstr., výšky do 24 m</t>
  </si>
  <si>
    <t>771101210RT1</t>
  </si>
  <si>
    <t>Penetrace podkladu pod dlažby</t>
  </si>
  <si>
    <t>vše : 33,2</t>
  </si>
  <si>
    <t>771445014RT1</t>
  </si>
  <si>
    <t>Obklad soklíků hutných, rovných,tmel,v.do 100 mm lepidlo, spár.hm.</t>
  </si>
  <si>
    <t>1PP : 5,4+5,4+3,3+3,3+3,75+3,75+0,3+0,3-1,5-0,8-0,8</t>
  </si>
  <si>
    <t>3,9+3,9+3,3-1,55+0,15+0,15</t>
  </si>
  <si>
    <t>21,15+21,15+5,4+5,4+0,6+0,6-2,55-3,3-3,3-1,55</t>
  </si>
  <si>
    <t>1,55+1,55+0,15+0,15</t>
  </si>
  <si>
    <t>1,285+1,285+0,15+0,15</t>
  </si>
  <si>
    <t>0,8+0,8+0,15+0,15</t>
  </si>
  <si>
    <t>4,35+4,35+6,6+6,6+0,6+0,6-3,3-0,8-1,8+0,3+0,3</t>
  </si>
  <si>
    <t>4,95+4,95+0,4+0,4+6,6+6,6+0,6+0,6-3,3-1,8-1,35+0,3+0,3</t>
  </si>
  <si>
    <t>4,5+4,5+9,6+9,6+1,4+1,4-0,6-0,6-1,35-1,35+0,92+0,92</t>
  </si>
  <si>
    <t>(3,5+3+3+0,9+0,9-0,6)*2</t>
  </si>
  <si>
    <t>0,92+0,92+15,75+15,75+5,4+5,4+0,15+0,15-1,55-1,45-3,3-3,3-2,55</t>
  </si>
  <si>
    <t>3*(0,76+0,76+0,15+0,15)</t>
  </si>
  <si>
    <t>8,7+8,7+6,6+6,6+0,6+0,6+0,6+0,6-3,3-3,3-1,35</t>
  </si>
  <si>
    <t>2,45+2,45+1,2-0,9-0,6</t>
  </si>
  <si>
    <t>2,4+2,4+3,45+3,45-1,2-0,9</t>
  </si>
  <si>
    <t>3,3+3,3+9,45+9,45-1,55-0,9</t>
  </si>
  <si>
    <t>3,3+3,45+3,45+1,65+0,3</t>
  </si>
  <si>
    <t>1,2+1,2+2,475+2,475-1,5+0,35+0,35-1,25</t>
  </si>
  <si>
    <t>5,2+5,2+2,4+2,4+3,5+3,5-1,25-0,9-1,05</t>
  </si>
  <si>
    <t>1NP : 3,6+3,6+2,4+2,4-0,9</t>
  </si>
  <si>
    <t>2,4+2,4+2,8+2,8+0,1+0,1-0,8-0,7-1,9</t>
  </si>
  <si>
    <t>3+3+1,35+1,35+0,3+0,3-2,55+0,4+0,4-2,55</t>
  </si>
  <si>
    <t>771479001R00</t>
  </si>
  <si>
    <t>Řezání dlaždic keramických pro soklíky</t>
  </si>
  <si>
    <t>771575109R00</t>
  </si>
  <si>
    <t>Montáž podlah keram.,hladké, tmel, 20x20 cm</t>
  </si>
  <si>
    <t>3NP : 17,5+7,1+14,1+1</t>
  </si>
  <si>
    <t>771579795R00</t>
  </si>
  <si>
    <t>Příplatek za spárování vodotěsnou hmotou - plošně včetně silikonu</t>
  </si>
  <si>
    <t>24551347.AR</t>
  </si>
  <si>
    <t>Nátěr penetrační - koncentrát</t>
  </si>
  <si>
    <t>l</t>
  </si>
  <si>
    <t>59782031R</t>
  </si>
  <si>
    <t>663,5*1,1</t>
  </si>
  <si>
    <t>3NP : (17,5+7,1+14,1+1)*1,1</t>
  </si>
  <si>
    <t>771001</t>
  </si>
  <si>
    <t>771002</t>
  </si>
  <si>
    <t>D+M ukončovacích lišt soklových - cena dodávky dle výběru materiálu (plast/nerez/AL) oceněna plastová</t>
  </si>
  <si>
    <t>998771203R00</t>
  </si>
  <si>
    <t>Přesun hmot pro podlahy z dlaždic, výšky do 24 m</t>
  </si>
  <si>
    <t>776101115R00</t>
  </si>
  <si>
    <t>Vyrovnání podkladů samonivelační hmotou tl. 3 mm</t>
  </si>
  <si>
    <t>776101121R00</t>
  </si>
  <si>
    <t>Provedení penetrace podkladu kritický můstek</t>
  </si>
  <si>
    <t>776572100RV1</t>
  </si>
  <si>
    <t>Lepení povlakových podlah z pásů textilních včetně koberce, cenová hladina do 600Kč/m2, dle PD</t>
  </si>
  <si>
    <t>776591000R00</t>
  </si>
  <si>
    <t>Lepení podlah speciálních na bázi kaučukových desek, lepeno, vytvoření přechod fabion materiál ve specifikaci</t>
  </si>
  <si>
    <t>776411000R00</t>
  </si>
  <si>
    <t>Lepení podlahových soklíků materiál ve specifikaci</t>
  </si>
  <si>
    <t>1PP : 6,75+6,75+2,4+2,4-1,45-2,1+0,6+0,6</t>
  </si>
  <si>
    <t>9+9+6,6+6,6-2,1+0,3+0,3</t>
  </si>
  <si>
    <t>6,45+6,45+2,15+2,15+0,5+0,5+0,6+0,6-0,8-1,7-0,7+0,25+0,25</t>
  </si>
  <si>
    <t>6,6+6,6+4,1+4,1-1,7-0,8</t>
  </si>
  <si>
    <t>1,8+1,8+0,25+0,25+6,6+6,6-0,8</t>
  </si>
  <si>
    <t>2,4+2,4+5,5+5,5-0,8</t>
  </si>
  <si>
    <t>1,75+1,75+1,8+1,8+0,3+0,3-0,8-1,05-1,05+0,6+0,6</t>
  </si>
  <si>
    <t>1+1+2,4+2,4-1,05-0,8-0,8</t>
  </si>
  <si>
    <t>1,45+1,45+3+3-0,9-0,8-0,8-0,6-0,6</t>
  </si>
  <si>
    <t>3,3+3,3+6,45+6,45+0,2+0,2+0,2+0,2+0,2+0,2-0,8-0,6</t>
  </si>
  <si>
    <t>3,3+3,3+3,35+3,35-0,6-0,8+0,6+0,6+0,2+0,2</t>
  </si>
  <si>
    <t>1NP : 3,3+3,3+4,2+4,2-0,8+0,2+0,2</t>
  </si>
  <si>
    <t>3,9+3,9+4,7+4,7+0,2+0,2+0,2+0,2-0,8-0,6</t>
  </si>
  <si>
    <t>2,9+2,9+3,35+3,35+0,6+0,6-0,8-0,6</t>
  </si>
  <si>
    <t>1,65+1,65+3+3-0,9-0,8-0,8-0,8-0,6-0,6</t>
  </si>
  <si>
    <t>6,6+0,1+0,1+0,1+0,1+3+14-0,8-0,8-0,8+3</t>
  </si>
  <si>
    <t>4,5+0,1+0,1+0,1+0,1+0,1+3+14-0,8-0,8-0,8-0,8+3+6,6</t>
  </si>
  <si>
    <t>1,8+2,1+18,8+0,45+0,45-0,8+0,45+0,45-0,8+0,45+0,45</t>
  </si>
  <si>
    <t>13,5+0,45+0,45-0,9+0,45+5,4+0,9+0,45</t>
  </si>
  <si>
    <t>2,1+0,45+0,45-0,9+1,7</t>
  </si>
  <si>
    <t>(4,05+4,05+2,85+2,85-0,8+0,1+0,1+0,1+0,1)*2</t>
  </si>
  <si>
    <t>8,83+8,83+6,6+6,6+0,45+0,45-0,9+0,4+0,4+0,4+0,4+0,45+0,45</t>
  </si>
  <si>
    <t>4+4+1,7+1,7-0,9-0,9+0,1+0,1-0,8+0,45+0,45</t>
  </si>
  <si>
    <t>2,4+2,4+1,7+1,7-0,9+0,45+0,45</t>
  </si>
  <si>
    <t>9,65+9,65+6,6+6,6+0,4+0,4+0,4+0,4-0,8</t>
  </si>
  <si>
    <t>9,05+9,05+6,6+6,6+0,4+0,4+0,4+0,4-0,9+0,45+0,45+0,45+0,45</t>
  </si>
  <si>
    <t>8,9+8,9+6,6+6,6+0,4+0,4+0,4+0,4+0,45+0,45-0,9</t>
  </si>
  <si>
    <t>6,6+6,6+9+9+0,3+0,3+0,3+0,3-0,9+0,4+0,4+0,4+0,4</t>
  </si>
  <si>
    <t>2NP : 10,8+3+(22*0,1)+9,8+3+4,65+3+7,52+3+13,2</t>
  </si>
  <si>
    <t>1,8+2,1+0,45+0,45-0,9+16+16+4,8+0,45+3+0,9+2,4+0,45-0,9</t>
  </si>
  <si>
    <t>2,1+0,45+0,45-0,9+1,8</t>
  </si>
  <si>
    <t>(0,45+0,45-0,9)*4</t>
  </si>
  <si>
    <t>9+9+6,6+6,6+(0,2*8)+0,3+0,3+0,2+0,2-0,9</t>
  </si>
  <si>
    <t>6,6+6,6+8,9+8,9+(0,2*8)+0,45+0,45+0,45+0,45-0,9</t>
  </si>
  <si>
    <t>9,5+9,5+6,6+6,6+(0,2*8)+0,45+0,45+0,45+0,45-0,9</t>
  </si>
  <si>
    <t>4,8+4,8+6,6+6,6+(0,2*4)+0,45+0,45+0,45+0,45-0,8</t>
  </si>
  <si>
    <t>9,05+9,05+6,6+6,6+(0,2*8)+0,45+0,45+0,45+0,45-0,9</t>
  </si>
  <si>
    <t>8,9+8,9+6,6+6,6+(0,2*8)+0,45+0,45-0,9</t>
  </si>
  <si>
    <t>6,9+6,9+9+9+(0,2*8)+0,3+0,3+0,3+0,3-0,9</t>
  </si>
  <si>
    <t>3NP : 56,8+(0,1*14)+3-0,8-0,8-0,8+3+3-0,8+3-0,8</t>
  </si>
  <si>
    <t>5,4+56,8+0,45+0,45-0,9+0,45+0,45-0,9+0,45+0,45-0,9</t>
  </si>
  <si>
    <t>0,45+0,45-0,9-0,8-0,8-0,6+0,45+0,9+0,45-0,9+5,4</t>
  </si>
  <si>
    <t>0,45+0,45-0,9</t>
  </si>
  <si>
    <t>8,8+8,8+6,6+6,6-0,9+0,45+0,45+0,45+0,45+(0,2*8)</t>
  </si>
  <si>
    <t>8,725+8,725+6,6+6,6+0,45+0,45+0,45+0,45-0,9+(0,2*8)</t>
  </si>
  <si>
    <t>5,625+5,625+7,05+7,05+0,45+3,35+3,35+0,45-0,6-0,8-0,8+(0,2*4)</t>
  </si>
  <si>
    <t>0,945+0,945+3,7+3,7-0,6</t>
  </si>
  <si>
    <t>9,05+9,05+6,6+6,6+0,45+0,45+0,45+0,45-0,9+(0,2*8)</t>
  </si>
  <si>
    <t>8,9+8,9+6,6+6,6+0,45+0,45+(0,2*8)-0,9</t>
  </si>
  <si>
    <t>6,6+6,6+9+9+0,3+0,3+0,3+0,3+(0,2*8)-0,9</t>
  </si>
  <si>
    <t>4,2+4,2+2,9+2,9+(0,1*4)-0,8</t>
  </si>
  <si>
    <t>4,05+4,05+2,85+2,85+(0,1*4)-0,8</t>
  </si>
  <si>
    <t>6,6+6,6+9+9+(0,2*8)-0,9+0,3+0,3+0,3+0,3</t>
  </si>
  <si>
    <t>776521100R00</t>
  </si>
  <si>
    <t>Lepení povlak.podlah z pásů PVC na lepidlo, materiál ve specifikaci</t>
  </si>
  <si>
    <t>776981113R00</t>
  </si>
  <si>
    <t>Provedení přechodové materiál ve specifikaci</t>
  </si>
  <si>
    <t>85</t>
  </si>
  <si>
    <t>776001</t>
  </si>
  <si>
    <t>227,5*1,1</t>
  </si>
  <si>
    <t>776002</t>
  </si>
  <si>
    <t>1506*1,1</t>
  </si>
  <si>
    <t>776003</t>
  </si>
  <si>
    <t>Přechodová lišta barevné upřesnění dle PD</t>
  </si>
  <si>
    <t>776004</t>
  </si>
  <si>
    <t>Sokl výška 50 mm, použití pro PVC, koberec a kaučuk barevné upřesnění a provedení dle PD</t>
  </si>
  <si>
    <t>1257,42*1,05</t>
  </si>
  <si>
    <t>998776203R00</t>
  </si>
  <si>
    <t>Přesun hmot pro podlahy povlakové, výšky do 24 m</t>
  </si>
  <si>
    <t>781101210RT1</t>
  </si>
  <si>
    <t>Penetrace podkladu pod obklady</t>
  </si>
  <si>
    <t>0,5*1,5*2</t>
  </si>
  <si>
    <t>781419707RT1</t>
  </si>
  <si>
    <t>Příplatek za spárovací vodotěsnou hmotu - podélně univerzální silikon</t>
  </si>
  <si>
    <t>241</t>
  </si>
  <si>
    <t>781475114R00</t>
  </si>
  <si>
    <t>787911111R00</t>
  </si>
  <si>
    <t>Montáž zrcadla na stěnu, na lepidlo, pl. do 2 m2</t>
  </si>
  <si>
    <t>41</t>
  </si>
  <si>
    <t>24551347.AA</t>
  </si>
  <si>
    <t>57</t>
  </si>
  <si>
    <t>597813740R</t>
  </si>
  <si>
    <t>572,8115*1,1</t>
  </si>
  <si>
    <t>63465128R</t>
  </si>
  <si>
    <t>Zrcadlo nemontované čiré tl. 8 mm</t>
  </si>
  <si>
    <t>998781203R00</t>
  </si>
  <si>
    <t>Přesun hmot pro obklady keramické, výšky do 24 m</t>
  </si>
  <si>
    <t>783125630R00</t>
  </si>
  <si>
    <t>Nátěr syntetický ocelových zárubní, barva antracit, 2x email dle PD</t>
  </si>
  <si>
    <t>1,5*(67+2)</t>
  </si>
  <si>
    <t>783782221R00</t>
  </si>
  <si>
    <t>Nátěr tesařských konstrukcí proti broukům a hnilobě, dle PD</t>
  </si>
  <si>
    <t>6,48</t>
  </si>
  <si>
    <t>1551,2</t>
  </si>
  <si>
    <t>1108*1,45</t>
  </si>
  <si>
    <t>783814110R00</t>
  </si>
  <si>
    <t>Nátěr betonových povrchů dvojnásobný proti oleji</t>
  </si>
  <si>
    <t>3NP : 2,1</t>
  </si>
  <si>
    <t>784191201R00</t>
  </si>
  <si>
    <t>Penetrace podkladu hloubková 1x disperzní, dle PD</t>
  </si>
  <si>
    <t>1NP : 3,6*(3+4,2+4,05+2,85)*2</t>
  </si>
  <si>
    <t>3NP : 3,6*(4,05+2,85)</t>
  </si>
  <si>
    <t>3,6*(4,2+3)</t>
  </si>
  <si>
    <t>3,6*(4,2+4,3+2,9+3)</t>
  </si>
  <si>
    <t>-9222,95/100*30</t>
  </si>
  <si>
    <t>784441010R00</t>
  </si>
  <si>
    <t>Malba omyvatelná, místnost v. do 3,8 m dle PD</t>
  </si>
  <si>
    <t>9222,95/100*30</t>
  </si>
  <si>
    <t>784195312R00</t>
  </si>
  <si>
    <t>Malba, bílá, bez penetrace, 2 x disperzní, dle PD</t>
  </si>
  <si>
    <t>799001</t>
  </si>
  <si>
    <t>Kuchyňská linka int-s/1.01, osazení a dodávka, specifikace dle PD není řešeno vybavení spotřebiči</t>
  </si>
  <si>
    <t>799002</t>
  </si>
  <si>
    <t>Kuchyňská linka int-s/1.07, 0.02 osazení a dodávka, specifikace dle PD není řešeno vybavení spotřebiči</t>
  </si>
  <si>
    <t>799003</t>
  </si>
  <si>
    <t>Vstupní interiérová dočišťovací rohož int-s/1.08 osazení a dodávka, specifikace dle PD</t>
  </si>
  <si>
    <t>799004</t>
  </si>
  <si>
    <t>Dělící systémová příčka int-s/3.06, 3.07, 3.08, 2.08, 2.11, 2.09, 2.10, 1.02, 1.03, 1.04 osazení a dodávka, specifikace dle PD</t>
  </si>
  <si>
    <t>2*(1,9+1,55)</t>
  </si>
  <si>
    <t>2*(2,55+1)</t>
  </si>
  <si>
    <t>2*(3,775+1,3+1,3+1,3)</t>
  </si>
  <si>
    <t>2*1,5</t>
  </si>
  <si>
    <t>2*(2,55+1,05)</t>
  </si>
  <si>
    <t>2*(3,8+1,3+1,3+1,3)</t>
  </si>
  <si>
    <t>799005</t>
  </si>
  <si>
    <t>Označení dveří, vč. instalace, dle PD</t>
  </si>
  <si>
    <t>22</t>
  </si>
  <si>
    <t>799006</t>
  </si>
  <si>
    <t>Rámečky na informace A4, vč. instalace, dle PD</t>
  </si>
  <si>
    <t>799007</t>
  </si>
  <si>
    <t>Rámečky na informace A3, vč. instalace, dle PD</t>
  </si>
  <si>
    <t>799008</t>
  </si>
  <si>
    <t>Orientační systém, vč. instalace, dle PD</t>
  </si>
  <si>
    <t>10</t>
  </si>
  <si>
    <t>799009</t>
  </si>
  <si>
    <t>Bezpečnostní štítky, vč. instalace, dle PD</t>
  </si>
  <si>
    <t>799010</t>
  </si>
  <si>
    <t>Smaltovaná tabule, státní znak, vč. instalace, dle PD</t>
  </si>
  <si>
    <t>799011</t>
  </si>
  <si>
    <t>Hasící přístroje 21A+113B, vč. instalace, dle PD</t>
  </si>
  <si>
    <t>799012</t>
  </si>
  <si>
    <t>Revizní dvířka, vč. instalace, dle PD</t>
  </si>
  <si>
    <t>799013</t>
  </si>
  <si>
    <t>Hydrantová skříň s vystrojením, vč. instalace, dle PD</t>
  </si>
  <si>
    <t>799014</t>
  </si>
  <si>
    <t>Vstupní turniket, branka, napojení na ovládání a napájení dle PD</t>
  </si>
  <si>
    <t>799015</t>
  </si>
  <si>
    <t>Vestavná skříň int-s/3.01, 2.01</t>
  </si>
  <si>
    <t>799016</t>
  </si>
  <si>
    <t>Vestavná skříň int-s/3.02, 2.06</t>
  </si>
  <si>
    <t>799017</t>
  </si>
  <si>
    <t>Vestavná skříň int-s/3.03</t>
  </si>
  <si>
    <t>799018</t>
  </si>
  <si>
    <t>Vestavná skříň int-s/3.04, 2.03, 2.05</t>
  </si>
  <si>
    <t>799019</t>
  </si>
  <si>
    <t>Vestavná skříň int-s/3.05, 2.07</t>
  </si>
  <si>
    <t>799020</t>
  </si>
  <si>
    <t>Vestavná skříň int-s/2.02</t>
  </si>
  <si>
    <t>799021</t>
  </si>
  <si>
    <t>Vestavná skříň int-s/2.04</t>
  </si>
  <si>
    <t>799022</t>
  </si>
  <si>
    <t>Vestavná skříň kuchyně int-s/0.01, 1.06</t>
  </si>
  <si>
    <t>799023</t>
  </si>
  <si>
    <t>Skříň rozvaděče int-s/1.05</t>
  </si>
  <si>
    <t>799024</t>
  </si>
  <si>
    <t>Přepážka mezi urinály, osazení a dodávka, viz PD</t>
  </si>
  <si>
    <t>799025</t>
  </si>
  <si>
    <t>Záchodová štětka, osazení a dodávka, viz PD</t>
  </si>
  <si>
    <t>26</t>
  </si>
  <si>
    <t>799026</t>
  </si>
  <si>
    <t>Dávkovač mýdla, osazení a dodávka, viz PD</t>
  </si>
  <si>
    <t>799027</t>
  </si>
  <si>
    <t>Zásobník ručníků, osazení a dodávka, viz PD</t>
  </si>
  <si>
    <t>799028</t>
  </si>
  <si>
    <t>Nerezový koš na stěnu, osazení a dodávka, viz PD</t>
  </si>
  <si>
    <t>799029</t>
  </si>
  <si>
    <t>Zásobník toaletního papíru, osazení a dodávka, viz PD</t>
  </si>
  <si>
    <t>24</t>
  </si>
  <si>
    <t>799030</t>
  </si>
  <si>
    <t>Osoušeč rukou, osazení a dodávka, viz PD</t>
  </si>
  <si>
    <t>799031</t>
  </si>
  <si>
    <t>Zásobník na hyg. sáčky, osazení a dodávka, viz PD</t>
  </si>
  <si>
    <t>799032</t>
  </si>
  <si>
    <t>Nerezový odpadkový koš, osazení a dodávka, viz PD</t>
  </si>
  <si>
    <t>799033</t>
  </si>
  <si>
    <t>Věšáčky, osazení a dodávka, viz PD</t>
  </si>
  <si>
    <t>979087112R00</t>
  </si>
  <si>
    <t>Nakládání suti na dopravní prostředky</t>
  </si>
  <si>
    <t>Přesun suti</t>
  </si>
  <si>
    <t>POL8_</t>
  </si>
  <si>
    <t>979011311R00</t>
  </si>
  <si>
    <t>Svislá doprava suti a vybouraných hmot shozem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</si>
  <si>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</si>
  <si>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</si>
  <si>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</si>
  <si>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</si>
  <si>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</si>
  <si>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</si>
  <si>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</si>
  <si>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</si>
  <si>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979990107R00</t>
  </si>
  <si>
    <t>Poplatek za skládku suti - směs betonu,cihel,dřeva</t>
  </si>
  <si>
    <t>SUM</t>
  </si>
  <si>
    <t>Poznámky uchazeče k zadání</t>
  </si>
  <si>
    <t>POPUZIV</t>
  </si>
  <si>
    <t>END</t>
  </si>
  <si>
    <t>NEJDEK, ŽŠ nám. Karla IV.</t>
  </si>
  <si>
    <t>množství</t>
  </si>
  <si>
    <t>cena / MJ</t>
  </si>
  <si>
    <t>celkem (Kč)</t>
  </si>
  <si>
    <t>Vnitřní kanalizace</t>
  </si>
  <si>
    <t>Potrubní HT systém pro vnitřní odpady, materiál PP, připojovací D 110 x 2,7 mm</t>
  </si>
  <si>
    <t>ks</t>
  </si>
  <si>
    <t>Průchodka střechou DN75</t>
  </si>
  <si>
    <t>Průchodka střechou DN110</t>
  </si>
  <si>
    <t>Napojení na stávající ležaté potrubí vedené pod základovou deskou, poloha a dimenze je neznámá, nutno ověřit na stavbě</t>
  </si>
  <si>
    <t>Zkouška těsnosti kanalizace vodou a kouřem do DN 300</t>
  </si>
  <si>
    <t>Závěsy potrubí, objímky, těsnění</t>
  </si>
  <si>
    <t>Vnitřní vodovod</t>
  </si>
  <si>
    <t>Požární vodovod - ocel DN25</t>
  </si>
  <si>
    <t>Požární vodovod - ocel DN32</t>
  </si>
  <si>
    <t>Izolace návleková z pěnového polyetylenu tl., stěny 13 mm vnitřní průměr 20 mm</t>
  </si>
  <si>
    <t>Izolace návleková z pěnového polyetylenu tl., stěny 20 mm vnitřní průměr 20 mm</t>
  </si>
  <si>
    <t>Izolace návleková z pěnového polyetylenu tl. stěny, 13 mm vnitřní průměr 25 mm</t>
  </si>
  <si>
    <t>Izolace návleková z pěnového polyetylenu tl. stěny, 25 mm vnitřní průměr 25 mm</t>
  </si>
  <si>
    <t>Izolace návleková z pěnového polyetylenu tl. stěny, 13 mm vnitřní průměr 32 mm</t>
  </si>
  <si>
    <t>Izolace z kamenné vlny  tl. Stěny 40 mm vnitřní průměr 32 mm</t>
  </si>
  <si>
    <t>Izolace návleková z pěnového polyetylenu tl. stěny, 13 mm vnitřní průměr 40 mm</t>
  </si>
  <si>
    <t>Izolace návleková z pěnového polyetylenu tl., stěny 13 mm  - na požární potrubí (proti rosení)</t>
  </si>
  <si>
    <t>Vyvažovací ventil Stad DN15</t>
  </si>
  <si>
    <t>Vypouštěcí ventil DN15 osazený na patě stoupacího potrubí</t>
  </si>
  <si>
    <t>Tlaková zkouška vodovodního potrubí do DN 80</t>
  </si>
  <si>
    <t>Proplach a dezinfekce vodovod.potrubí do DN 80</t>
  </si>
  <si>
    <t>Nástěnka nátrubková mosazná  1/2"</t>
  </si>
  <si>
    <t xml:space="preserve">Vnitřní odběrné místo požární vody
nový hydrant na místě původního s totožnými vlastnostmi
DN25 mm s tvarově stálou hadicí délky 30m  
hydrodynamický přetlak - min. 0,2 mpa
průtok vody z uzavřené proudnice - min. 0,3 l/s
výška spodní hrany hydrantu 900mm
rozměr skříně šxvxh: 650x650x175 mm
</t>
  </si>
  <si>
    <t>Plnoprůtokový kulový ventil přímý DN25</t>
  </si>
  <si>
    <t xml:space="preserve">Napojení na stávající vodoměrnou sestavu </t>
  </si>
  <si>
    <t>Trojcestný směšovací ventil nastavený na max. teplotu 45°C (umístění v nice, nutno opatřit revizními dvířky)</t>
  </si>
  <si>
    <t>Revize stávající vodoměrné sestavy</t>
  </si>
  <si>
    <t>Redukční ventil 5 bar</t>
  </si>
  <si>
    <t>Zařizovací předměty</t>
  </si>
  <si>
    <t>Ventil rohový s filtrem DN 15 x DN 10 (+ opancéřovaná hadička pro připojení umyvadla)</t>
  </si>
  <si>
    <t>Ventil rohový s filtrem DN 15 x DN 15 (+ opancéřovaná hadička pro připojení dřezu)</t>
  </si>
  <si>
    <t>Baterie dřezová stojánková, dle požadavků investora</t>
  </si>
  <si>
    <t>Baterie umyvadlová stojánková, dle požadavků investora</t>
  </si>
  <si>
    <t>Baterie pro výlevku, nástěnná, dle požadavků investora</t>
  </si>
  <si>
    <t>Umyvadlo + sifon, dle požadavků investora</t>
  </si>
  <si>
    <t>Dřez jednoduchý + sifon, dle požadavků investora</t>
  </si>
  <si>
    <t>Splachovací tlačítko, dle požadavků investora</t>
  </si>
  <si>
    <t>Výlevka + sifon, dle požadavků investora</t>
  </si>
  <si>
    <t>Pisoár - keramický pisoár s radarovým splachovačem</t>
  </si>
  <si>
    <t>Automatický splachovač s infračerveným senzorem (kryt, trubička) s omezenou dobou výtoku</t>
  </si>
  <si>
    <t>Montáž zařizovacích předmětů</t>
  </si>
  <si>
    <t>montáž geberitu pro wc (přikotvení, připojení vody a odpadu)</t>
  </si>
  <si>
    <t>montáž závěsného wc vč.tlačítka (usazení, zapojení)</t>
  </si>
  <si>
    <t>montáž umyvadla, umývátka (usazení, zapojení)</t>
  </si>
  <si>
    <t>montáž výlevky (usazení, zapojení)</t>
  </si>
  <si>
    <t>Montáž dřezu (usazení, zapojení)</t>
  </si>
  <si>
    <t>Montáž a usazení výlevky</t>
  </si>
  <si>
    <t>Montáž pisoáru</t>
  </si>
  <si>
    <t>Montážní práce - montáž potrubí (zasekání do drážky ve zdi, popř. vedeno v SDK předstěně apod.)</t>
  </si>
  <si>
    <t>Vypracování protokolu o zkoušce těsnosti</t>
  </si>
  <si>
    <t>Koordinační činnost</t>
  </si>
  <si>
    <t>Autorský dozor</t>
  </si>
  <si>
    <t>Montážní a těsnící materiál+pomocné ocelové konstrukce (pouze pro uchycení potrubí); 3% z ceny potrubí</t>
  </si>
  <si>
    <t>Lešení</t>
  </si>
  <si>
    <t>Likvidace odpadu</t>
  </si>
  <si>
    <t>Kamerová zkouška kanalizačního potrubí pro určení polohy nápojných bodů a stavu potrubí</t>
  </si>
  <si>
    <t>Dopracování realizační dokumentace</t>
  </si>
  <si>
    <t>Vypracování dokumentace skutečného stavu</t>
  </si>
  <si>
    <t>Rozvod potrubí</t>
  </si>
  <si>
    <t xml:space="preserve">Tlaková zkouška potrubí </t>
  </si>
  <si>
    <t>Napojení na stávající rozdělovač (nutno prověřit stav regulačních armatur a dimenzi nápojného potrubí!)</t>
  </si>
  <si>
    <t>Otopná tělesa</t>
  </si>
  <si>
    <t>Deskový radiátor dvouřadý, Např. 21 VK  600/900 (White RAL 9016)</t>
  </si>
  <si>
    <t>Deskový radiátor dvouřadý, Např. 21 VK  600/1000 (White RAL 9016)</t>
  </si>
  <si>
    <t>Deskový radiátor dvouřadý, Např. 21 VK  600/1200 (White RAL 9016)</t>
  </si>
  <si>
    <t>Deskový radiátor dvouřadý, Např. 22 VK  600/1200 (White RAL 9016)</t>
  </si>
  <si>
    <t>Napojení otopných těles, regulační armatury</t>
  </si>
  <si>
    <t>Šroubení VK rohové 1/2" x 18</t>
  </si>
  <si>
    <t>Adaptér pro měděné trubky R178 (M 18) 10</t>
  </si>
  <si>
    <t>Adaptér pro měděné trubky R178 (M 18) 12</t>
  </si>
  <si>
    <t>Adaptér pro měděné trubky R178 (M 18) 15</t>
  </si>
  <si>
    <t>Kulový kohout s vypouštěním DN15</t>
  </si>
  <si>
    <t>Kulový kohout s vypouštěním DN20</t>
  </si>
  <si>
    <t>Zaregulování otopné soustavy</t>
  </si>
  <si>
    <t>Montážní práce - montáž potrubí (zasekání do drážky ve zdi)</t>
  </si>
  <si>
    <t>Odvzdušnění topného okruhu</t>
  </si>
  <si>
    <t xml:space="preserve">Montážní práce - montáž potrubí </t>
  </si>
  <si>
    <t xml:space="preserve">Montážní práce - osazení topných těles (přikotvení a zapojení tělesa na zeď) </t>
  </si>
  <si>
    <t>Topná zkouška, zaregulování otopné soustavy</t>
  </si>
  <si>
    <t>Dopracování realizační (dílenské) dokumentace</t>
  </si>
  <si>
    <t>Silnoproud</t>
  </si>
  <si>
    <t>Description</t>
  </si>
  <si>
    <t>Unit</t>
  </si>
  <si>
    <t>Amount</t>
  </si>
  <si>
    <t>Cost per unit</t>
  </si>
  <si>
    <t>Total w/o VAT</t>
  </si>
  <si>
    <t>Instalation per unit</t>
  </si>
  <si>
    <t>Instalation total</t>
  </si>
  <si>
    <t>Silnoproud a slaboproud</t>
  </si>
  <si>
    <t>1.1</t>
  </si>
  <si>
    <t>Vypínače a zásuvky</t>
  </si>
  <si>
    <t>1.2</t>
  </si>
  <si>
    <t>KRYT SPÍNAČE, Č.1,2,6,7, BÍLÁ</t>
  </si>
  <si>
    <t>1.3</t>
  </si>
  <si>
    <t>KRYT SPÍNAČE, DĚLENÝ BÍLÁ</t>
  </si>
  <si>
    <t>1.5</t>
  </si>
  <si>
    <t>Dvojzásuvka 230V CLONKY</t>
  </si>
  <si>
    <t>1.6</t>
  </si>
  <si>
    <t>Zásuvka 230V CLONKY</t>
  </si>
  <si>
    <t>1.8</t>
  </si>
  <si>
    <t>Zásuvka 230V s clonkami, víčkem, rámečkem, s drápky, IP44</t>
  </si>
  <si>
    <t>1.9</t>
  </si>
  <si>
    <t>ZÁSUVKA 5X16A/400V IP44 Instalace na omítku, 6h</t>
  </si>
  <si>
    <t>1.10</t>
  </si>
  <si>
    <t>1.11</t>
  </si>
  <si>
    <t>SPÍNAČ BEZŠROUBOVÝ Č.1</t>
  </si>
  <si>
    <t>1.12</t>
  </si>
  <si>
    <t>SPÍNAČ BEZŠROUBOVÝ Č.5</t>
  </si>
  <si>
    <t>1.13</t>
  </si>
  <si>
    <t>SPÍNAČ BEZŠROUBOVÝ Č.6</t>
  </si>
  <si>
    <t>1.14</t>
  </si>
  <si>
    <t>SPÍNAČ BEZŠROUBOVÝ Č.7</t>
  </si>
  <si>
    <t>1.15</t>
  </si>
  <si>
    <t>JEDNORÁMEČEK VODOROVNÝ BÍLÁ</t>
  </si>
  <si>
    <t>1.16</t>
  </si>
  <si>
    <t>DVOJRÁMEČEK VODOROVNÝ BÍLÁ</t>
  </si>
  <si>
    <t>1.17</t>
  </si>
  <si>
    <t>TROJRÁMEČEK VODOROVNÝ BÍLÁ</t>
  </si>
  <si>
    <t>1.18</t>
  </si>
  <si>
    <t>ČTYŘRÁMEČEK VODOROVNÝ BÍLÁ</t>
  </si>
  <si>
    <t>1.19</t>
  </si>
  <si>
    <t>PODLAHOVÁ KRABICE, MIN. 12MOD, vč. 4x230V, 2xRJ45 Cat6 UTP, instalace do betonové mazaniny</t>
  </si>
  <si>
    <t>1.20</t>
  </si>
  <si>
    <t>KRABICE KUL 68-45/LD NA 73X45MM DUTÉ STĚNY</t>
  </si>
  <si>
    <t>1.21</t>
  </si>
  <si>
    <t>KRABICE KPZ-1_PO  (EI 15 - EI 120)</t>
  </si>
  <si>
    <t>1.22</t>
  </si>
  <si>
    <t>KRABICE KO 97/L + VÍČKO 103X50 DUTÉ STĚNY</t>
  </si>
  <si>
    <t>1.23</t>
  </si>
  <si>
    <t>KRABICE KU 68-1901 73X42MM</t>
  </si>
  <si>
    <t>1.24</t>
  </si>
  <si>
    <t>KRABICE KO 97/5 + VÍČKO 103X50MM</t>
  </si>
  <si>
    <t>1.25</t>
  </si>
  <si>
    <t>Skříň nouzového vypínacího tlačítka, IP55, se skleněnou tabulí, červené, 1NO+1NC</t>
  </si>
  <si>
    <t>1.26</t>
  </si>
  <si>
    <t>SKŘÍNKA OS -  centrální ovládání osvětlení, skřínka prosklená zapuštěná, přepínač 0-1 s vložkou FAB, přepínač 0-1</t>
  </si>
  <si>
    <t>1.27</t>
  </si>
  <si>
    <t>DETEKTOR POHYBU, zápustná montáž, do stěny, min. spínací výkon 200W</t>
  </si>
  <si>
    <t>1.28</t>
  </si>
  <si>
    <t>Spojovací krabicové svorky</t>
  </si>
  <si>
    <t>1.29</t>
  </si>
  <si>
    <t>El. přístroje a zařízení</t>
  </si>
  <si>
    <t>1.30</t>
  </si>
  <si>
    <t>Osoušeč rukou bezdotykový, min. 1600W, bílý</t>
  </si>
  <si>
    <t>1.31</t>
  </si>
  <si>
    <t>Napájecí zdroj pro pisoár, 230/24V DC, pro min. 4 pisoáry, vestavný do krabice KO125</t>
  </si>
  <si>
    <t>1.32</t>
  </si>
  <si>
    <t>Rozvaděč</t>
  </si>
  <si>
    <t>1.33</t>
  </si>
  <si>
    <t>1.34</t>
  </si>
  <si>
    <t>1.35</t>
  </si>
  <si>
    <t>1.36</t>
  </si>
  <si>
    <t>1.37</t>
  </si>
  <si>
    <t>1.38</t>
  </si>
  <si>
    <t>1.39</t>
  </si>
  <si>
    <t>Osvětlení</t>
  </si>
  <si>
    <t>1.40</t>
  </si>
  <si>
    <t>N1-Nouzové svítidlo, 292x102 , polykarbonán, 0,8W, LED, 120lm, 4000K, PIKTOGRAMOVÉ, IP40, integr. Záložní zdroj 1h, vč. piktogramu</t>
  </si>
  <si>
    <t>1.41</t>
  </si>
  <si>
    <t>N2-Nouzové svítidlo, 354x152 , polykarbonán, 2,1W, LED, 224lm, 4000K, PIKTOGRAMOVÉ, IP65, integr. Záložní zdroj 1h, vč. piktogramu</t>
  </si>
  <si>
    <t>1.42</t>
  </si>
  <si>
    <t>N3-Nouzové svítidlo, 137x137 , polykarbonán, 1W, LED, 165lm, 4000K, CORIDOR, IP40, integr. Záložní zdroj 1h, vč. piktogramu</t>
  </si>
  <si>
    <t>1.43</t>
  </si>
  <si>
    <t>N4-Nouzové svítidlo, 137x137 , polykarbonán, 1W, LED, 165lm, 4000K, AREA, IP40, integr. Záložní zdroj 1h, vč. piktogramu</t>
  </si>
  <si>
    <t>1.44</t>
  </si>
  <si>
    <t>N5-Orientační svítidlo se zobrazovaným piktogramem, 32lm, Autotest, Záložní zdroj 3h</t>
  </si>
  <si>
    <t>1.45</t>
  </si>
  <si>
    <t>A1-LED Panel 600x600, přisazená montáž, hliník, mikroprisma, 38W, 3600lm, 4000K, 110, Ra 80, IP40</t>
  </si>
  <si>
    <t>1.46</t>
  </si>
  <si>
    <t>B1-Přisazené svítidlo, 1581x170, polykarbonát, 64W, LED, 7500lm, 4000K, IK05, IP65</t>
  </si>
  <si>
    <t>1.47</t>
  </si>
  <si>
    <t>1.48</t>
  </si>
  <si>
    <t>C1-Přisazené svítidlo, pr. 230mm, bílé, lakovaný ocelový plech, PMMA+Al+krycí sklo, 19W, LED, 4000K, 2100lm, IP20</t>
  </si>
  <si>
    <t>1.49</t>
  </si>
  <si>
    <t>E1-LED svítidlo, 32W, 4500lm, 4000K</t>
  </si>
  <si>
    <t>1.50</t>
  </si>
  <si>
    <t>E2-Svítidlo, ocelový plech, RAL9003, reflektro parabolický z hlin. plechu, 28W, 3300lm, 4000K, CRI&gt;80</t>
  </si>
  <si>
    <t>1.51</t>
  </si>
  <si>
    <t>Kabeláže</t>
  </si>
  <si>
    <t>1.52</t>
  </si>
  <si>
    <t>Kabel CYKY-O 2x1,5 (A)</t>
  </si>
  <si>
    <t>1.53</t>
  </si>
  <si>
    <t>Kabel CYKY-J 3x1,5 (C)</t>
  </si>
  <si>
    <t>1.54</t>
  </si>
  <si>
    <t>Kabel CYKY-O 3x1,5 (A)</t>
  </si>
  <si>
    <t>1.55</t>
  </si>
  <si>
    <t>Kabel CYKY-J 3x2,5 (C)</t>
  </si>
  <si>
    <t>1.56</t>
  </si>
  <si>
    <t>Kabel CYKY-J 5x1,5 (C)</t>
  </si>
  <si>
    <t>1.57</t>
  </si>
  <si>
    <t>Kabel CYKY-J 5x2,5 (C)</t>
  </si>
  <si>
    <t>1.58</t>
  </si>
  <si>
    <t>Kabel CYKY-J 5x4 (C)</t>
  </si>
  <si>
    <t>1.59</t>
  </si>
  <si>
    <t>Kabel CYKY-J 5x6 (C)</t>
  </si>
  <si>
    <t>1.60</t>
  </si>
  <si>
    <t>Kabel CYKY-J 5x10 (C)</t>
  </si>
  <si>
    <t>1.61</t>
  </si>
  <si>
    <t>Kabel CYKY-J 5x35 (C)</t>
  </si>
  <si>
    <t>1.62</t>
  </si>
  <si>
    <t>Kabel CYKY-J 7x1,5 (C)</t>
  </si>
  <si>
    <t>1.63</t>
  </si>
  <si>
    <t>Vodič CYA H07V-K 6 ŽLUTO/ZELENÁ</t>
  </si>
  <si>
    <t>1.64</t>
  </si>
  <si>
    <t>Vodič CYA H07V-K 16 ŽLUTO/ZELENÁ</t>
  </si>
  <si>
    <t>1.65</t>
  </si>
  <si>
    <t>Vodič CYA H07V-K 35 ŽLUTO/ZELENÁ</t>
  </si>
  <si>
    <t>1.66</t>
  </si>
  <si>
    <t>Ostatní materiál</t>
  </si>
  <si>
    <t>1.67</t>
  </si>
  <si>
    <t>1.68</t>
  </si>
  <si>
    <t>TRUBKA OHEBNÁ 1420 K50 MONOFLEX 320N 20/14,1MM</t>
  </si>
  <si>
    <t>1.69</t>
  </si>
  <si>
    <t>TRUBKA OHEBNÁ 1425 K50 MONOFLEX 320N 25/18,3MM</t>
  </si>
  <si>
    <t>1.70</t>
  </si>
  <si>
    <t>TRUBKA OHEBNÁ 1432 K50 MONOFLEX 320N 32/24,3MM</t>
  </si>
  <si>
    <t>1.71</t>
  </si>
  <si>
    <t>Krabice odbočná nástěnná, 110x110x67MM, IP54, šedá</t>
  </si>
  <si>
    <t>1.72</t>
  </si>
  <si>
    <t>Krabice odbočná nástěnná, 85x85x40MM, IP54, šedá</t>
  </si>
  <si>
    <t>1.73</t>
  </si>
  <si>
    <t>KRABICE KO 125 E + VÍČKO 150X150X77MM</t>
  </si>
  <si>
    <t>1.74</t>
  </si>
  <si>
    <t>KRABICE KO125E/EQ02 SE SVORKOVNICÍ</t>
  </si>
  <si>
    <t>1.75</t>
  </si>
  <si>
    <t>SVORKA MET, EPS 2 S KRYTEM, 4x6mm, 6x16mm, 2x95mm</t>
  </si>
  <si>
    <t>1.76</t>
  </si>
  <si>
    <t>SVORKA ZEMNICÍ ZSA 16</t>
  </si>
  <si>
    <t>1.77</t>
  </si>
  <si>
    <t>PÁSKA ZEMNICÍ ZSA 16 CU SVITEK 10M</t>
  </si>
  <si>
    <t>1.78</t>
  </si>
  <si>
    <t>Sádra šedá 30kg</t>
  </si>
  <si>
    <t>1.79</t>
  </si>
  <si>
    <t>Drobný instalační materiál</t>
  </si>
  <si>
    <t>1.80</t>
  </si>
  <si>
    <t>Ostatní montáže a instalační práce</t>
  </si>
  <si>
    <t>1.81</t>
  </si>
  <si>
    <t>Výchozí revize elektroinstalace</t>
  </si>
  <si>
    <t>1.82</t>
  </si>
  <si>
    <t>Vybourání rýh pro montáž trubek a kabelů v cihlených zdech hloubky do 3cm a šírky do 5cm</t>
  </si>
  <si>
    <t>1.83</t>
  </si>
  <si>
    <t>Lešení pojizdné s lešeňovou podlahou v do 1,9 m zatížení do 150 kg/m2</t>
  </si>
  <si>
    <t>1.84</t>
  </si>
  <si>
    <t>Měření provozního osvětlení</t>
  </si>
  <si>
    <t>1.85</t>
  </si>
  <si>
    <t>Měření nouzového osvětlení</t>
  </si>
  <si>
    <t>1.86</t>
  </si>
  <si>
    <t>Ukončení kabelů v rozvaděči</t>
  </si>
  <si>
    <t>1.87</t>
  </si>
  <si>
    <t>Připojování technologického zařízení (vzt,..)</t>
  </si>
  <si>
    <t>1.88</t>
  </si>
  <si>
    <t xml:space="preserve">Cestovné (doprava na montáž ze sídla montážní firmy na  Nejdek, Karla IV) </t>
  </si>
  <si>
    <t>1.89</t>
  </si>
  <si>
    <t>Organizace nutná před započetím prací (se zřizovatelem a vedoucími budovy)</t>
  </si>
  <si>
    <t>1.90</t>
  </si>
  <si>
    <t>Sekání a řezání ve zdivu/podlaze</t>
  </si>
  <si>
    <t>1.91</t>
  </si>
  <si>
    <t>Prostup zdivem (vrtání do pr.75) z tvrdě pál.cih.,stř.tvrd.kamene,tl. max 45cm</t>
  </si>
  <si>
    <t>1.92</t>
  </si>
  <si>
    <t>Prostup zdivem (vrtání do pr.25) z tvrdě pál.cih.,stř.tvrd.kamene,tl. max 45cm</t>
  </si>
  <si>
    <t>1.93</t>
  </si>
  <si>
    <t>Projektová dokumentace - realizační dokumentace (vč. vzorkování použitých komponent)</t>
  </si>
  <si>
    <t>1.94</t>
  </si>
  <si>
    <t>Výkresová dokumentace - skutečné provedení (vč. dokladové části)</t>
  </si>
  <si>
    <t>1.95</t>
  </si>
  <si>
    <t>Jednání se správci sítě a přepojení (ČEZ)</t>
  </si>
  <si>
    <t>1.96</t>
  </si>
  <si>
    <t>1.97</t>
  </si>
  <si>
    <t>Provádění denního úklidu staveniště, průběžné odstraňování znečištění</t>
  </si>
  <si>
    <t>1.98</t>
  </si>
  <si>
    <t>Inženýrská čínnost - vedení stavby a koordinace s investorem</t>
  </si>
  <si>
    <t>1.99</t>
  </si>
  <si>
    <t>Protipožární ucpávky</t>
  </si>
  <si>
    <t>1.100</t>
  </si>
  <si>
    <t>KABELOVÝ PROSTUP MAX 7xPRŮMĚR KABELU 20mm</t>
  </si>
  <si>
    <t>1.101</t>
  </si>
  <si>
    <t>KABELOVÝ PROSTUP MAX 5xPRŮMĚR KABELU 20mm</t>
  </si>
  <si>
    <t>1.102</t>
  </si>
  <si>
    <t>KABELOVÝ PROSTUP MAX 3xPRŮMĚR KABELU 15mm</t>
  </si>
  <si>
    <t>1.103</t>
  </si>
  <si>
    <t xml:space="preserve">Dokumentace skutečného provedení požárních ucpávek, vč. vytvoření protokolu </t>
  </si>
  <si>
    <t>1.104</t>
  </si>
  <si>
    <t>Demontáže</t>
  </si>
  <si>
    <t>1.105</t>
  </si>
  <si>
    <t>Stávající kabeláž (odpojení a demontáž)</t>
  </si>
  <si>
    <t>1.106</t>
  </si>
  <si>
    <t xml:space="preserve">Rozvaděče </t>
  </si>
  <si>
    <t>1.107</t>
  </si>
  <si>
    <t xml:space="preserve">Koncové prvky ( zásuvky vypínače, rozvaděč, osvětlení ) </t>
  </si>
  <si>
    <t>Slaboproud</t>
  </si>
  <si>
    <t>Zásuvky</t>
  </si>
  <si>
    <t>Zásuvka  CAT6 UTP 1 x RJ45 pod omítku 
- Kryt zásuvky
- Rámeček 
- Samořezný keystone Cat6</t>
  </si>
  <si>
    <t>Zásuvka  CAT6 UTP 2 x RJ45 pod omítku 
- Kryt zásuvky
- Rámeček 
- Samořezný keystone 2xCat6</t>
  </si>
  <si>
    <t>1.4</t>
  </si>
  <si>
    <t>Zásuvka  CAT6 UTP 2 x RJ45 do podlahové krabice 
- Kryt zásuvky
- Rámeček 
- 2xSamořezný keystone 22,5x45</t>
  </si>
  <si>
    <t>Datová zásuvka pro WIFI AP CAT6</t>
  </si>
  <si>
    <t>1.7</t>
  </si>
  <si>
    <t>Datová kabeláž</t>
  </si>
  <si>
    <t>Datový rozvaděč 42U, 800x800 RAL 7035, plechové dveře, nosnost min. 600kg, uzamykatelný</t>
  </si>
  <si>
    <t>Ventilační jednotka univerzální 2 ventilátorů s termostatem RAL7035 do stropu pro datový rozvaděč</t>
  </si>
  <si>
    <t>Filtrační mřížka s filtrační vložkou pro ventilační jednotky VJ-Rx barvy šedá RAL7035</t>
  </si>
  <si>
    <t>Podstavec k datovému rozvaděči s filtrem 800x800mm výška 10cm</t>
  </si>
  <si>
    <t>Napajeci panel 3m přívod, 8 pozic BK včetně držáků do 19" lišt 1U</t>
  </si>
  <si>
    <t xml:space="preserve">Čelo optické vany 1U ALU pro 12 SC simplex / E2000 / LC duplex </t>
  </si>
  <si>
    <t xml:space="preserve">Optická vana s výsuvnou policí uzavíratelná klapkami 1U </t>
  </si>
  <si>
    <t>Kazeta s víkem pro 12-16 svárů</t>
  </si>
  <si>
    <t>Zaslepovací panel 19" 1U rychloupínací RAL 7035</t>
  </si>
  <si>
    <t>Zaslepovací panel 19" 6U rychloupínací RAL 7035,</t>
  </si>
  <si>
    <t>Instalační panel 3U s DIN lištou do 19" rozvaděče, RAL 7035</t>
  </si>
  <si>
    <t>Osvětlovací jednotka LED diodová pro datový rozvaděč, 12W</t>
  </si>
  <si>
    <t>Police 19" 1U 750mm pevná RAL 7035, úchyt na přední i zadní lišty, nosnost min. 40kg</t>
  </si>
  <si>
    <t>Lišta CU horizontální zemnící s uchycení na 19" lišty datového rozvaděče</t>
  </si>
  <si>
    <t>Patch panel 24 x RJ45 CAT6 UTP černý 1U</t>
  </si>
  <si>
    <t>Vyvazovací panel 19" 1U BK ocelový</t>
  </si>
  <si>
    <t>Vyvazovací háček D2 40x80mm</t>
  </si>
  <si>
    <t xml:space="preserve">Datový switch spravovatelný, IPv4/IPv6 PoE přepínač 48 portů 1000Base-T, 4 x 10G SFP+, VLAN, vrstva L3 </t>
  </si>
  <si>
    <t>Pigtail 9/125 SM OS 1,5m</t>
  </si>
  <si>
    <t>Patch kabel 9/125 SCapc/LCapc SM OS 1m duplex</t>
  </si>
  <si>
    <t>1G SFP optický modul SM</t>
  </si>
  <si>
    <t>Aktivní vysílač WIFI AP</t>
  </si>
  <si>
    <t>Kamerový systém</t>
  </si>
  <si>
    <t xml:space="preserve">Kabelová příprava pro kameru </t>
  </si>
  <si>
    <t>Kamerový záznam, min 8xKamera 8Mpix, 2xHDD</t>
  </si>
  <si>
    <t>HDD pro kamerový záznam, min 8TB, provoz 24/7</t>
  </si>
  <si>
    <t>Interkom</t>
  </si>
  <si>
    <t>Venkovní jednotka, s min. 4 tlačítky a kamerou</t>
  </si>
  <si>
    <t>Instalační krabice pod omítku pro venkovní panel</t>
  </si>
  <si>
    <t>Telefonní ústředna pro příjem hovoru z vnější sítě, volání v rámci vnitřní sítě pro min. 8 telefonních přístrojů, S možností přepojení a přenosu videa od interkomu</t>
  </si>
  <si>
    <t>Vnitřní telefonní jednotka s monitorem min. 7"</t>
  </si>
  <si>
    <t>Napájecí zdroj pro domovní telefon</t>
  </si>
  <si>
    <t xml:space="preserve">Externí bezpečnostní relé </t>
  </si>
  <si>
    <t xml:space="preserve">Videodistributor pro digitální systém </t>
  </si>
  <si>
    <t>Zapojení el. zámků (zámek dodává stavba)</t>
  </si>
  <si>
    <t>Evakuační rozhlas</t>
  </si>
  <si>
    <t>Ústředna rozhlasu s možností síťového spojení s vedlejšími ústřednami</t>
  </si>
  <si>
    <t>Router rozhlasu</t>
  </si>
  <si>
    <t>Zesilovač rozhlasu 240W</t>
  </si>
  <si>
    <t>Stanice hlasatele pro rozhlas</t>
  </si>
  <si>
    <t>Nabíječ baterií 24V pro rozhlas</t>
  </si>
  <si>
    <t>Akumulátor 80Ah/12V</t>
  </si>
  <si>
    <t>Skříňkový kovový reproduktor 6W, EVAC, bílý, Certifikováno podle normy EN 54-24</t>
  </si>
  <si>
    <t>Skříňkový kovový reproduktor 6W, EVAC, bílý, Certifikováno podle normy EN 54-24, IP54</t>
  </si>
  <si>
    <t>Jednotný čas</t>
  </si>
  <si>
    <t xml:space="preserve">Podružné hodiny kulaté 30cm, závěsné, oboustranné, řízené </t>
  </si>
  <si>
    <t>Hlavní mateční řídící hodiny, DCF, vyzváněcí napětí 75V/stř., řízené signálem DCF, 3x přepínací kontakt relé 230V/6A</t>
  </si>
  <si>
    <t>Přijímač rádiového časového signálu DCF, včetně kabelu 3m</t>
  </si>
  <si>
    <t>Zabezpečovací signalizace</t>
  </si>
  <si>
    <t>Ústředna s LAN, GSM a rádiovým modulem</t>
  </si>
  <si>
    <t>Sběrnicový PIR detektor pohybu</t>
  </si>
  <si>
    <t>Sběrnicový přístup. modul s displ. klávesnicí a RFID</t>
  </si>
  <si>
    <t>Akumulátor 12V/17Ah, konektor Faston 187, životnost až 5 let, VdS</t>
  </si>
  <si>
    <t>Odpojení a demontáž stávajícího systému PZTS na budově</t>
  </si>
  <si>
    <t>J-Y/ST/Y 1X2X0,8 PVC PLÁŠŤ ČERVENÝ</t>
  </si>
  <si>
    <t>J-Y/ST/Y 2X2X0,8 PVC PLÁŠŤ ČERVENÝ</t>
  </si>
  <si>
    <t>J-Y/ST/Y 4X2X0,8 PVC PLÁŠŤ ČERVENÝ</t>
  </si>
  <si>
    <t>J-Y/ST/Y 10X2X0,8 PVC PLÁŠŤ ČERVENÝ</t>
  </si>
  <si>
    <t>JXFE-V 4x2x0,8 FE180/P30-90-R/h B2cas1d0</t>
  </si>
  <si>
    <t>KABEL DATOVÝ UTP-PVC CAT6</t>
  </si>
  <si>
    <t>Krabice pod omítku 234x176x79 s víkem</t>
  </si>
  <si>
    <t>Měření strukturované metalické kabeláže certifikační vč. vytvoření měřícího protokolu</t>
  </si>
  <si>
    <t>Vybourání rýh pro montáž trubek a kabelů v cihlených zdech hloubky do 3cm a šírky do 3cm</t>
  </si>
  <si>
    <t>Certifikace systému strukturované kabeláže pro systémovou záruku min. 15 let na kabeláž (záruka výrobce).</t>
  </si>
  <si>
    <t>Svařování optického vlákna</t>
  </si>
  <si>
    <t>Měření optické kabeláže certifikační vč. vytvoření měřícího protokolu</t>
  </si>
  <si>
    <t>Popis datových vývodů (na straně patch panele i na straně datové zásuvky)</t>
  </si>
  <si>
    <t>Programování systému PZTS - oživení</t>
  </si>
  <si>
    <t>Nastavení a oživení systému domovního telefonu</t>
  </si>
  <si>
    <t>Nastavení a oživení systému rozhlasu</t>
  </si>
  <si>
    <t>Nastavení a oživení systému jednotnéího času</t>
  </si>
  <si>
    <t>Zaškolení obsluhy</t>
  </si>
  <si>
    <t>Výkresová dokumentace - skutečné provedení</t>
  </si>
  <si>
    <t>KABELOVÝ PROSTUP MAX 10xPRŮMĚR KABELU 10mm</t>
  </si>
  <si>
    <t>1.108</t>
  </si>
  <si>
    <t>Koncové prvky</t>
  </si>
  <si>
    <t>VRN</t>
  </si>
  <si>
    <t>VRN3003-R</t>
  </si>
  <si>
    <t>Zařízení staveniště</t>
  </si>
  <si>
    <t>Kč</t>
  </si>
  <si>
    <t xml:space="preserve">"- Vybudování, provoz a odstranění zařízení staveniště, včetně </t>
  </si>
  <si>
    <t>"zřízení připojení na energie a zajištění měření jejich spotřeby,</t>
  </si>
  <si>
    <t xml:space="preserve">"včetně zřízení sociálních zařízení. </t>
  </si>
  <si>
    <t xml:space="preserve">"- Zhotovitel zajistí na vlastní náklady veškerá potřebná povolení </t>
  </si>
  <si>
    <t xml:space="preserve">"k užívání veřejných ploch, včetně záboru veřejného prostranství </t>
  </si>
  <si>
    <t>"na náklady zhotovitele, bude-li stavba vyžadovat.</t>
  </si>
  <si>
    <t xml:space="preserve">"- Zhotovitel zajistí na vlastní náklady zabezpečení provádění díla tak, </t>
  </si>
  <si>
    <t xml:space="preserve">"aby v souvislosti s prováděním díla nedošlo ke zranění osob </t>
  </si>
  <si>
    <t xml:space="preserve">"a škodám na majetku osob a subjektů užívajících objekty a </t>
  </si>
  <si>
    <t xml:space="preserve">"pozemky dotčené stavbou, k poškození stávajících staveb, </t>
  </si>
  <si>
    <t>"jejich součástí, zařízení a přilehlých nemovitostí.</t>
  </si>
  <si>
    <t>VRN3006-R</t>
  </si>
  <si>
    <t>Dočasné využití ploch</t>
  </si>
  <si>
    <t xml:space="preserve">"- Úpravy ploch areálu pro potřebu stavby, oplocení a </t>
  </si>
  <si>
    <t xml:space="preserve">"po skončení stavby oprava poškozených míst </t>
  </si>
  <si>
    <t>VRN3011-R</t>
  </si>
  <si>
    <t>Závěrečný úklid staveniště a komunikačních tras</t>
  </si>
  <si>
    <t xml:space="preserve">"Po provedení stavebních prací bude proveden kompletní </t>
  </si>
  <si>
    <t xml:space="preserve">"závěrečný úklid staveniště a komunikačních tras. </t>
  </si>
  <si>
    <t>"Poškozené zatravněné plochy budou ozeleněny a upraveny.</t>
  </si>
  <si>
    <t xml:space="preserve">"Ostatní dotčené plochy a konstrukce budou uvedeny do </t>
  </si>
  <si>
    <t>"původního stavu na náklady zhotovitele.</t>
  </si>
  <si>
    <t>VRN4001-R</t>
  </si>
  <si>
    <t>Kompletační a koordinační činnost</t>
  </si>
  <si>
    <t xml:space="preserve">"- Kompletace atestů, certifikátů, revizních zpráv a ostatních dokladů </t>
  </si>
  <si>
    <t xml:space="preserve">"potřebných k předání a kolaudaci stavby vyplývajících z SOD. </t>
  </si>
  <si>
    <t xml:space="preserve">"3 x v tištěné formě. 1 x v digitální formě na CD nosiči, v obecně </t>
  </si>
  <si>
    <t xml:space="preserve">"dostupných formátech. </t>
  </si>
  <si>
    <t>VRN4002-R</t>
  </si>
  <si>
    <t>Zpracování harmonogramu</t>
  </si>
  <si>
    <t xml:space="preserve">"Náklady na předložení a aktualizaci podrobného časového </t>
  </si>
  <si>
    <t>"harmonogramu prací a plnění</t>
  </si>
  <si>
    <t>VRN4006-R</t>
  </si>
  <si>
    <t>Technická inspekce České republiky - TIČR</t>
  </si>
  <si>
    <t>VRN7001-R</t>
  </si>
  <si>
    <t>Dočasné dopravní opatření.</t>
  </si>
  <si>
    <t xml:space="preserve">"Náklady na vyhotovení návrhu dočasného dopravního značení, </t>
  </si>
  <si>
    <t>"jeho projednání a odsouhlasení s dotčenými orgány a organizacemi,</t>
  </si>
  <si>
    <t xml:space="preserve">"dodání dopravních značek a světelné signalizace, jejich rozmístění a </t>
  </si>
  <si>
    <t>"přemísťování a jejich údržba v průběhu výstavby včetně následného odstranění.</t>
  </si>
  <si>
    <t>VRN7002-R</t>
  </si>
  <si>
    <t>Provozní vlivy</t>
  </si>
  <si>
    <t xml:space="preserve">"- Tato kategorie nákladů vyjadřuje ztížené podmínky provádění tam, </t>
  </si>
  <si>
    <t xml:space="preserve">"kde jsou stavební práce zcela nebo zčásti omezovány </t>
  </si>
  <si>
    <t xml:space="preserve">"provozem jiných osob. Jde zejména o zvýšené náklady související s </t>
  </si>
  <si>
    <t xml:space="preserve">"omezeným provozem v areálu objednatele nebo o náklady v důsledku </t>
  </si>
  <si>
    <t xml:space="preserve">"nezbytného respektování stávající dopravy v okolí stavby ovlivňující </t>
  </si>
  <si>
    <t>"stavební práce.</t>
  </si>
  <si>
    <t xml:space="preserve">"- Do této položky patří dále náklady na ztížené provádění stavebních prací </t>
  </si>
  <si>
    <t xml:space="preserve">"v důsledku provozu zařízení </t>
  </si>
  <si>
    <t xml:space="preserve">"(nutnost ochranných konstrukcí, ochranných zábradlí a hrazení, </t>
  </si>
  <si>
    <t>"záchytných sítí mimo sítě na lešení, stříšek, apod.)</t>
  </si>
  <si>
    <t>VRN9002-R</t>
  </si>
  <si>
    <t>Dokumentace skutečného provedení stavby</t>
  </si>
  <si>
    <t xml:space="preserve">"- Zpracování a kompletace projektové dokumentace </t>
  </si>
  <si>
    <t>"skutečného provedení stavby se zakreslením změn</t>
  </si>
  <si>
    <t xml:space="preserve">"3 x v tištěné podobě 1 x v digitální podobě na CD nosiči, </t>
  </si>
  <si>
    <t>"ve formátu vektorové CAD grafiky DGN (BENTLEY MicroStation),</t>
  </si>
  <si>
    <t xml:space="preserve">"DWG (AutoCAD Graphics Autodesk) a/nebo DXF (Data eXchange File). </t>
  </si>
  <si>
    <t xml:space="preserve">"- Textové části je možno vytvářet ve formátech RTF (Rich Text File) </t>
  </si>
  <si>
    <t>"nebo DOC Microsoft Word).</t>
  </si>
  <si>
    <t>VRN9003-R</t>
  </si>
  <si>
    <t>Kontrola kvality zkušebních vzorků</t>
  </si>
  <si>
    <t xml:space="preserve">POŽADAVEK NA PROVEDENÍ ZKUŠEBNÍCH KRYCHLÍ BETONU MIN. 4 KS, </t>
  </si>
  <si>
    <t>VRN9004-R</t>
  </si>
  <si>
    <t>Provizorní oplocení okoli stavby</t>
  </si>
  <si>
    <t>50 m</t>
  </si>
  <si>
    <t>VRN4005-R</t>
  </si>
  <si>
    <t>Výrobní dokumentace</t>
  </si>
  <si>
    <t>Průzkumné práce stávajícího objektu (krov a zdivo)</t>
  </si>
  <si>
    <t>VRN4007-R</t>
  </si>
  <si>
    <t>Bezpečnostní a hygienická opatření na staveništi</t>
  </si>
  <si>
    <t>VRN4008-R</t>
  </si>
  <si>
    <t>Zkoušky a revize (ostatní)</t>
  </si>
  <si>
    <t>Celkem za</t>
  </si>
  <si>
    <t>02 VRN</t>
  </si>
  <si>
    <t xml:space="preserve"> </t>
  </si>
  <si>
    <t>Struktura údajů, formát souboru a metodika pro zpracování</t>
  </si>
  <si>
    <t>Struktura</t>
  </si>
  <si>
    <t>Soubor je složen ze záložky Rekapitulace stavby a záložek s názvem soupisu prací pro jednotlivé objekty ve formátu XLS. Každá ze záložek přitom obsahuje</t>
  </si>
  <si>
    <t>ještě samostatné sestavy vymezené orámovaním a nadpisem sestavy.</t>
  </si>
  <si>
    <r>
      <rPr>
        <i/>
        <sz val="10"/>
        <rFont val="Arial CE"/>
        <family val="2"/>
        <charset val="238"/>
      </rPr>
      <t xml:space="preserve">Rekapitulace stavby </t>
    </r>
    <r>
      <rPr>
        <sz val="10"/>
        <rFont val="Arial CE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</si>
  <si>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10"/>
        <rFont val="Arial CE"/>
        <family val="2"/>
        <charset val="238"/>
      </rPr>
      <t>Rekapitulace stavby</t>
    </r>
    <r>
      <rPr>
        <sz val="10"/>
        <rFont val="Arial CE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</si>
  <si>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</si>
  <si>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10"/>
        <rFont val="Arial CE"/>
        <family val="2"/>
        <charset val="238"/>
      </rPr>
      <t>Rekapitulace objektů stavby a soupisů prací</t>
    </r>
    <r>
      <rPr>
        <sz val="10"/>
        <rFont val="Arial CE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</si>
  <si>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</si>
  <si>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</si>
  <si>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</si>
  <si>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</si>
  <si>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</si>
  <si>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</si>
  <si>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</si>
  <si>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</si>
  <si>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</si>
  <si>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</si>
  <si>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</si>
  <si>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</si>
  <si>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i/>
        <sz val="10"/>
        <rFont val="Arial CE"/>
        <family val="2"/>
        <charset val="238"/>
      </rPr>
      <t xml:space="preserve">Soupis prací </t>
    </r>
    <r>
      <rPr>
        <sz val="10"/>
        <rFont val="Arial CE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</si>
  <si>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</si>
  <si>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10"/>
        <rFont val="Arial CE"/>
        <family val="2"/>
        <charset val="238"/>
      </rPr>
      <t>Krycí list soupisu</t>
    </r>
    <r>
      <rPr>
        <sz val="10"/>
        <rFont val="Arial CE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</si>
  <si>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</si>
  <si>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10"/>
        <rFont val="Arial CE"/>
        <family val="2"/>
        <charset val="238"/>
      </rPr>
      <t>Rekapitulace členění soupisu prací</t>
    </r>
    <r>
      <rPr>
        <sz val="10"/>
        <rFont val="Arial CE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</si>
  <si>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</si>
  <si>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10"/>
        <rFont val="Arial CE"/>
        <family val="2"/>
        <charset val="238"/>
      </rPr>
      <t xml:space="preserve">Soupis prací </t>
    </r>
    <r>
      <rPr>
        <sz val="10"/>
        <rFont val="Arial CE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</si>
  <si>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</si>
  <si>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</si>
  <si>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PČ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</si>
  <si>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</si>
  <si>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</si>
  <si>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</si>
  <si>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</t>
  </si>
  <si>
    <t>Kód položky</t>
  </si>
  <si>
    <t>Popis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</si>
  <si>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</si>
  <si>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</si>
  <si>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</si>
  <si>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</si>
  <si>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</si>
  <si>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</si>
  <si>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</si>
  <si>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</si>
  <si>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Cenová soustava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</si>
  <si>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</si>
  <si>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</si>
  <si>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</si>
  <si>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</si>
  <si>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</si>
  <si>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</si>
  <si>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</si>
  <si>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</si>
  <si>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</si>
  <si>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</si>
  <si>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</si>
  <si>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</si>
  <si>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</si>
  <si>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</si>
  <si>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</si>
  <si>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</si>
  <si>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</si>
  <si>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</si>
  <si>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</si>
  <si>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</si>
  <si>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</si>
  <si>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</si>
  <si>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Rekapitulace stavby</t>
  </si>
  <si>
    <t>Povinný</t>
  </si>
  <si>
    <t>Typ</t>
  </si>
  <si>
    <t>Max. počet</t>
  </si>
  <si>
    <t>atributu</t>
  </si>
  <si>
    <t>(A/N)</t>
  </si>
  <si>
    <t>znaků</t>
  </si>
  <si>
    <t>A</t>
  </si>
  <si>
    <t>Kód stavby</t>
  </si>
  <si>
    <t>String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</si>
  <si>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</si>
  <si>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</si>
  <si>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</si>
  <si>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</si>
  <si>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</si>
  <si>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</si>
  <si>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</si>
  <si>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</si>
  <si>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</si>
  <si>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</si>
  <si>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</si>
  <si>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</si>
  <si>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</si>
  <si>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</si>
  <si>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</si>
  <si>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</si>
  <si>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</si>
  <si>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</si>
  <si>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</si>
  <si>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</si>
  <si>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</si>
  <si>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</si>
  <si>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</si>
  <si>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</si>
  <si>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</si>
  <si>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</si>
  <si>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</si>
  <si>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</si>
  <si>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</si>
  <si>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</si>
  <si>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</si>
  <si>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</si>
  <si>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</si>
  <si>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Cena bez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</si>
  <si>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</si>
  <si>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</si>
  <si>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</si>
  <si>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</si>
  <si>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</si>
  <si>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</si>
  <si>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</si>
  <si>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</si>
  <si>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</si>
  <si>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</si>
  <si>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</si>
  <si>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</si>
  <si>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</si>
  <si>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</si>
  <si>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</si>
  <si>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</si>
  <si>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</si>
  <si>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</si>
  <si>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</si>
  <si>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</si>
  <si>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</si>
  <si>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</si>
  <si>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</si>
  <si>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</si>
  <si>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</si>
  <si>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dílu - Popis</t>
  </si>
  <si>
    <t>Kód a název dílu ze soupisu</t>
  </si>
  <si>
    <t>20 + 100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</si>
  <si>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</si>
  <si>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</si>
  <si>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</si>
  <si>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</si>
  <si>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</si>
  <si>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</si>
  <si>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</si>
  <si>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</si>
  <si>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</si>
  <si>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</si>
  <si>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</si>
  <si>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</si>
  <si>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</si>
  <si>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</si>
  <si>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</si>
  <si>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</si>
  <si>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</si>
  <si>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</si>
  <si>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</si>
  <si>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</si>
  <si>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</si>
  <si>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</si>
  <si>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</si>
  <si>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</si>
  <si>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</si>
  <si>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Datová věta</t>
  </si>
  <si>
    <t>Typ věty</t>
  </si>
  <si>
    <t>Hodnota</t>
  </si>
  <si>
    <t>Význam</t>
  </si>
  <si>
    <t>eGSazbaDPH</t>
  </si>
  <si>
    <t>základní</t>
  </si>
  <si>
    <t>Základní sazba DPH</t>
  </si>
  <si>
    <t>snížená</t>
  </si>
  <si>
    <t>Snížená sazba DPH</t>
  </si>
  <si>
    <t>nulová</t>
  </si>
  <si>
    <t>Nulová sazba DPH</t>
  </si>
  <si>
    <t>zákl. přenesená</t>
  </si>
  <si>
    <t>Základní sazba DPH přenesená</t>
  </si>
  <si>
    <t>sníž.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</si>
  <si>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</si>
  <si>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</si>
  <si>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</si>
  <si>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</si>
  <si>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</si>
  <si>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</si>
  <si>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</si>
  <si>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Rekapitulace</t>
  </si>
  <si>
    <t>celkem</t>
  </si>
  <si>
    <t>cena s DPH</t>
  </si>
  <si>
    <t>hmotnost / MJ</t>
  </si>
  <si>
    <t>hmotnost celk.(t)</t>
  </si>
  <si>
    <t>dem. hmotnost / MJ</t>
  </si>
  <si>
    <t>dem. hmotnost celk.(t)</t>
  </si>
  <si>
    <t>Cen. soustava</t>
  </si>
  <si>
    <t>D.</t>
  </si>
  <si>
    <t>DÍLČÍ KAPITOLY STAVBY</t>
  </si>
  <si>
    <t>D0001</t>
  </si>
  <si>
    <t>Stavební část (viz příloha)</t>
  </si>
  <si>
    <t>POL10_0</t>
  </si>
  <si>
    <t>D0002</t>
  </si>
  <si>
    <t>ZTI (viz příloha)</t>
  </si>
  <si>
    <t>D0003</t>
  </si>
  <si>
    <t>Vytápění (viz příloha)</t>
  </si>
  <si>
    <t>D0004</t>
  </si>
  <si>
    <t>Silnoproudá instalace (viz příloha)</t>
  </si>
  <si>
    <t>D0005</t>
  </si>
  <si>
    <t>Slaboproudá instalace (viz příloha)</t>
  </si>
  <si>
    <t>O2</t>
  </si>
  <si>
    <t>SOUVISEJÍCÍ NÁKLADY S DODÁVKOU STAVBY</t>
  </si>
  <si>
    <t>O20001</t>
  </si>
  <si>
    <t>Vedlejší rozpočtové náklady (viz příloha)</t>
  </si>
  <si>
    <t>IČ:</t>
  </si>
  <si>
    <t>Dílčí kapitoly stavby</t>
  </si>
  <si>
    <t>Související náklady</t>
  </si>
  <si>
    <t>Popis rozpočtu:</t>
  </si>
  <si>
    <t>Položkový rozpočet stavby SO 03</t>
  </si>
  <si>
    <t>Sifon pračkový</t>
  </si>
  <si>
    <t>Požární vodovod - ocel DN40</t>
  </si>
  <si>
    <t>Izolace z kamenné vlny  tl. Stěny 40 mm vnitřní průměr 40 mm</t>
  </si>
  <si>
    <t>Izolace z kamenné vlny  tl. Stěny 50 mm vnitřní průměr 50 mm</t>
  </si>
  <si>
    <t>Izolace návleková z pěnového polyetylenu tl. stěny, 20 mm vnitřní průměr 63 mm</t>
  </si>
  <si>
    <t>Izolace z kamenné vlny  tl. Stěny 60 mm vnitřní průměr 63 mm</t>
  </si>
  <si>
    <t>Izolace návleková z pěnového polyetylenu tl. stěny, 20 mm vnitřní průměr 75mm</t>
  </si>
  <si>
    <t>Přechodka OCEL-PPR DN40</t>
  </si>
  <si>
    <t>Kohout kulový s vypouštěním DN40</t>
  </si>
  <si>
    <t>Zpětná klapka typu EA -DN40</t>
  </si>
  <si>
    <t>Revize stávající vodoměrné sestavy
Nutno prověřit stav sestavy a armatury:
- přechodka z PE potrubí (spojka) se závitem
- průchozí uzávěr (lze použít i kulový)
- závitová vsuvka (Šroubení pro možnost snadného provádění dodatečných úprav po montáži)
- filtr
- redukce
- převlečná matice - pro vodoměr
- vodoměr
- převlečná matice - pro vodoměr 
- redukce
- průchozí uzávěr s vypouštěním (lze použít i kulový)
- redukční ventil
- zpětný ventil nebo klapka
- přechodka (spojka) se závitem na materiál vnitřního vodovodu</t>
  </si>
  <si>
    <t>Plochý el. ohřívač o objemu 98 litrů
příkon topného tělesa: 2000w 
koncept dvou nádob
montáž bez závěsu, přímo na stěnu 
elektronický termostat
zapojení dle montážního pokynu výrobce</t>
  </si>
  <si>
    <t>Zapojení el. ohřívače TV (2x kulový kohout DN25, 1x Filtr DN25, 2x vypoutěcí ventil DN15</t>
  </si>
  <si>
    <t>Napojení na stávající rozvody ve stávající váměníkové stanici</t>
  </si>
  <si>
    <t>Uzavírací kohout DN50</t>
  </si>
  <si>
    <t>Filtr závitový DN50</t>
  </si>
  <si>
    <t>Redukce DN50 x 1"</t>
  </si>
  <si>
    <t>Zpětná klapka DN50</t>
  </si>
  <si>
    <t>Kulový kohout s vypouštěním - hlavní uzávěr  vodovodu DN50</t>
  </si>
  <si>
    <t xml:space="preserve">Ventil rohový - pračkový </t>
  </si>
  <si>
    <t>Baterie vanová nástěnná ruční, dle požadavků investora</t>
  </si>
  <si>
    <t>Obdelníková vana vč.vanového sifonu, dle požadavků investora</t>
  </si>
  <si>
    <t>Montáž vanové baterie</t>
  </si>
  <si>
    <t>Deskový radiátor jednořadý, Např. 11 VK  600/600 (White RAL 9016)</t>
  </si>
  <si>
    <t>Deskový radiátor jednořadý, Např. 11 VK  600/700 (White RAL 9016)</t>
  </si>
  <si>
    <t>Deskový radiátor jednořadý, Např. 11 VK  600/900 (White RAL 9016)</t>
  </si>
  <si>
    <t>Deskový radiátor dvouřadý, Např 21 VK  600/500 (White RAL 9016)</t>
  </si>
  <si>
    <t>Deskový radiátor dvouřadý, Např 21 VK  600/600 (White RAL 9016)</t>
  </si>
  <si>
    <t>Deskový radiátor dvouřadý, Např. 21 VK  600/700 (White RAL 9016)</t>
  </si>
  <si>
    <t>Deskový radiátor dvouřadý, Např. 21 VK  600/1100 (White RAL 9016)</t>
  </si>
  <si>
    <t>Deskový radiátor dvouřadý, Např.21 VK  900/1000 (White RAL 9016)</t>
  </si>
  <si>
    <t>Deskový radiátor dvouřadý, Např. 22 VK  600/1000 (White RAL 9016)</t>
  </si>
  <si>
    <t>Deskový radiátor dvouřadý, Např. 22 VK  600/1100 (White RAL 9016)</t>
  </si>
  <si>
    <t>uvedení systému do provozu + zaškolení obsluhy</t>
  </si>
  <si>
    <t>KRYT SPÍNAČE, Č.1,6,7, BÍLÁ, S PRŮZOREM</t>
  </si>
  <si>
    <t>Nástěnná zásuvka 230V s clonkami, víčkem, rámečkem, s drápky, IP44</t>
  </si>
  <si>
    <t>SPÍNAČ BEZŠROUBOVÝ Č.1/0</t>
  </si>
  <si>
    <t xml:space="preserve">RH1-Rozvaděč elektroinstalační zápustný, úprava EI30, vč. vybavení - dle výkresové dokumentace </t>
  </si>
  <si>
    <t xml:space="preserve">RB1-Rozvaděč elektroinstalační zápustný, vč. vybavení - dle výkresové dokumentace </t>
  </si>
  <si>
    <t xml:space="preserve">RB2-Rozvaděč elektroinstalační zápustný, vč. vybavení - dle výkresové dokumentace </t>
  </si>
  <si>
    <t xml:space="preserve">RSS-Rozvaděč elektroinstalační zápustný, úprava EI30, vč. vybavení - dle výkresové dokumentace </t>
  </si>
  <si>
    <t xml:space="preserve">RVS-Rozvaděč elektroinstalační zápustný, úprava EI30, vč. vybavení - dle výkresové dokumentace </t>
  </si>
  <si>
    <t xml:space="preserve">RN01-Rozvaděč elektroinstalační zápustný, úprava EI30, vč. vybavení - dle výkresové dokumentace </t>
  </si>
  <si>
    <t xml:space="preserve">RN02-Rozvaděč elektroinstalační zápustný, úprava EI30, vč. vybavení - dle výkresové dokumentace </t>
  </si>
  <si>
    <t xml:space="preserve">RN11-Rozvaděč elektroinstalační zápustný, úprava EI30, vč. vybavení - dle výkresové dokumentace </t>
  </si>
  <si>
    <t xml:space="preserve">RN12-Rozvaděč elektroinstalační zápustný, úprava EI30, vč. vybavení - dle výkresové dokumentace </t>
  </si>
  <si>
    <t xml:space="preserve">RN13-Rozvaděč elektroinstalační zápustný, úprava EI30, vč. vybavení - dle výkresové dokumentace </t>
  </si>
  <si>
    <t xml:space="preserve">RN21-Rozvaděč elektroinstalační zápustný, úprava EI30, vč. vybavení - dle výkresové dokumentace </t>
  </si>
  <si>
    <t xml:space="preserve">RN22-Rozvaděč elektroinstalační zápustný, úprava EI30, vč. vybavení - dle výkresové dokumentace </t>
  </si>
  <si>
    <t xml:space="preserve">RN23-Rozvaděč elektroinstalační zápustný, úprava EI30, vč. vybavení - dle výkresové dokumentace </t>
  </si>
  <si>
    <t xml:space="preserve">D2-Nástěnné a stropní LED svítidlo, přisazená montáž, polykarbonát UV stabilní, pr. 330mm </t>
  </si>
  <si>
    <t>D3-Přisazené svítidlo, pr. 300mm, bílé, 25W 4000K, 1230lm, IP66</t>
  </si>
  <si>
    <t>G-Lištové svítidlo,573mm, 8W, 600lm, 3000K, IP40</t>
  </si>
  <si>
    <t>Hromosvodový materiál</t>
  </si>
  <si>
    <t>DRÁT ZEMNICÍ 8 ALMGSI MĚKKÝ</t>
  </si>
  <si>
    <t>SVORKA SPOJOVACÍ SSP S PŘÍLOŽKOU</t>
  </si>
  <si>
    <t>SVORKA OKAPOVÁ SOA</t>
  </si>
  <si>
    <t>SVORKA KŘÍŽOVÁ + MEZIDESKA SK+1</t>
  </si>
  <si>
    <t>PODPĚRA VEDENÍ PV32 NA ŽELEZNÉ KONSTRUKCE</t>
  </si>
  <si>
    <t>PODPĚRA VEDENÍ PV23 NA PLECH STŘECHY</t>
  </si>
  <si>
    <t>JÍMACÍ TYČ S ROVNÝM KONCEM A UCHYCENÍM 2500MM</t>
  </si>
  <si>
    <t>Kabel CYKY-J 3x6 (C)</t>
  </si>
  <si>
    <t>Kabel CYKY-J 5x25 (C)</t>
  </si>
  <si>
    <t>CXKH-R-J B2CAS1D0 3x1,5</t>
  </si>
  <si>
    <t xml:space="preserve">ROŠT KABEL KL 150x100 S POZINK. S víkem </t>
  </si>
  <si>
    <t xml:space="preserve">Nosník pro drátěnný žlab š. 200 </t>
  </si>
  <si>
    <t>Výchozí revize hromosvodu</t>
  </si>
  <si>
    <t>1.109</t>
  </si>
  <si>
    <t>1.110</t>
  </si>
  <si>
    <t>1.111</t>
  </si>
  <si>
    <t>1.112</t>
  </si>
  <si>
    <t>1.113</t>
  </si>
  <si>
    <t>1.114</t>
  </si>
  <si>
    <t>1.115</t>
  </si>
  <si>
    <t>1.116</t>
  </si>
  <si>
    <t>1.117</t>
  </si>
  <si>
    <t>1.118</t>
  </si>
  <si>
    <t>1.119</t>
  </si>
  <si>
    <t>1.120</t>
  </si>
  <si>
    <t>1.121</t>
  </si>
  <si>
    <t>1.122</t>
  </si>
  <si>
    <t>PROSTUP KABELOVÝ ŽLAB 150X100</t>
  </si>
  <si>
    <t>1.123</t>
  </si>
  <si>
    <t>1.124</t>
  </si>
  <si>
    <t>1.125</t>
  </si>
  <si>
    <t>1.126</t>
  </si>
  <si>
    <t>1.127</t>
  </si>
  <si>
    <t>1.128</t>
  </si>
  <si>
    <t>1.129</t>
  </si>
  <si>
    <t>1.130</t>
  </si>
  <si>
    <t>Hromosvod (vedení, svorky)</t>
  </si>
  <si>
    <t>1.131</t>
  </si>
  <si>
    <t>Silnoproud SO03</t>
  </si>
  <si>
    <t xml:space="preserve">Čelo optické vany 1U ALU pro 16 SC simplex / E2000 / LC duplex </t>
  </si>
  <si>
    <t>Kamera typu fisheye 360°, min. 5Mpx, PoE, WDR 120dB</t>
  </si>
  <si>
    <t>Montáž IP kamery vč. nastavení a oživení</t>
  </si>
  <si>
    <t>Vnitřní nástěnná jednotka s monitorem min. 4"</t>
  </si>
  <si>
    <t>Tlačítko zvonkové 
- Kryt spínače kolébkového s čirým průzorem bílá/bílá
- spínač řazení 1So
- rámeček  jednonásobný bílá</t>
  </si>
  <si>
    <t xml:space="preserve">Podružné hodiny kulaté 30cm, nástěnné, jednostranné, řízené </t>
  </si>
  <si>
    <t>Televizní rozvody</t>
  </si>
  <si>
    <t>Širokopásmový rozbočovač pracující v pásmu 5-1000 MHz s 5 výstupy</t>
  </si>
  <si>
    <t>UHF anténa s potlačením LTE pásma pro příjem DVB-T/T2 v rozsahu 470-790 MHz se ziskem až 12 dBi</t>
  </si>
  <si>
    <t>Anténní stožár 50mm x 1200 cm</t>
  </si>
  <si>
    <t>Zásuvka TV/R pod omítku bílá  
- Kryt zásuvky anténní, s vylamovacím otvorem
- rámček jednonásobný 
- zásuvka TV/R koncová BM-111</t>
  </si>
  <si>
    <t>Filtr LTE Terra LF004 (5 - 790MHz, venkovní)</t>
  </si>
  <si>
    <t>Bleskojistky FX+SX</t>
  </si>
  <si>
    <t>F konektor FF 0</t>
  </si>
  <si>
    <t xml:space="preserve">oživení, odzkoušení, nastavení zařízení </t>
  </si>
  <si>
    <t>ANT KABEL KOAXIÁLNÍ BELDEN H121 AL PVC</t>
  </si>
  <si>
    <t>ANT KABEL KOAXIÁLNÍ BELDEN H121 AL PE (venkovní)</t>
  </si>
  <si>
    <t>KABEL DATOVÝ UTP-PVC CAT5E</t>
  </si>
  <si>
    <t>Slaboproud SO03</t>
  </si>
  <si>
    <t>Stavební část</t>
  </si>
  <si>
    <t>CELKOVÁ REKONSTRUKCE</t>
  </si>
  <si>
    <t>D0007</t>
  </si>
  <si>
    <t>Likvidace starého vybavení</t>
  </si>
  <si>
    <t>Stav položky</t>
  </si>
  <si>
    <t>RTS 25/ I</t>
  </si>
  <si>
    <t>Běžná</t>
  </si>
  <si>
    <t>RTS 22/ I</t>
  </si>
  <si>
    <t>RTS 23/ I</t>
  </si>
  <si>
    <t>RTS 23/ II</t>
  </si>
  <si>
    <t xml:space="preserve"> Nedílnou součástí výkazu výměr je projektová dokumentace zpracovaná projekční firmou ERPLAN .s.r.o..  UCHAZEČ O VEŘEJNOU ZAKÁZKU JE POVINEN PŘI OCEŇOVÁNÍ SOUTĚŽNÍHO SOUPISU STAVEBNÍCH PRACÍ, DODÁVEK A SLUŽEB S VÝKAZEM VÝMĚR PROVÉST KONTROLU FUNKCE ARITMETICKÝCH VZORCŮ JEDNOTLIVÝCH SOUPISŮ VE VAZBĚ NA JEDNOTLIVÉ ODDÍLY, REKAPITULACE A KRYCÍ LIST. Technické a materiálové specifikace jednotlivých navržených materiálů, prvků a výrobků jsou uvedeny v samostatných částech této projektové dokumentace jako je VÝKRESOVÁ ČÁST, VÝPIS PRVKŮ PSV, SKLADBY KONSTRUKCÍ A TECHNICKÁ ZPRÁVA.    </t>
  </si>
  <si>
    <t xml:space="preserve">NEDÍLNOU SOUČÁSTÍ SOUTĚŽNÍHO SOUPISU STAVEBNÍCH PRACÍ, DODÁVEK A SLUŽEB S VÝKAZEM VÝMĚR. Na základě těchto podkladů bude provedeno ocenění výše uvedených prací, dodávek a služeb. U všech dodávek budou v ceně zahrnuty náklady na doplňkový kotevní a spojovací materiál, zhotovení případné výrobní dokumentace nebo pořízení fyzických vzorků materiálů a vzorníků barev. Kde není výslovně uvedeno, bude pracovní postup a technologie provádění stanovena oprávněnou osobou zhotovitele.
 </t>
  </si>
  <si>
    <t>Výkaz výměr - Zdravotechnika</t>
  </si>
  <si>
    <t>SO03 - Nejdek, ZŠ nám. Karla IV. - rekonstrukce I. a II. Stupně a sloučení se ZUŠ</t>
  </si>
  <si>
    <t>C:</t>
  </si>
  <si>
    <t>CAS_STR</t>
  </si>
  <si>
    <t>Projektant upozorňuje, že v případě, kdy zadávací dokumentace obsahuje požadavky nebo odkazy na obchodní firmy, názvy nebo jména a příjmení, specifická označení zboží a služeb, které platí pro určitou osobu, popřípadě její  organizační složku, odkazy na patenty a vynálezy, užitné vzory, průmyslové vzory, ochranné známky nebo označení původu, umožňuje zadavatel budoucímu zhotoviteli, pokud by to vedlo ke zvýhodnění nebo vyloučení určitých dodavatelů nebo určitých výrobků, použití jiných, kvalitativně a technicky obdobných obdobných řešení. V této dokumentaci uvedené označení dodávek a materiálů tak slouží pouze k určení nejnižších standardů kvality díla. Uchazeč může navrhnout ekvivalentní dodávky a materiály, avšak s minimálně stejnými technickými parametry, výkony a kvalitou.</t>
  </si>
  <si>
    <t>Účastníkem výběrového řízení se předpokládá odborně způsobilá firma s plnou zodpovědností za stanovení rozsahu prací prostřednictvím prozkoumání a prodiskutování veškeré dokumentace s příslušnými stranami a za provedení kompletního funkčního díla.</t>
  </si>
  <si>
    <t>Jedná se o výnaceněný výkaz výměr, nikoliv o rozpočet. Před začátkem prací nutno vypracovat dílenskou dokumentaci</t>
  </si>
  <si>
    <t>Potrubní HT systém pro vnitřní odpady, materiál PP, připojovací D 50 x 1,8 mm, vč. tvarovek</t>
  </si>
  <si>
    <t>Odhlučněný potrubní PP systém pro vnitřní odpady, materiál PP, odpadní svislé D 75x 2,6 mm, vč. tvarovek</t>
  </si>
  <si>
    <t>Odhlučněný potrubní PP systém pro vnitřní odpady, materiál PP, ležaté pod stropem D 75x 2,6 mm, vč. tvarovek</t>
  </si>
  <si>
    <t>Odhlučněný potrubní PP systém pro vnitřní odpady, materiál PP, odpadní svislé D 110 x 3,6 mm, vč. tvarovek</t>
  </si>
  <si>
    <t>Odhlučněný potrubní PP systém pro vnitřní odpady, ležaté, materiál PP, vedeno pod stropem D 110 x 3,6 mm</t>
  </si>
  <si>
    <t>Podlahová vpusť boční, DN50, nerezová, vč. sifonu</t>
  </si>
  <si>
    <t>Větrací hlavice DN75, ref.: HL807</t>
  </si>
  <si>
    <t>Větrací hlavice DN110, ref.: HL810</t>
  </si>
  <si>
    <t>Vodovodní potrubí PP-RCT SDR 9, PN22 dimenze d20x2,8mm, vč. tvarovek</t>
  </si>
  <si>
    <t>sv</t>
  </si>
  <si>
    <t>tv</t>
  </si>
  <si>
    <t>ctv</t>
  </si>
  <si>
    <t>Vodovodní potrubí PP-RCT SDR 9, PN22 dimenze d25x3,5mm, vč. tvarovek</t>
  </si>
  <si>
    <t>Vodovodní potrubí PP-RCT SDR 9, PN22 dimenze d32x4,4mm, vč. tvarovek</t>
  </si>
  <si>
    <t>Vodovodní potrubí PP-RCT SDR 9, PN22 dimenze d40x5,5mm, vč. tvarovek</t>
  </si>
  <si>
    <t>Vodovodní potrubí PP-RCT SDR 9, PN22 dimenze d50x6,9mm, vč. tvarovek</t>
  </si>
  <si>
    <t>Vodovodní potrubí PP-RCT SDR 9, PN22 dimenze d63x8,6mm, vč. tvarovek</t>
  </si>
  <si>
    <t>Vodovodní potrubí PP-RCT SDR 9, PN22 dimenze d75x10,3mm, vč. tvarovek</t>
  </si>
  <si>
    <t>Kulový kohout DN20 pro systémy pitné vody, osazený na patě stoupacího potrubí</t>
  </si>
  <si>
    <t>Kulový kohout DN25 pro systémy pitné vody, osazený na patě stoupacího potrubí</t>
  </si>
  <si>
    <t>Kulový kohout DN32 pro systémy pitné vody,osazený na patě stoupacího potrubí</t>
  </si>
  <si>
    <t>Automatický vyvažovací ventil pro cirkulaci TV, DN15</t>
  </si>
  <si>
    <t>Vodoměr - horizontální, Qn = 6,0, s dálkovým odečtem (dle standartů a požadavků správce řadu)</t>
  </si>
  <si>
    <t>POL3_0</t>
  </si>
  <si>
    <t>Klozet závěsný s hlubokým splachováním odpad zadní, vč. sedátka  - specifikace dle požadavku investora</t>
  </si>
  <si>
    <t>Modul pro závěsné WC, pro zazdívání, hl zazdívané nádržky 120mm, vč. soupravy pro tlumení hluku, dle specifikace v PD</t>
  </si>
  <si>
    <t/>
  </si>
  <si>
    <t>Výkaz výměr - Vytápění</t>
  </si>
  <si>
    <t>Potrubí z měděných trubek vytápění D 15 x 1,0 mm, dle ČSN EN 1057,  vč. kolen, odboček, redukcí, T-kusů</t>
  </si>
  <si>
    <t>Potrubí z měděných trubek vytápění D 18 x 1,0 mm, dle ČSN EN 1057, ,  vč. kolen, odboček, redukcí, T-kusů</t>
  </si>
  <si>
    <t>Potrubí z měděných trubek vytápění D 22 x 1,0 mm, dle ČSN EN 1057, vč. kolen, odboček, redukcí, T-kusů</t>
  </si>
  <si>
    <t>Potrubí z měděných trubek vytápění D 28 x 1,0 mm, dle ČSN EN 1057,  vč. kolen, odboček, redukcí, T-kusů</t>
  </si>
  <si>
    <t>Potrubí z měděných trubek vytápění D 35 x 1,5 mm, dle ČSN EN 1057,  vč. kolen, odboček, redukcí, T-kusů</t>
  </si>
  <si>
    <t>Potrubí z měděných trubek vytápění D 42 x 1,5 mm, dle ČSN EN 1057,  vč. kolen, odboček, redukcí, T-kusů</t>
  </si>
  <si>
    <t>Potrubí z měděných trubek vytápění D 54 x 2,0 mm, dle ČSN EN 1057,  vč. kolen, odboček, redukcí, T-kusů</t>
  </si>
  <si>
    <t>Potrubí z měděných trubek vytápění D 64 x 2,0 mm, dle ČSN EN 1057,  vč. kolen, odboček, redukcí, T-kusů</t>
  </si>
  <si>
    <t>Izolace návleková pružná, λ=0,038, tl. stěny 6 mm, vnitřní průměr 15 mm</t>
  </si>
  <si>
    <t>Izolace návleková pružná, λ=0,038, tl. stěny 20 mm, vnitřní průměr 18 mm</t>
  </si>
  <si>
    <t>Izolace návleková pružná, λ=0,038, tl. stěny 20 mm, vnitřní průměr 22 mm</t>
  </si>
  <si>
    <t>Izolace návleková pružná, λ=0,038, tl. stěny 25 mm, vnitřní průměr 28 mm</t>
  </si>
  <si>
    <t>Izolace návleková pružná, λ=0,038, tl. stěny 40 mm, vnitřní průměr do64mm</t>
  </si>
  <si>
    <t>Vyvažovací ventil Stad DN10</t>
  </si>
  <si>
    <t>Termostatická hlavice + montáž</t>
  </si>
  <si>
    <t>4+1</t>
  </si>
  <si>
    <t>2+5+4+4</t>
  </si>
  <si>
    <t>1+1</t>
  </si>
  <si>
    <t>317941121R00</t>
  </si>
  <si>
    <t>Osazení ocelových válcovaných nosníků do č. 12</t>
  </si>
  <si>
    <t>1*14*3,77/1000</t>
  </si>
  <si>
    <t>1,25*10*3,77/1000</t>
  </si>
  <si>
    <t>1*8*3,77/1000</t>
  </si>
  <si>
    <t>1,25*20*3,77/1000</t>
  </si>
  <si>
    <t>1,25*14*3,77/1000</t>
  </si>
  <si>
    <t>1*2*3,77/1000</t>
  </si>
  <si>
    <t>1,25*12*3,77/1000</t>
  </si>
  <si>
    <t>3,2*2*3,77/1000</t>
  </si>
  <si>
    <t>317941125R00</t>
  </si>
  <si>
    <t>Osazení ocelových válcovaných nosníků č. 22 a vyšší</t>
  </si>
  <si>
    <t>1,5*3*36,1/1000</t>
  </si>
  <si>
    <t>2,65*2*36,1/1000</t>
  </si>
  <si>
    <t>13331512R</t>
  </si>
  <si>
    <t>Tyč ocelová L rovnoramenná S235JR, rozměr 50 x 50 x 5 mm</t>
  </si>
  <si>
    <t>0,37851*1,08</t>
  </si>
  <si>
    <t>13482730R</t>
  </si>
  <si>
    <t>Tyč ocelová IPE 270, S235JR</t>
  </si>
  <si>
    <t>0,35378*1,08</t>
  </si>
  <si>
    <t>Překlad keramický 11,5 - 100 plochý, 1000 x 115 x 71 mm</t>
  </si>
  <si>
    <t>Překlad keramický 11,5 - 125 plochý, 1250 x 115 x 71 mm</t>
  </si>
  <si>
    <t>Překlad keramický 11,5 - 175 plochý, 1750 x 115 x 71 mm</t>
  </si>
  <si>
    <t>59340814R</t>
  </si>
  <si>
    <t>Překlad keramický 11,5 - 200 plochý, 2000 x 115 x 71 mm</t>
  </si>
  <si>
    <t>59340815R</t>
  </si>
  <si>
    <t>Překlad keramický 11,5 - 225 plochý, 2250 x 115 x 71 mm</t>
  </si>
  <si>
    <t>Překlad keramický 14,5 - 125 plochý, 1250 x 145 x 71 mm</t>
  </si>
  <si>
    <t>Překlad keramický 14,5 - 150 plochý, 1500 x 145 x 71 mm</t>
  </si>
  <si>
    <t>59340825R</t>
  </si>
  <si>
    <t>Překlad keramický 14,5 - 225 plochý, 2250 x 145 x 71 mm</t>
  </si>
  <si>
    <t>1PP : (51+35+50+6)</t>
  </si>
  <si>
    <t>1NP : (28+23+45+2)</t>
  </si>
  <si>
    <t>2NP : (23+23+45+4)</t>
  </si>
  <si>
    <t>3NP : (15+7)</t>
  </si>
  <si>
    <t>(1481*0,4)+(1565*0,4)+(1200*0,4)+(2000*0,4)</t>
  </si>
  <si>
    <t>1PP : (0,1*50)+(0,09*60)</t>
  </si>
  <si>
    <t>1NP : (0,1*40)+(0,09*45)</t>
  </si>
  <si>
    <t>2NP : (0,1*37)+(0,09*45)</t>
  </si>
  <si>
    <t>3NP : (0,1*22)</t>
  </si>
  <si>
    <t>pro demolici komínu : -40</t>
  </si>
  <si>
    <t>941955004R00</t>
  </si>
  <si>
    <t>Lešení lehké pomocné, výška podlahy do 3,5 m</t>
  </si>
  <si>
    <t>40</t>
  </si>
  <si>
    <t>952901111R00</t>
  </si>
  <si>
    <t>Vyčištění budov o výšce podlaží do 4 m</t>
  </si>
  <si>
    <t>Vyklizení stavby od nábytku který je pevně spojen se stavbou (nástěnky, cedule, vestavné skříně atd) vyklizení stavby od mobilního nábytku (lavic, skříní židlí, stolů) zajistí investor</t>
  </si>
  <si>
    <t>Demontáž klempířských prvků dle výkresu D.1.1.2.5, D.1.1.2.6, D.1.1.2.7, D.1.1.2.8, D.1.1.2.9</t>
  </si>
  <si>
    <t>781497131RT1</t>
  </si>
  <si>
    <t>Lišta nerezová ukončovacích k obkladům pro tloušťku obkladu 8 mm</t>
  </si>
  <si>
    <t>1PP : 0,6+1,97+1,97+1,45+1,05+1,05+0,3+1,75+2,1+2,1</t>
  </si>
  <si>
    <t>0,6+1,97+1,97+1,45+1,45+0,8+0,8</t>
  </si>
  <si>
    <t>0,45+2,1+1,2+1,25+0,6+2,1</t>
  </si>
  <si>
    <t>1NP : 0,6+1,97+1,97+2,1+1,45+2,1+0,3+1,75+2,1+2,1</t>
  </si>
  <si>
    <t>0,9+0,45+0,45+1,5+1,5</t>
  </si>
  <si>
    <t>0,9+0,9+0,6+0,6+1,7+1,7</t>
  </si>
  <si>
    <t>1,5+1,5+1,1+0,5</t>
  </si>
  <si>
    <t>0,9+0,3+0,3+1,5+1,5</t>
  </si>
  <si>
    <t>1,5+0,6+1,4+0,15+1,5+1,97+1,97+0,7+1,4+1,4+0,95+0,95+0,15+1,5</t>
  </si>
  <si>
    <t>2,1+2,1+2,85*2+0,8+1,97*2+0,9*2+2,1*4+4,2+2,1*4+0,1*4+2,85+2,1+0,2*2+2,1*2+1,85*2+2,1*2+1,9+0,2+1,65</t>
  </si>
  <si>
    <t>0,8+1,97*2+2*0,15+2,1+1,65+0,15+2,1+1,05*2+2,55+0,15+1,65+2,1*2+2*0,1+2,85</t>
  </si>
  <si>
    <t>0,8+1,97*2+2,1+0,15*2+2,1+2,85+2,1+0,12+2,1*2+2,85+4*2,05+0,9*2+2*0,6+1,65*2+2*0,65+0,6+0,2+0,65+1,1+0,75+1,75+3,8+0,2*2+0,5+2,1+2,85+3,8+4,55+2,1*4+0,1*4+4,55</t>
  </si>
  <si>
    <t>2NP : 1,5+1,5+0,3+0,3+1,2</t>
  </si>
  <si>
    <t>1,5+1,5+0,45+0,45+0,9</t>
  </si>
  <si>
    <t>1,5+1,5+0,30+0,30+0,9</t>
  </si>
  <si>
    <t>0,8+1,97*2+2,1+0,2+2,1+2,65+2,1*3+0,1*2+2,85+2*0,9+4*2,1+2,65+4,35+0,1+1,57*2+2*2,1+2,65+4,35+4*2,1+0,1*4</t>
  </si>
  <si>
    <t>0,8+1,97*2+2,575+0,15+0,23*2+1,5+1,05+0,15+1,05+0,9+0,15*2+2,1*6+2,425+0,1*2+2,85</t>
  </si>
  <si>
    <t>0,8+1,97*2+2,1*3+0,2*2+2,1*2+2,85*2+0,1*2+0,6*2+1,97*4+2,1*2+0,9*2+1,1+0,75+1,65+3,775*2+0,2*2+2,1*2+2,85+4,525+2,1*4+0,14+2,5</t>
  </si>
  <si>
    <t>3NP : 1,5+1,5+0,30+0,30+0,9</t>
  </si>
  <si>
    <t>1,5+1,5+0,45+0,45+1,2</t>
  </si>
  <si>
    <t>1,5+1,5+1+0,45</t>
  </si>
  <si>
    <t>1,5+1,5+0,3+0,3+0,9</t>
  </si>
  <si>
    <t>0,8+1,97*2+1,2+0,2+0,9+2,1+2,65+2,1+0,1*2+2,1*2+2,85+0,9*2+4*2,1+4,35+42,1+4*0,1+2,65+4,35+2*1,57+2,1+2,1+2,65+2,1</t>
  </si>
  <si>
    <t>0,8+1,97*2+2,1*2+2,85*2+0,2*2+2,1*3+0,1*2+0,9*2+0,6*2+1,97*4+2,1*2+1,65*2+0,65*2+0,65+1,1+0,75+1,75+3,755*2+2,1*2+0,2*2+3,85+4,53+2,1*4+0,1*4+2,1+3</t>
  </si>
  <si>
    <t>0,8+1,97*2+2*0,2+2,575+0,15+2,1+2,55+1,1+0,15+2,58+2,1*2+0,1*2+2,85+2,1</t>
  </si>
  <si>
    <t>784011121R00</t>
  </si>
  <si>
    <t>Broušení štuků a nových omítek</t>
  </si>
  <si>
    <t>6456,06735</t>
  </si>
  <si>
    <t>2766,885</t>
  </si>
  <si>
    <t>Keramická dlaždice 20x20 cm, šedá, protiskluzná  cenová hladina 600Kč/m2, dle PD</t>
  </si>
  <si>
    <t>PVC, cenová hladina 800Kč/m2, dle PD</t>
  </si>
  <si>
    <t>Homogenní kaučuková krytina, cenová hladina 980Kč/m2, dle PD</t>
  </si>
  <si>
    <t>Obklad vnitřní stěn keramický, do tmele, 20x20 cm</t>
  </si>
  <si>
    <t>Obkládačka 20x20 bílá mat cenová hladina 600Kč/m2, dle PD</t>
  </si>
  <si>
    <t>342266111RT1</t>
  </si>
  <si>
    <t>Předstěna sádrokartonová (obklad), 1x ocelová konstrukce, izolace, 1x opláštěná, desky tl. 12,5 mm včetně dodávky desky WHITE GKB tl. 12,5 mm, minerální izolace tl. 50 mm</t>
  </si>
  <si>
    <t>342013323RT1</t>
  </si>
  <si>
    <t>Příčka sádrokartonová tl. 150 mm, 1x ocelová konstrukce CW 100, izolace, opláštěná, RBI tl.12,5 mm včetně dodávky minerální izolace tl. 50 mm</t>
  </si>
  <si>
    <t>schod - boky : 30</t>
  </si>
  <si>
    <t>965081813R00</t>
  </si>
  <si>
    <t>Bourání dlažeb terac.,čedič. tl.do 30 mm, nad 1 m2</t>
  </si>
  <si>
    <t>(3,3*1,95)+(3,3*1,95)+(1,2*3,65)+(2,7*4,45)</t>
  </si>
  <si>
    <t>(3,3*1,95)+(3,3*1,95)+(4,45*0,65)+(2,95*2,0)+(1,2*2,4)+(1,6*1,1)</t>
  </si>
  <si>
    <t>(3,3*1,95)+(3,3*1,95)</t>
  </si>
  <si>
    <t>965081702R00</t>
  </si>
  <si>
    <t xml:space="preserve">Bourání soklíků z dlažeb keramických </t>
  </si>
  <si>
    <t>1PP/1NP : (0,17+0,3)*26+1,95+1,95+3,3+0,3+0,3+26*(0,17+0,3)+0,3+0,3+0,6+0,7+0,25+0,65</t>
  </si>
  <si>
    <t>(0,17+0,25)*6+(0,3*4)</t>
  </si>
  <si>
    <t>(0,17+0,3)*26+1,95+3,30+0,3*2+0,33+0,48+(0,17+0,3)*26</t>
  </si>
  <si>
    <t>(0,17+0,30)*30+(0,17+0,30)*30+(0,17+0,30)*4+2,7+2,7+0,98+0,95+0,3+0,3+0,6+0,7+0,8</t>
  </si>
  <si>
    <t>1NP/2NP : (0,17+0,3)*26+1,95+1,95+3,3+(0,17+0,3)*26+1,95+1,95+3,3+0,6+0,8+0,65+0,7</t>
  </si>
  <si>
    <t>2NP/3NP : (0,17+0,3)*26+1,95+1,95+3,3+(0,17+0,3)*26+1,95+1,95+3,3+0,6+0,8+0,65+0,7+2*2</t>
  </si>
  <si>
    <t>771445024R00</t>
  </si>
  <si>
    <t>Montáž soklíků schodišťových svislých z dlaždic hutných, do tmele, výšky do 100 mm</t>
  </si>
  <si>
    <t>771551030R00</t>
  </si>
  <si>
    <t>Montáž podlah z dlaždic teracových, do cementové malty, 300 x 300 mm</t>
  </si>
  <si>
    <t>59247410R</t>
  </si>
  <si>
    <t>Dlažba teracová hladká</t>
  </si>
  <si>
    <t>81,3075</t>
  </si>
  <si>
    <t>Provedení úpravy kamenného schodiště, stupně a podstupně, ploch  vodorovných a svislých dle specifikace PD, obrus, vyspravení, impregnace</t>
  </si>
  <si>
    <t>-((3,3*1,95)+(3,3*1,95)+(1,2*3,65)+(2,7*4,45))</t>
  </si>
  <si>
    <t>-((3,3*1,95)+(3,3*1,95)+(4,45*0,65)+(2,95*2,0)+(1,2*2,4)+(1,6*1,1))</t>
  </si>
  <si>
    <t>-((3,3*1,95)+(3,3*1,95))</t>
  </si>
  <si>
    <t>771003</t>
  </si>
  <si>
    <t>Soklová deska z leštěné žuly 100x15x2cm</t>
  </si>
  <si>
    <t>220</t>
  </si>
  <si>
    <t>římsa : (1*(59,30+59,30+14,90+14,90))*1,1</t>
  </si>
  <si>
    <t>765322705RT1</t>
  </si>
  <si>
    <t>Odvětrávací hlavice, plast odvětrávací hlavice pro šablony a obdélníky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</si>
</sst>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8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00"/>
    <numFmt numFmtId="165" formatCode="#,##0.0"/>
    <numFmt numFmtId="166" formatCode="#,##0\ &quot;Kč&quot;"/>
    <numFmt numFmtId="167" formatCode="_-* #,##0.00\ _K_č_-;\-* #,##0.00\ _K_č_-;_-* &quot;-&quot;??\ _K_č_-;_-@_-"/>
    <numFmt numFmtId="168" formatCode="_-* #,##0\ _K_č_-;\-* #,##0\ _K_č_-;_-* &quot;-&quot;??\ _K_č_-;_-@_-"/>
    <numFmt numFmtId="169" formatCode="#,##0.00\ &quot;Kč&quot;"/>
    <numFmt numFmtId="170" formatCode="#,##0\ _S_k"/>
    <numFmt numFmtId="171" formatCode="_-&quot;Ł&quot;* #,##0_-;\-&quot;Ł&quot;* #,##0_-;_-&quot;Ł&quot;* &quot;-&quot;_-;_-@_-"/>
    <numFmt numFmtId="172" formatCode="_-&quot;Ł&quot;* #,##0.00_-;\-&quot;Ł&quot;* #,##0.00_-;_-&quot;Ł&quot;* &quot;-&quot;??_-;_-@_-"/>
    <numFmt numFmtId="173" formatCode="\ #,##0.00&quot; Kč &quot;;\-#,##0.00&quot; Kč &quot;;&quot; -&quot;#&quot; Kč &quot;;@\ "/>
    <numFmt numFmtId="174" formatCode="#,##0.000"/>
    <numFmt numFmtId="175" formatCode="#,##0.0_);[Red]\(#,##0.0\)"/>
    <numFmt numFmtId="176" formatCode="&quot;$&quot;#,##0_);[Red]\(&quot;$&quot;#,##0\)"/>
    <numFmt numFmtId="177" formatCode="&quot;$&quot;#,##0.00_);[Red]\(&quot;$&quot;#,##0.00\)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d\-mmm\-yy\ \ \ h:mm"/>
    <numFmt numFmtId="181" formatCode="#,##0.0_);\(#,##0.0\)"/>
    <numFmt numFmtId="182" formatCode="#,##0.000_);\(#,##0.000\)"/>
    <numFmt numFmtId="183" formatCode="0.0%"/>
    <numFmt numFmtId="184" formatCode="mmm\-yy_)"/>
    <numFmt numFmtId="185" formatCode="0.0%;\(0.0%\)"/>
    <numFmt numFmtId="186" formatCode="0%_);[Red]\(0%\)"/>
    <numFmt numFmtId="187" formatCode="0.0%_);[Red]\(0.0%\)"/>
    <numFmt numFmtId="188" formatCode="0.0%;[Red]\-0.0%"/>
    <numFmt numFmtId="189" formatCode="0.00%;[Red]\-0.00%"/>
    <numFmt numFmtId="190" formatCode="###,###,_);[Red]\(###,###,\)"/>
    <numFmt numFmtId="191" formatCode="###,###.0,_);[Red]\(###,###.0,\)"/>
    <numFmt numFmtId="192" formatCode="###0_)"/>
    <numFmt numFmtId="193" formatCode="#,##0.00\ &quot;Kč&quot;;[Red]#,##0.00\ &quot;Kč&quot;"/>
    <numFmt numFmtId="194" formatCode="#,##0&quot; Kč&quot;;[Red]\-#,##0&quot; Kč&quot;"/>
    <numFmt numFmtId="195" formatCode="#,##0.00&quot; Kč&quot;;[Red]\-#,##0.00&quot; Kč&quot;"/>
    <numFmt numFmtId="196" formatCode="\$#,##0_);[Red]&quot;($&quot;#,##0\)"/>
    <numFmt numFmtId="197" formatCode="\$#,##0.00_);[Red]&quot;($&quot;#,##0.00\)"/>
    <numFmt numFmtId="198" formatCode="d/\ mmm\ yy"/>
    <numFmt numFmtId="199" formatCode="d\-mmm\-yy&quot;   &quot;h:mm"/>
    <numFmt numFmtId="200" formatCode="_-* #,##0.00&quot; Kč&quot;_-;\-* #,##0.00&quot; Kč&quot;_-;_-* \-??&quot; Kč&quot;_-;_-@_-"/>
    <numFmt numFmtId="201" formatCode="hh:mm\ AM/PM"/>
    <numFmt numFmtId="202" formatCode="&quot;$&quot;#,##0.00"/>
    <numFmt numFmtId="203" formatCode="_-* #,##0.00\ [$€-1]_-;\-* #,##0.00\ [$€-1]_-;_-* &quot;-&quot;??\ [$€-1]_-"/>
    <numFmt numFmtId="204" formatCode="00##"/>
    <numFmt numFmtId="205" formatCode="_-* #,##0\ &quot;zł&quot;_-;\-* #,##0\ &quot;zł&quot;_-;_-* &quot;-&quot;\ &quot;zł&quot;_-;_-@_-"/>
    <numFmt numFmtId="206" formatCode="_-* #,##0\ _z_ł_-;\-* #,##0\ _z_ł_-;_-* &quot;-&quot;\ _z_ł_-;_-@_-"/>
    <numFmt numFmtId="207" formatCode="_-* #,##0.00\ _z_ł_-;\-* #,##0.00\ _z_ł_-;_-* &quot;-&quot;??\ _z_ł_-;_-@_-"/>
    <numFmt numFmtId="208" formatCode="_-* #,##0.00\ &quot;zł&quot;_-;\-* #,##0.00\ &quot;zł&quot;_-;_-* &quot;-&quot;??\ &quot;zł&quot;_-;_-@_-"/>
    <numFmt numFmtId="209" formatCode="_-* #,##0\ &quot;z³&quot;_-;\-* #,##0\ &quot;z³&quot;_-;_-* &quot;-&quot;\ &quot;z³&quot;_-;_-@_-"/>
    <numFmt numFmtId="210" formatCode="_-* #,##0.00\ &quot;z³&quot;_-;\-* #,##0.00\ &quot;z³&quot;_-;_-* &quot;-&quot;??\ &quot;z³&quot;_-;_-@_-"/>
    <numFmt numFmtId="211" formatCode="_(* #,##0.0000_);_(* \(#,##0.0000\);_(* &quot;-&quot;??_);_(@_)"/>
    <numFmt numFmtId="212" formatCode="d/m/yy\ h:mm"/>
    <numFmt numFmtId="213" formatCode="#,##0&quot; F&quot;_);\(#,##0&quot; F&quot;\)"/>
    <numFmt numFmtId="214" formatCode="#,##0\ "/>
    <numFmt numFmtId="215" formatCode="_-* #,##0\ _F_-;\-* #,##0\ _F_-;_-* &quot;-&quot;\ _F_-;_-@_-"/>
    <numFmt numFmtId="216" formatCode="_-* #,##0.00\ _F_-;\-* #,##0.00\ _F_-;_-* &quot;-&quot;??\ _F_-;_-@_-"/>
    <numFmt numFmtId="217" formatCode="#,##0.00&quot;Kč&quot;"/>
    <numFmt numFmtId="218" formatCode="#,##0.00&quot; F&quot;_);\(#,##0.00&quot; F&quot;\)"/>
    <numFmt numFmtId="219" formatCode="#,##0&quot; $&quot;;\-#,##0&quot; $&quot;"/>
    <numFmt numFmtId="220" formatCode="#,##0&quot; F&quot;_);[Red]\(#,##0&quot; F&quot;\)"/>
    <numFmt numFmtId="221" formatCode="#,##0.00&quot; F&quot;_);[Red]\(#,##0.00&quot; F&quot;\)"/>
    <numFmt numFmtId="222" formatCode="0.00_)"/>
    <numFmt numFmtId="223" formatCode="0%;\(0%\)"/>
    <numFmt numFmtId="224" formatCode="d/mm"/>
    <numFmt numFmtId="225" formatCode="#,##0\ &quot;F&quot;;[Red]\-#,##0\ &quot;F&quot;"/>
  </numFmts>
  <fonts count="16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name val="Arial CE"/>
      <charset val="238"/>
    </font>
    <font>
      <b/>
      <sz val="15"/>
      <color theme="3"/>
      <name val="Calibri"/>
      <family val="2"/>
      <charset val="238"/>
      <scheme val="minor"/>
    </font>
    <font>
      <sz val="8"/>
      <name val="Arial CE"/>
      <charset val="238"/>
    </font>
    <font>
      <sz val="8"/>
      <color indexed="12"/>
      <name val="Arial CE"/>
      <charset val="238"/>
    </font>
    <font>
      <b/>
      <sz val="9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  <family val="2"/>
      <charset val="238"/>
    </font>
    <font>
      <sz val="7"/>
      <color rgb="FF800080"/>
      <name val="Trebuchet MS"/>
      <family val="2"/>
      <charset val="238"/>
    </font>
    <font>
      <sz val="8"/>
      <name val="Arial"/>
      <family val="2"/>
      <charset val="238"/>
    </font>
    <font>
      <b/>
      <i/>
      <sz val="10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10"/>
      <name val="Arial CE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Arial CE"/>
    </font>
    <font>
      <sz val="9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14"/>
      <color theme="9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Helv"/>
      <family val="2"/>
    </font>
    <font>
      <sz val="9"/>
      <color indexed="8"/>
      <name val="Arial"/>
      <family val="2"/>
      <charset val="238"/>
    </font>
    <font>
      <sz val="9"/>
      <name val="Arial"/>
      <family val="2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8"/>
      <color indexed="8"/>
      <name val="Arial CE"/>
      <family val="2"/>
      <charset val="238"/>
    </font>
    <font>
      <sz val="12"/>
      <name val="Times New Roman CE"/>
      <family val="1"/>
      <charset val="238"/>
    </font>
    <font>
      <sz val="10"/>
      <name val="Helv"/>
      <charset val="238"/>
    </font>
    <font>
      <sz val="11"/>
      <color indexed="8"/>
      <name val="Calibri"/>
      <family val="2"/>
      <charset val="238"/>
    </font>
    <font>
      <sz val="10"/>
      <color theme="1"/>
      <name val="Calibri"/>
      <family val="1"/>
      <scheme val="minor"/>
    </font>
    <font>
      <sz val="11"/>
      <color rgb="FF000000"/>
      <name val="Calibri"/>
      <family val="2"/>
    </font>
    <font>
      <sz val="10"/>
      <name val="MS Sans Serif"/>
      <family val="2"/>
      <charset val="238"/>
    </font>
    <font>
      <sz val="8"/>
      <name val="MS Sans Serif"/>
      <family val="2"/>
      <charset val="238"/>
    </font>
    <font>
      <b/>
      <sz val="9"/>
      <name val="Arial"/>
      <family val="2"/>
    </font>
    <font>
      <sz val="10"/>
      <name val="Helv"/>
      <charset val="204"/>
    </font>
    <font>
      <sz val="10"/>
      <name val="Helv"/>
    </font>
    <font>
      <sz val="11"/>
      <color indexed="9"/>
      <name val="Calibri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8"/>
      <name val="CG Times (E1)"/>
      <charset val="238"/>
    </font>
    <font>
      <sz val="8"/>
      <name val="Times New Roman"/>
      <family val="1"/>
      <charset val="238"/>
    </font>
    <font>
      <sz val="11"/>
      <color indexed="20"/>
      <name val="Calibri"/>
      <family val="2"/>
      <charset val="238"/>
    </font>
    <font>
      <shadow/>
      <sz val="8"/>
      <color indexed="12"/>
      <name val="Times New Roman"/>
      <family val="1"/>
      <charset val="238"/>
    </font>
    <font>
      <b/>
      <sz val="11"/>
      <color indexed="9"/>
      <name val="Calibri"/>
      <family val="2"/>
      <charset val="238"/>
    </font>
    <font>
      <sz val="10"/>
      <name val="Univers (WN)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name val="Arial"/>
      <family val="2"/>
      <charset val="238"/>
    </font>
    <font>
      <sz val="10"/>
      <name val="Univers (E1)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2"/>
      <name val="Univers (WN)"/>
      <charset val="238"/>
    </font>
    <font>
      <b/>
      <sz val="10"/>
      <name val="Univers (WN)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Arial"/>
      <family val="2"/>
      <charset val="238"/>
    </font>
    <font>
      <i/>
      <sz val="10"/>
      <color indexed="62"/>
      <name val="Arial CE"/>
      <family val="2"/>
      <charset val="238"/>
    </font>
    <font>
      <b/>
      <sz val="11"/>
      <name val="Arial CE"/>
      <family val="2"/>
      <charset val="238"/>
    </font>
    <font>
      <i/>
      <sz val="10"/>
      <name val="News Serif EE"/>
      <charset val="238"/>
    </font>
    <font>
      <sz val="10"/>
      <name val="Sans EE"/>
      <charset val="238"/>
    </font>
    <font>
      <i/>
      <sz val="10"/>
      <color indexed="18"/>
      <name val="Arial CE"/>
      <family val="2"/>
      <charset val="238"/>
    </font>
    <font>
      <b/>
      <sz val="9"/>
      <name val="Lucida Console"/>
      <family val="3"/>
      <charset val="238"/>
    </font>
    <font>
      <sz val="10"/>
      <name val="Times New Roman"/>
      <family val="1"/>
      <charset val="238"/>
    </font>
    <font>
      <sz val="10"/>
      <name val="Arial"/>
      <family val="2"/>
    </font>
    <font>
      <sz val="10"/>
      <color indexed="8"/>
      <name val="ARIAL"/>
      <family val="2"/>
      <charset val="238"/>
    </font>
    <font>
      <u/>
      <sz val="10"/>
      <color indexed="36"/>
      <name val="Arial CE"/>
      <charset val="238"/>
    </font>
    <font>
      <b/>
      <sz val="10"/>
      <name val="Arial Narrow"/>
      <family val="2"/>
      <charset val="238"/>
    </font>
    <font>
      <sz val="11"/>
      <name val="Arial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0"/>
      <name val="Aharoni"/>
      <charset val="177"/>
    </font>
    <font>
      <sz val="12"/>
      <name val="Arial Black"/>
      <family val="2"/>
      <charset val="238"/>
    </font>
    <font>
      <sz val="11"/>
      <name val="Arial Black"/>
      <family val="2"/>
      <charset val="238"/>
    </font>
    <font>
      <sz val="9"/>
      <color indexed="9"/>
      <name val="Arial Narrow"/>
      <family val="2"/>
      <charset val="238"/>
    </font>
    <font>
      <sz val="10"/>
      <color rgb="FF000000"/>
      <name val="MS Sans Serif"/>
      <family val="2"/>
      <charset val="238"/>
    </font>
    <font>
      <sz val="8"/>
      <name val="Trebuchet MS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charset val="238"/>
    </font>
    <font>
      <sz val="10"/>
      <name val="Calibri"/>
      <family val="2"/>
      <charset val="238"/>
    </font>
    <font>
      <b/>
      <sz val="18"/>
      <color theme="3"/>
      <name val="Cambria"/>
      <family val="2"/>
      <charset val="238"/>
      <scheme val="major"/>
    </font>
    <font>
      <u/>
      <sz val="13"/>
      <color indexed="12"/>
      <name val="Arial CE"/>
      <charset val="238"/>
    </font>
    <font>
      <sz val="12"/>
      <name val="Times New Roman CE"/>
      <charset val="238"/>
    </font>
    <font>
      <sz val="8"/>
      <color indexed="8"/>
      <name val="Arial CE"/>
      <family val="2"/>
      <charset val="238"/>
    </font>
    <font>
      <b/>
      <sz val="11"/>
      <name val="Times New Roman CE"/>
      <family val="1"/>
      <charset val="238"/>
    </font>
    <font>
      <b/>
      <sz val="13"/>
      <color indexed="18"/>
      <name val="Times New Roman CE"/>
      <family val="1"/>
      <charset val="238"/>
    </font>
    <font>
      <b/>
      <sz val="12"/>
      <color indexed="18"/>
      <name val="Times New Roman CE"/>
      <family val="1"/>
      <charset val="238"/>
    </font>
    <font>
      <sz val="10"/>
      <name val="MS Serif"/>
      <family val="1"/>
    </font>
    <font>
      <sz val="10"/>
      <name val="Courier"/>
      <family val="1"/>
      <charset val="238"/>
    </font>
    <font>
      <sz val="10"/>
      <name val="Times New Roman CE"/>
      <family val="1"/>
      <charset val="238"/>
    </font>
    <font>
      <sz val="10"/>
      <color indexed="8"/>
      <name val="Arial"/>
      <family val="2"/>
    </font>
    <font>
      <sz val="10"/>
      <color indexed="16"/>
      <name val="MS Serif"/>
      <family val="1"/>
    </font>
    <font>
      <sz val="12"/>
      <name val="formata"/>
      <charset val="1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u/>
      <sz val="12"/>
      <color indexed="8"/>
      <name val="formata"/>
      <charset val="1"/>
    </font>
    <font>
      <u/>
      <sz val="8"/>
      <color indexed="12"/>
      <name val="Trebuchet MS"/>
      <family val="2"/>
      <charset val="238"/>
    </font>
    <font>
      <u/>
      <sz val="8"/>
      <color theme="10"/>
      <name val="Trebuchet MS"/>
      <family val="2"/>
      <charset val="238"/>
    </font>
    <font>
      <u/>
      <sz val="10"/>
      <color indexed="12"/>
      <name val="Arial CE"/>
    </font>
    <font>
      <sz val="12"/>
      <name val="Helv"/>
    </font>
    <font>
      <sz val="8"/>
      <color indexed="8"/>
      <name val=".HelveticaLightTTEE"/>
      <family val="2"/>
      <charset val="2"/>
    </font>
    <font>
      <sz val="12"/>
      <color indexed="9"/>
      <name val="Helv"/>
    </font>
    <font>
      <b/>
      <sz val="12"/>
      <name val="Times CE"/>
      <charset val="238"/>
    </font>
    <font>
      <b/>
      <sz val="20"/>
      <name val="Arial"/>
      <family val="2"/>
      <charset val="238"/>
    </font>
    <font>
      <b/>
      <sz val="16"/>
      <color indexed="9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39"/>
      <name val="Arial CE"/>
      <family val="2"/>
      <charset val="238"/>
    </font>
    <font>
      <sz val="11"/>
      <color indexed="19"/>
      <name val="Calibri"/>
      <family val="2"/>
      <charset val="238"/>
    </font>
    <font>
      <sz val="7"/>
      <name val="Small Fonts"/>
      <family val="2"/>
    </font>
    <font>
      <b/>
      <i/>
      <sz val="16"/>
      <name val="Helv"/>
    </font>
    <font>
      <sz val="10"/>
      <name val="Courier New"/>
      <family val="3"/>
      <charset val="238"/>
    </font>
    <font>
      <sz val="10"/>
      <color theme="1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shadow/>
      <sz val="12"/>
      <name val="Times CE"/>
      <charset val="238"/>
    </font>
    <font>
      <sz val="9"/>
      <color indexed="8"/>
      <name val="Arial"/>
      <family val="2"/>
    </font>
    <font>
      <b/>
      <sz val="8"/>
      <name val="Arial"/>
      <family val="2"/>
    </font>
    <font>
      <sz val="8"/>
      <name val="Helv"/>
    </font>
    <font>
      <b/>
      <sz val="10"/>
      <color indexed="10"/>
      <name val="Arial CE"/>
      <family val="2"/>
      <charset val="238"/>
    </font>
    <font>
      <b/>
      <sz val="8"/>
      <color indexed="8"/>
      <name val="Helv"/>
    </font>
    <font>
      <b/>
      <sz val="11"/>
      <color indexed="10"/>
      <name val="Calibri"/>
      <family val="2"/>
      <charset val="238"/>
    </font>
    <font>
      <u/>
      <sz val="10"/>
      <color indexed="36"/>
      <name val="Arial CE"/>
      <family val="2"/>
      <charset val="238"/>
    </font>
    <font>
      <sz val="10"/>
      <color theme="1"/>
      <name val="Arial Narrow"/>
      <family val="2"/>
      <charset val="238"/>
    </font>
    <font>
      <u/>
      <sz val="13"/>
      <color indexed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Aharoni"/>
      <charset val="177"/>
    </font>
  </fonts>
  <fills count="8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/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26"/>
      </patternFill>
    </fill>
    <fill>
      <patternFill patternType="solid">
        <fgColor indexed="51"/>
        <bgColor indexed="50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50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4"/>
        <bgColor indexed="23"/>
      </patternFill>
    </fill>
    <fill>
      <patternFill patternType="solid">
        <fgColor indexed="30"/>
        <bgColor indexed="21"/>
      </patternFill>
    </fill>
    <fill>
      <patternFill patternType="solid">
        <fgColor indexed="57"/>
        <bgColor indexed="49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solid">
        <fgColor indexed="41"/>
        <bgColor indexed="15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1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theme="4" tint="0.59999389629810485"/>
        <bgColor indexed="64"/>
      </patternFill>
    </fill>
  </fills>
  <borders count="10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18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double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176">
    <xf numFmtId="0" fontId="0" fillId="0" borderId="0"/>
    <xf numFmtId="0" fontId="3" fillId="0" borderId="0"/>
    <xf numFmtId="0" fontId="3" fillId="0" borderId="0"/>
    <xf numFmtId="0" fontId="3" fillId="0" borderId="0"/>
    <xf numFmtId="0" fontId="35" fillId="0" borderId="0"/>
    <xf numFmtId="167" fontId="2" fillId="0" borderId="0" applyFont="0" applyFill="0" applyBorder="0" applyAlignment="0" applyProtection="0"/>
    <xf numFmtId="0" fontId="45" fillId="0" borderId="0"/>
    <xf numFmtId="49" fontId="15" fillId="0" borderId="23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5" fillId="0" borderId="14">
      <alignment vertical="top" wrapText="1"/>
      <protection locked="0"/>
    </xf>
    <xf numFmtId="0" fontId="54" fillId="0" borderId="0"/>
    <xf numFmtId="0" fontId="53" fillId="0" borderId="39" applyProtection="0">
      <alignment horizontal="justify" vertical="center" wrapText="1"/>
    </xf>
    <xf numFmtId="0" fontId="52" fillId="0" borderId="0"/>
    <xf numFmtId="0" fontId="51" fillId="0" borderId="0" applyProtection="0"/>
    <xf numFmtId="0" fontId="50" fillId="0" borderId="12" applyBorder="0" applyAlignment="0">
      <alignment horizontal="center" vertical="center"/>
    </xf>
    <xf numFmtId="0" fontId="55" fillId="0" borderId="0"/>
    <xf numFmtId="0" fontId="51" fillId="0" borderId="0" applyProtection="0"/>
    <xf numFmtId="0" fontId="55" fillId="0" borderId="0"/>
    <xf numFmtId="0" fontId="15" fillId="0" borderId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5" fillId="0" borderId="0"/>
    <xf numFmtId="0" fontId="51" fillId="0" borderId="0"/>
    <xf numFmtId="0" fontId="51" fillId="0" borderId="0"/>
    <xf numFmtId="0" fontId="51" fillId="0" borderId="0" applyProtection="0"/>
    <xf numFmtId="0" fontId="52" fillId="0" borderId="0"/>
    <xf numFmtId="0" fontId="56" fillId="0" borderId="0"/>
    <xf numFmtId="0" fontId="57" fillId="0" borderId="0"/>
    <xf numFmtId="0" fontId="58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" fontId="15" fillId="0" borderId="0">
      <alignment horizontal="center" vertical="center"/>
      <protection locked="0"/>
    </xf>
    <xf numFmtId="0" fontId="55" fillId="0" borderId="0"/>
    <xf numFmtId="171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5" fillId="0" borderId="0" applyProtection="0"/>
    <xf numFmtId="0" fontId="51" fillId="0" borderId="0"/>
    <xf numFmtId="0" fontId="51" fillId="0" borderId="0" applyProtection="0"/>
    <xf numFmtId="44" fontId="51" fillId="0" borderId="0" applyFont="0" applyFill="0" applyBorder="0" applyAlignment="0" applyProtection="0"/>
    <xf numFmtId="0" fontId="3" fillId="0" borderId="0"/>
    <xf numFmtId="44" fontId="51" fillId="0" borderId="0" applyFont="0" applyFill="0" applyBorder="0" applyAlignment="0" applyProtection="0"/>
    <xf numFmtId="0" fontId="51" fillId="0" borderId="0"/>
    <xf numFmtId="173" fontId="3" fillId="0" borderId="0"/>
    <xf numFmtId="0" fontId="60" fillId="0" borderId="0" applyAlignment="0">
      <alignment vertical="top" wrapText="1"/>
      <protection locked="0"/>
    </xf>
    <xf numFmtId="167" fontId="2" fillId="0" borderId="0" applyFont="0" applyFill="0" applyBorder="0" applyAlignment="0" applyProtection="0"/>
    <xf numFmtId="0" fontId="2" fillId="0" borderId="0"/>
    <xf numFmtId="167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 applyProtection="0"/>
    <xf numFmtId="0" fontId="52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1" fillId="0" borderId="0"/>
    <xf numFmtId="0" fontId="51" fillId="0" borderId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1" fillId="0" borderId="0"/>
    <xf numFmtId="0" fontId="15" fillId="0" borderId="0"/>
    <xf numFmtId="0" fontId="63" fillId="0" borderId="0"/>
    <xf numFmtId="0" fontId="3" fillId="0" borderId="0" applyProtection="0"/>
    <xf numFmtId="0" fontId="55" fillId="0" borderId="0"/>
    <xf numFmtId="0" fontId="55" fillId="0" borderId="0"/>
    <xf numFmtId="0" fontId="15" fillId="0" borderId="0"/>
    <xf numFmtId="0" fontId="63" fillId="0" borderId="0"/>
    <xf numFmtId="0" fontId="63" fillId="0" borderId="0"/>
    <xf numFmtId="0" fontId="55" fillId="0" borderId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6" borderId="0" applyNumberFormat="0" applyBorder="0" applyAlignment="0" applyProtection="0"/>
    <xf numFmtId="175" fontId="65" fillId="0" borderId="0" applyNumberFormat="0" applyFill="0" applyBorder="0" applyAlignment="0"/>
    <xf numFmtId="0" fontId="66" fillId="0" borderId="64" applyNumberFormat="0" applyFill="0" applyAlignment="0" applyProtection="0"/>
    <xf numFmtId="4" fontId="3" fillId="0" borderId="0" applyBorder="0" applyProtection="0">
      <protection locked="0"/>
    </xf>
    <xf numFmtId="4" fontId="3" fillId="27" borderId="0"/>
    <xf numFmtId="49" fontId="90" fillId="27" borderId="0">
      <alignment horizontal="right"/>
    </xf>
    <xf numFmtId="49" fontId="91" fillId="0" borderId="0" applyBorder="0" applyProtection="0">
      <alignment horizontal="center"/>
      <protection locked="0"/>
    </xf>
    <xf numFmtId="49" fontId="3" fillId="0" borderId="63" applyBorder="0" applyProtection="0">
      <alignment horizontal="left"/>
    </xf>
    <xf numFmtId="49" fontId="31" fillId="0" borderId="0" applyProtection="0"/>
    <xf numFmtId="176" fontId="59" fillId="0" borderId="0" applyFont="0" applyFill="0" applyBorder="0" applyAlignment="0" applyProtection="0"/>
    <xf numFmtId="177" fontId="59" fillId="0" borderId="0" applyFont="0" applyFill="0" applyBorder="0" applyAlignment="0" applyProtection="0"/>
    <xf numFmtId="3" fontId="7" fillId="0" borderId="33" applyFill="0" applyBorder="0">
      <alignment vertical="center"/>
    </xf>
    <xf numFmtId="15" fontId="59" fillId="0" borderId="0" applyFont="0" applyFill="0" applyBorder="0" applyAlignment="0" applyProtection="0">
      <alignment horizontal="left"/>
    </xf>
    <xf numFmtId="180" fontId="59" fillId="0" borderId="0" applyFont="0" applyFill="0" applyBorder="0" applyProtection="0">
      <alignment horizontal="left"/>
    </xf>
    <xf numFmtId="181" fontId="67" fillId="0" borderId="0" applyFont="0" applyFill="0" applyBorder="0" applyAlignment="0" applyProtection="0">
      <protection locked="0"/>
    </xf>
    <xf numFmtId="39" fontId="55" fillId="0" borderId="0" applyFont="0" applyFill="0" applyBorder="0" applyAlignment="0" applyProtection="0"/>
    <xf numFmtId="182" fontId="68" fillId="0" borderId="0" applyFont="0" applyFill="0" applyBorder="0" applyAlignment="0"/>
    <xf numFmtId="0" fontId="92" fillId="0" borderId="0">
      <alignment horizontal="left"/>
      <protection locked="0"/>
    </xf>
    <xf numFmtId="174" fontId="3" fillId="0" borderId="0" applyBorder="0" applyProtection="0"/>
    <xf numFmtId="174" fontId="3" fillId="27" borderId="0" applyBorder="0"/>
    <xf numFmtId="0" fontId="69" fillId="14" borderId="0" applyNumberFormat="0" applyBorder="0" applyAlignment="0" applyProtection="0"/>
    <xf numFmtId="37" fontId="70" fillId="0" borderId="0" applyFill="0" applyBorder="0" applyAlignment="0">
      <protection locked="0"/>
    </xf>
    <xf numFmtId="183" fontId="70" fillId="0" borderId="50" applyFill="0" applyBorder="0" applyAlignment="0">
      <alignment horizontal="center"/>
      <protection locked="0"/>
    </xf>
    <xf numFmtId="181" fontId="70" fillId="0" borderId="0" applyFill="0" applyBorder="0" applyAlignment="0">
      <protection locked="0"/>
    </xf>
    <xf numFmtId="182" fontId="70" fillId="0" borderId="0" applyFill="0" applyBorder="0" applyAlignment="0" applyProtection="0">
      <protection locked="0"/>
    </xf>
    <xf numFmtId="0" fontId="71" fillId="28" borderId="65" applyNumberFormat="0" applyAlignment="0" applyProtection="0"/>
    <xf numFmtId="49" fontId="3" fillId="0" borderId="63" applyBorder="0" applyProtection="0">
      <alignment horizontal="left"/>
    </xf>
    <xf numFmtId="174" fontId="3" fillId="0" borderId="0" applyBorder="0" applyProtection="0"/>
    <xf numFmtId="184" fontId="72" fillId="0" borderId="0" applyFont="0" applyFill="0" applyBorder="0" applyAlignment="0" applyProtection="0"/>
    <xf numFmtId="0" fontId="93" fillId="0" borderId="0" applyNumberFormat="0"/>
    <xf numFmtId="0" fontId="73" fillId="0" borderId="66" applyNumberFormat="0" applyFill="0" applyAlignment="0" applyProtection="0"/>
    <xf numFmtId="0" fontId="74" fillId="0" borderId="67" applyNumberFormat="0" applyFill="0" applyAlignment="0" applyProtection="0"/>
    <xf numFmtId="0" fontId="75" fillId="0" borderId="68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49" fontId="91" fillId="0" borderId="0" applyBorder="0" applyProtection="0"/>
    <xf numFmtId="0" fontId="3" fillId="0" borderId="63" applyBorder="0" applyProtection="0">
      <alignment horizontal="left"/>
      <protection locked="0"/>
    </xf>
    <xf numFmtId="0" fontId="7" fillId="0" borderId="0" applyBorder="0" applyProtection="0">
      <alignment horizontal="left"/>
    </xf>
    <xf numFmtId="0" fontId="77" fillId="29" borderId="0" applyNumberFormat="0" applyBorder="0" applyAlignment="0" applyProtection="0"/>
    <xf numFmtId="175" fontId="78" fillId="0" borderId="0" applyFill="0" applyBorder="0" applyAlignment="0"/>
    <xf numFmtId="185" fontId="68" fillId="0" borderId="31" applyFont="0" applyFill="0" applyBorder="0" applyAlignment="0" applyProtection="0">
      <alignment horizontal="right"/>
    </xf>
    <xf numFmtId="186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8" fontId="79" fillId="0" borderId="0" applyFont="0" applyFill="0" applyBorder="0" applyAlignment="0" applyProtection="0"/>
    <xf numFmtId="189" fontId="79" fillId="0" borderId="0" applyFont="0" applyFill="0" applyBorder="0" applyAlignment="0" applyProtection="0"/>
    <xf numFmtId="0" fontId="5" fillId="0" borderId="57" applyBorder="0">
      <alignment horizontal="left" vertical="center"/>
    </xf>
    <xf numFmtId="49" fontId="3" fillId="0" borderId="0" applyBorder="0" applyProtection="0">
      <alignment horizontal="center"/>
    </xf>
    <xf numFmtId="174" fontId="3" fillId="0" borderId="0">
      <protection locked="0"/>
    </xf>
    <xf numFmtId="0" fontId="51" fillId="30" borderId="69" applyNumberFormat="0" applyFont="0" applyAlignment="0" applyProtection="0"/>
    <xf numFmtId="10" fontId="3" fillId="0" borderId="0" applyProtection="0"/>
    <xf numFmtId="0" fontId="80" fillId="0" borderId="70" applyNumberFormat="0" applyFill="0" applyAlignment="0" applyProtection="0"/>
    <xf numFmtId="0" fontId="3" fillId="0" borderId="32" applyProtection="0">
      <alignment horizontal="center"/>
    </xf>
    <xf numFmtId="0" fontId="3" fillId="0" borderId="0" applyProtection="0"/>
    <xf numFmtId="4" fontId="3" fillId="0" borderId="29" applyProtection="0"/>
    <xf numFmtId="174" fontId="3" fillId="0" borderId="29"/>
    <xf numFmtId="38" fontId="59" fillId="31" borderId="0" applyNumberFormat="0" applyFont="0" applyBorder="0" applyAlignment="0" applyProtection="0"/>
    <xf numFmtId="174" fontId="7" fillId="27" borderId="0" applyBorder="0"/>
    <xf numFmtId="4" fontId="7" fillId="27" borderId="0" applyBorder="0"/>
    <xf numFmtId="0" fontId="81" fillId="15" borderId="0" applyNumberFormat="0" applyBorder="0" applyAlignment="0" applyProtection="0"/>
    <xf numFmtId="0" fontId="55" fillId="0" borderId="0"/>
    <xf numFmtId="38" fontId="82" fillId="0" borderId="0" applyFill="0" applyBorder="0" applyAlignment="0" applyProtection="0"/>
    <xf numFmtId="188" fontId="83" fillId="0" borderId="0" applyFill="0" applyBorder="0" applyAlignment="0" applyProtection="0"/>
    <xf numFmtId="0" fontId="84" fillId="0" borderId="0" applyNumberFormat="0" applyFill="0" applyBorder="0" applyAlignment="0" applyProtection="0"/>
    <xf numFmtId="49" fontId="7" fillId="0" borderId="57" applyNumberFormat="0" applyBorder="0">
      <alignment horizontal="left" vertical="center"/>
    </xf>
    <xf numFmtId="190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8" fontId="67" fillId="0" borderId="0" applyFont="0" applyFill="0" applyBorder="0" applyAlignment="0" applyProtection="0">
      <alignment horizontal="left"/>
    </xf>
    <xf numFmtId="0" fontId="94" fillId="27" borderId="0">
      <alignment horizontal="right"/>
    </xf>
    <xf numFmtId="38" fontId="59" fillId="0" borderId="11" applyNumberFormat="0" applyFont="0" applyFill="0" applyAlignment="0" applyProtection="0"/>
    <xf numFmtId="10" fontId="79" fillId="0" borderId="71" applyNumberFormat="0" applyFont="0" applyFill="0" applyAlignment="0" applyProtection="0"/>
    <xf numFmtId="0" fontId="85" fillId="18" borderId="72" applyNumberFormat="0" applyAlignment="0" applyProtection="0"/>
    <xf numFmtId="0" fontId="7" fillId="0" borderId="0"/>
    <xf numFmtId="0" fontId="7" fillId="0" borderId="0">
      <alignment horizontal="center"/>
    </xf>
    <xf numFmtId="0" fontId="3" fillId="0" borderId="0"/>
    <xf numFmtId="4" fontId="3" fillId="27" borderId="0"/>
    <xf numFmtId="0" fontId="86" fillId="32" borderId="72" applyNumberFormat="0" applyAlignment="0" applyProtection="0"/>
    <xf numFmtId="0" fontId="87" fillId="32" borderId="73" applyNumberFormat="0" applyAlignment="0" applyProtection="0"/>
    <xf numFmtId="0" fontId="88" fillId="0" borderId="0" applyNumberFormat="0" applyFill="0" applyBorder="0" applyAlignment="0" applyProtection="0"/>
    <xf numFmtId="192" fontId="89" fillId="0" borderId="14" applyFont="0" applyFill="0" applyBorder="0" applyAlignment="0" applyProtection="0"/>
    <xf numFmtId="0" fontId="95" fillId="0" borderId="23">
      <alignment horizontal="center" vertical="center"/>
    </xf>
    <xf numFmtId="0" fontId="64" fillId="33" borderId="0" applyNumberFormat="0" applyBorder="0" applyAlignment="0" applyProtection="0"/>
    <xf numFmtId="0" fontId="64" fillId="34" borderId="0" applyNumberFormat="0" applyBorder="0" applyAlignment="0" applyProtection="0"/>
    <xf numFmtId="0" fontId="64" fillId="35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36" borderId="0" applyNumberFormat="0" applyBorder="0" applyAlignment="0" applyProtection="0"/>
    <xf numFmtId="0" fontId="15" fillId="0" borderId="0"/>
    <xf numFmtId="0" fontId="2" fillId="0" borderId="0"/>
    <xf numFmtId="0" fontId="2" fillId="0" borderId="0"/>
    <xf numFmtId="0" fontId="2" fillId="0" borderId="0"/>
    <xf numFmtId="167" fontId="15" fillId="0" borderId="0" applyFont="0" applyFill="0" applyBorder="0" applyAlignment="0" applyProtection="0"/>
    <xf numFmtId="0" fontId="97" fillId="0" borderId="0"/>
    <xf numFmtId="0" fontId="15" fillId="0" borderId="0"/>
    <xf numFmtId="0" fontId="64" fillId="23" borderId="0" applyNumberFormat="0" applyBorder="0" applyAlignment="0" applyProtection="0"/>
    <xf numFmtId="0" fontId="56" fillId="22" borderId="0" applyNumberFormat="0" applyBorder="0" applyAlignment="0" applyProtection="0"/>
    <xf numFmtId="0" fontId="56" fillId="19" borderId="0" applyNumberFormat="0" applyBorder="0" applyAlignment="0" applyProtection="0"/>
    <xf numFmtId="0" fontId="56" fillId="16" borderId="0" applyNumberFormat="0" applyBorder="0" applyAlignment="0" applyProtection="0"/>
    <xf numFmtId="0" fontId="56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19" borderId="0" applyNumberFormat="0" applyBorder="0" applyAlignment="0" applyProtection="0"/>
    <xf numFmtId="0" fontId="56" fillId="18" borderId="0" applyNumberFormat="0" applyBorder="0" applyAlignment="0" applyProtection="0"/>
    <xf numFmtId="0" fontId="56" fillId="17" borderId="0" applyNumberFormat="0" applyBorder="0" applyAlignment="0" applyProtection="0"/>
    <xf numFmtId="0" fontId="56" fillId="16" borderId="0" applyNumberFormat="0" applyBorder="0" applyAlignment="0" applyProtection="0"/>
    <xf numFmtId="0" fontId="56" fillId="15" borderId="0" applyNumberFormat="0" applyBorder="0" applyAlignment="0" applyProtection="0"/>
    <xf numFmtId="0" fontId="56" fillId="14" borderId="0" applyNumberFormat="0" applyBorder="0" applyAlignment="0" applyProtection="0"/>
    <xf numFmtId="0" fontId="56" fillId="13" borderId="0" applyNumberFormat="0" applyBorder="0" applyAlignment="0" applyProtection="0"/>
    <xf numFmtId="0" fontId="51" fillId="0" borderId="0"/>
    <xf numFmtId="0" fontId="72" fillId="0" borderId="0"/>
    <xf numFmtId="0" fontId="72" fillId="0" borderId="0"/>
    <xf numFmtId="0" fontId="69" fillId="0" borderId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2" fillId="0" borderId="0"/>
    <xf numFmtId="0" fontId="51" fillId="0" borderId="0" applyProtection="0"/>
    <xf numFmtId="0" fontId="51" fillId="0" borderId="0"/>
    <xf numFmtId="0" fontId="51" fillId="0" borderId="0"/>
    <xf numFmtId="167" fontId="51" fillId="0" borderId="0" applyFont="0" applyFill="0" applyBorder="0" applyAlignment="0" applyProtection="0"/>
    <xf numFmtId="0" fontId="51" fillId="0" borderId="0"/>
    <xf numFmtId="0" fontId="69" fillId="0" borderId="0"/>
    <xf numFmtId="0" fontId="69" fillId="0" borderId="0"/>
    <xf numFmtId="167" fontId="2" fillId="0" borderId="0" applyFont="0" applyFill="0" applyBorder="0" applyAlignment="0" applyProtection="0"/>
    <xf numFmtId="0" fontId="15" fillId="0" borderId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6" borderId="0" applyNumberFormat="0" applyBorder="0" applyAlignment="0" applyProtection="0"/>
    <xf numFmtId="0" fontId="72" fillId="38" borderId="0" applyNumberFormat="0" applyBorder="0" applyAlignment="0" applyProtection="0"/>
    <xf numFmtId="0" fontId="51" fillId="0" borderId="0"/>
    <xf numFmtId="44" fontId="3" fillId="0" borderId="0" applyFont="0" applyFill="0" applyBorder="0" applyAlignment="0" applyProtection="0"/>
    <xf numFmtId="0" fontId="3" fillId="0" borderId="0"/>
    <xf numFmtId="167" fontId="51" fillId="0" borderId="0" applyFill="0" applyBorder="0" applyAlignment="0" applyProtection="0"/>
    <xf numFmtId="0" fontId="98" fillId="0" borderId="0">
      <alignment vertical="top"/>
    </xf>
    <xf numFmtId="9" fontId="51" fillId="0" borderId="0" applyFont="0" applyFill="0" applyBorder="0" applyAlignment="0" applyProtection="0"/>
    <xf numFmtId="0" fontId="69" fillId="14" borderId="0" applyNumberFormat="0" applyBorder="0" applyAlignment="0" applyProtection="0"/>
    <xf numFmtId="0" fontId="69" fillId="0" borderId="0"/>
    <xf numFmtId="0" fontId="72" fillId="0" borderId="0"/>
    <xf numFmtId="0" fontId="51" fillId="0" borderId="0"/>
    <xf numFmtId="0" fontId="65" fillId="0" borderId="0"/>
    <xf numFmtId="167" fontId="51" fillId="0" borderId="0" applyFont="0" applyFill="0" applyBorder="0" applyAlignment="0" applyProtection="0"/>
    <xf numFmtId="0" fontId="72" fillId="0" borderId="0"/>
    <xf numFmtId="0" fontId="69" fillId="0" borderId="0"/>
    <xf numFmtId="0" fontId="65" fillId="0" borderId="0"/>
    <xf numFmtId="0" fontId="69" fillId="0" borderId="0"/>
    <xf numFmtId="0" fontId="99" fillId="0" borderId="0"/>
    <xf numFmtId="0" fontId="72" fillId="0" borderId="0"/>
    <xf numFmtId="0" fontId="72" fillId="0" borderId="0"/>
    <xf numFmtId="0" fontId="77" fillId="0" borderId="0"/>
    <xf numFmtId="0" fontId="77" fillId="0" borderId="0"/>
    <xf numFmtId="0" fontId="77" fillId="0" borderId="0"/>
    <xf numFmtId="0" fontId="65" fillId="0" borderId="0"/>
    <xf numFmtId="0" fontId="65" fillId="0" borderId="0"/>
    <xf numFmtId="0" fontId="89" fillId="0" borderId="0"/>
    <xf numFmtId="0" fontId="99" fillId="0" borderId="0"/>
    <xf numFmtId="0" fontId="65" fillId="0" borderId="0"/>
    <xf numFmtId="0" fontId="65" fillId="0" borderId="0"/>
    <xf numFmtId="49" fontId="89" fillId="0" borderId="0"/>
    <xf numFmtId="49" fontId="101" fillId="0" borderId="0"/>
    <xf numFmtId="49" fontId="101" fillId="0" borderId="0"/>
    <xf numFmtId="49" fontId="101" fillId="0" borderId="0"/>
    <xf numFmtId="49" fontId="89" fillId="0" borderId="0"/>
    <xf numFmtId="0" fontId="99" fillId="0" borderId="0"/>
    <xf numFmtId="0" fontId="99" fillId="0" borderId="0"/>
    <xf numFmtId="0" fontId="89" fillId="0" borderId="0" applyProtection="0"/>
    <xf numFmtId="0" fontId="65" fillId="0" borderId="0"/>
    <xf numFmtId="0" fontId="65" fillId="0" borderId="0"/>
    <xf numFmtId="0" fontId="99" fillId="0" borderId="0"/>
    <xf numFmtId="0" fontId="72" fillId="0" borderId="0"/>
    <xf numFmtId="0" fontId="72" fillId="0" borderId="0"/>
    <xf numFmtId="0" fontId="77" fillId="0" borderId="0"/>
    <xf numFmtId="0" fontId="77" fillId="0" borderId="0"/>
    <xf numFmtId="0" fontId="77" fillId="0" borderId="0"/>
    <xf numFmtId="0" fontId="99" fillId="0" borderId="0"/>
    <xf numFmtId="0" fontId="72" fillId="0" borderId="0"/>
    <xf numFmtId="0" fontId="72" fillId="0" borderId="0"/>
    <xf numFmtId="0" fontId="77" fillId="0" borderId="0"/>
    <xf numFmtId="0" fontId="77" fillId="0" borderId="0"/>
    <xf numFmtId="0" fontId="77" fillId="0" borderId="0"/>
    <xf numFmtId="0" fontId="65" fillId="0" borderId="0"/>
    <xf numFmtId="0" fontId="89" fillId="39" borderId="0" applyProtection="0"/>
    <xf numFmtId="0" fontId="89" fillId="39" borderId="0" applyProtection="0"/>
    <xf numFmtId="0" fontId="89" fillId="40" borderId="0" applyProtection="0"/>
    <xf numFmtId="0" fontId="89" fillId="40" borderId="0" applyProtection="0"/>
    <xf numFmtId="0" fontId="107" fillId="39" borderId="0" applyProtection="0"/>
    <xf numFmtId="0" fontId="107" fillId="39" borderId="0" applyProtection="0"/>
    <xf numFmtId="0" fontId="107" fillId="39" borderId="0" applyProtection="0"/>
    <xf numFmtId="0" fontId="89" fillId="39" borderId="0" applyProtection="0"/>
    <xf numFmtId="0" fontId="89" fillId="40" borderId="0" applyProtection="0"/>
    <xf numFmtId="0" fontId="89" fillId="40" borderId="0" applyProtection="0"/>
    <xf numFmtId="0" fontId="107" fillId="39" borderId="0" applyProtection="0"/>
    <xf numFmtId="0" fontId="107" fillId="39" borderId="0" applyProtection="0"/>
    <xf numFmtId="0" fontId="107" fillId="39" borderId="0" applyProtection="0"/>
    <xf numFmtId="0" fontId="89" fillId="39" borderId="0" applyProtection="0"/>
    <xf numFmtId="0" fontId="89" fillId="40" borderId="0" applyProtection="0"/>
    <xf numFmtId="0" fontId="89" fillId="40" borderId="0" applyProtection="0"/>
    <xf numFmtId="0" fontId="107" fillId="39" borderId="0" applyProtection="0"/>
    <xf numFmtId="0" fontId="107" fillId="39" borderId="0" applyProtection="0"/>
    <xf numFmtId="0" fontId="107" fillId="39" borderId="0" applyProtection="0"/>
    <xf numFmtId="0" fontId="89" fillId="39" borderId="0" applyProtection="0"/>
    <xf numFmtId="0" fontId="89" fillId="40" borderId="0" applyProtection="0"/>
    <xf numFmtId="0" fontId="89" fillId="40" borderId="0" applyProtection="0"/>
    <xf numFmtId="0" fontId="107" fillId="39" borderId="0" applyProtection="0"/>
    <xf numFmtId="0" fontId="107" fillId="39" borderId="0" applyProtection="0"/>
    <xf numFmtId="0" fontId="107" fillId="39" borderId="0" applyProtection="0"/>
    <xf numFmtId="0" fontId="89" fillId="39" borderId="0" applyProtection="0"/>
    <xf numFmtId="0" fontId="89" fillId="40" borderId="0" applyProtection="0"/>
    <xf numFmtId="0" fontId="89" fillId="40" borderId="0" applyProtection="0"/>
    <xf numFmtId="0" fontId="107" fillId="39" borderId="0" applyProtection="0"/>
    <xf numFmtId="0" fontId="107" fillId="39" borderId="0" applyProtection="0"/>
    <xf numFmtId="0" fontId="107" fillId="39" borderId="0" applyProtection="0"/>
    <xf numFmtId="0" fontId="89" fillId="39" borderId="0" applyProtection="0"/>
    <xf numFmtId="0" fontId="89" fillId="40" borderId="0" applyProtection="0"/>
    <xf numFmtId="0" fontId="89" fillId="40" borderId="0" applyProtection="0"/>
    <xf numFmtId="0" fontId="107" fillId="39" borderId="0" applyProtection="0"/>
    <xf numFmtId="0" fontId="107" fillId="39" borderId="0" applyProtection="0"/>
    <xf numFmtId="0" fontId="107" fillId="39" borderId="0" applyProtection="0"/>
    <xf numFmtId="0" fontId="89" fillId="39" borderId="0" applyProtection="0"/>
    <xf numFmtId="0" fontId="89" fillId="40" borderId="0" applyProtection="0"/>
    <xf numFmtId="0" fontId="89" fillId="40" borderId="0" applyProtection="0"/>
    <xf numFmtId="0" fontId="107" fillId="39" borderId="0" applyProtection="0"/>
    <xf numFmtId="0" fontId="107" fillId="39" borderId="0" applyProtection="0"/>
    <xf numFmtId="0" fontId="107" fillId="39" borderId="0" applyProtection="0"/>
    <xf numFmtId="0" fontId="89" fillId="39" borderId="0" applyProtection="0"/>
    <xf numFmtId="0" fontId="89" fillId="40" borderId="0" applyProtection="0"/>
    <xf numFmtId="0" fontId="89" fillId="40" borderId="0" applyProtection="0"/>
    <xf numFmtId="0" fontId="107" fillId="39" borderId="0" applyProtection="0"/>
    <xf numFmtId="0" fontId="107" fillId="39" borderId="0" applyProtection="0"/>
    <xf numFmtId="0" fontId="107" fillId="39" borderId="0" applyProtection="0"/>
    <xf numFmtId="0" fontId="89" fillId="39" borderId="0" applyProtection="0"/>
    <xf numFmtId="0" fontId="89" fillId="40" borderId="0" applyProtection="0"/>
    <xf numFmtId="0" fontId="89" fillId="40" borderId="0" applyProtection="0"/>
    <xf numFmtId="0" fontId="107" fillId="39" borderId="0" applyProtection="0"/>
    <xf numFmtId="0" fontId="107" fillId="39" borderId="0" applyProtection="0"/>
    <xf numFmtId="0" fontId="107" fillId="39" borderId="0" applyProtection="0"/>
    <xf numFmtId="0" fontId="89" fillId="39" borderId="0" applyProtection="0"/>
    <xf numFmtId="0" fontId="89" fillId="40" borderId="0" applyProtection="0"/>
    <xf numFmtId="0" fontId="89" fillId="40" borderId="0" applyProtection="0"/>
    <xf numFmtId="0" fontId="107" fillId="39" borderId="0" applyProtection="0"/>
    <xf numFmtId="0" fontId="107" fillId="39" borderId="0" applyProtection="0"/>
    <xf numFmtId="0" fontId="107" fillId="39" borderId="0" applyProtection="0"/>
    <xf numFmtId="0" fontId="89" fillId="39" borderId="0" applyProtection="0"/>
    <xf numFmtId="0" fontId="89" fillId="40" borderId="0" applyProtection="0"/>
    <xf numFmtId="0" fontId="89" fillId="40" borderId="0" applyProtection="0"/>
    <xf numFmtId="0" fontId="107" fillId="39" borderId="0" applyProtection="0"/>
    <xf numFmtId="0" fontId="107" fillId="39" borderId="0" applyProtection="0"/>
    <xf numFmtId="0" fontId="107" fillId="39" borderId="0" applyProtection="0"/>
    <xf numFmtId="0" fontId="89" fillId="39" borderId="0" applyProtection="0"/>
    <xf numFmtId="0" fontId="89" fillId="40" borderId="0" applyProtection="0"/>
    <xf numFmtId="0" fontId="89" fillId="40" borderId="0" applyProtection="0"/>
    <xf numFmtId="0" fontId="107" fillId="39" borderId="0" applyProtection="0"/>
    <xf numFmtId="0" fontId="107" fillId="39" borderId="0" applyProtection="0"/>
    <xf numFmtId="0" fontId="107" fillId="39" borderId="0" applyProtection="0"/>
    <xf numFmtId="0" fontId="89" fillId="39" borderId="0" applyProtection="0"/>
    <xf numFmtId="0" fontId="89" fillId="40" borderId="0" applyProtection="0"/>
    <xf numFmtId="0" fontId="89" fillId="40" borderId="0" applyProtection="0"/>
    <xf numFmtId="0" fontId="107" fillId="39" borderId="0" applyProtection="0"/>
    <xf numFmtId="0" fontId="107" fillId="39" borderId="0" applyProtection="0"/>
    <xf numFmtId="0" fontId="107" fillId="39" borderId="0" applyProtection="0"/>
    <xf numFmtId="0" fontId="89" fillId="39" borderId="0" applyProtection="0"/>
    <xf numFmtId="0" fontId="89" fillId="40" borderId="0" applyProtection="0"/>
    <xf numFmtId="0" fontId="89" fillId="40" borderId="0" applyProtection="0"/>
    <xf numFmtId="0" fontId="107" fillId="39" borderId="0" applyProtection="0"/>
    <xf numFmtId="0" fontId="107" fillId="39" borderId="0" applyProtection="0"/>
    <xf numFmtId="0" fontId="107" fillId="39" borderId="0" applyProtection="0"/>
    <xf numFmtId="0" fontId="89" fillId="39" borderId="0" applyProtection="0"/>
    <xf numFmtId="0" fontId="89" fillId="40" borderId="0" applyProtection="0"/>
    <xf numFmtId="0" fontId="89" fillId="40" borderId="0" applyProtection="0"/>
    <xf numFmtId="0" fontId="107" fillId="39" borderId="0" applyProtection="0"/>
    <xf numFmtId="0" fontId="107" fillId="39" borderId="0" applyProtection="0"/>
    <xf numFmtId="0" fontId="107" fillId="39" borderId="0" applyProtection="0"/>
    <xf numFmtId="0" fontId="89" fillId="40" borderId="0" applyProtection="0"/>
    <xf numFmtId="0" fontId="89" fillId="40" borderId="0" applyProtection="0"/>
    <xf numFmtId="0" fontId="107" fillId="39" borderId="0" applyProtection="0"/>
    <xf numFmtId="0" fontId="107" fillId="39" borderId="0" applyProtection="0"/>
    <xf numFmtId="0" fontId="107" fillId="39" borderId="0" applyProtection="0"/>
    <xf numFmtId="0" fontId="89" fillId="39" borderId="0" applyProtection="0"/>
    <xf numFmtId="0" fontId="89" fillId="40" borderId="0" applyProtection="0"/>
    <xf numFmtId="0" fontId="89" fillId="40" borderId="0" applyProtection="0"/>
    <xf numFmtId="0" fontId="107" fillId="39" borderId="0" applyProtection="0"/>
    <xf numFmtId="0" fontId="107" fillId="39" borderId="0" applyProtection="0"/>
    <xf numFmtId="0" fontId="107" fillId="39" borderId="0" applyProtection="0"/>
    <xf numFmtId="0" fontId="89" fillId="39" borderId="0" applyProtection="0"/>
    <xf numFmtId="0" fontId="89" fillId="40" borderId="0" applyProtection="0"/>
    <xf numFmtId="0" fontId="89" fillId="40" borderId="0" applyProtection="0"/>
    <xf numFmtId="0" fontId="107" fillId="39" borderId="0" applyProtection="0"/>
    <xf numFmtId="0" fontId="107" fillId="39" borderId="0" applyProtection="0"/>
    <xf numFmtId="0" fontId="107" fillId="39" borderId="0" applyProtection="0"/>
    <xf numFmtId="0" fontId="89" fillId="39" borderId="0" applyProtection="0"/>
    <xf numFmtId="0" fontId="89" fillId="40" borderId="0" applyProtection="0"/>
    <xf numFmtId="0" fontId="89" fillId="40" borderId="0" applyProtection="0"/>
    <xf numFmtId="0" fontId="107" fillId="39" borderId="0" applyProtection="0"/>
    <xf numFmtId="0" fontId="107" fillId="39" borderId="0" applyProtection="0"/>
    <xf numFmtId="0" fontId="107" fillId="39" borderId="0" applyProtection="0"/>
    <xf numFmtId="0" fontId="89" fillId="39" borderId="0" applyProtection="0"/>
    <xf numFmtId="0" fontId="89" fillId="40" borderId="0" applyProtection="0"/>
    <xf numFmtId="0" fontId="89" fillId="40" borderId="0" applyProtection="0"/>
    <xf numFmtId="0" fontId="107" fillId="39" borderId="0" applyProtection="0"/>
    <xf numFmtId="0" fontId="107" fillId="39" borderId="0" applyProtection="0"/>
    <xf numFmtId="0" fontId="107" fillId="39" borderId="0" applyProtection="0"/>
    <xf numFmtId="0" fontId="89" fillId="39" borderId="0" applyProtection="0"/>
    <xf numFmtId="0" fontId="89" fillId="40" borderId="0" applyProtection="0"/>
    <xf numFmtId="0" fontId="89" fillId="40" borderId="0" applyProtection="0"/>
    <xf numFmtId="0" fontId="107" fillId="39" borderId="0" applyProtection="0"/>
    <xf numFmtId="0" fontId="107" fillId="39" borderId="0" applyProtection="0"/>
    <xf numFmtId="0" fontId="107" fillId="39" borderId="0" applyProtection="0"/>
    <xf numFmtId="0" fontId="89" fillId="39" borderId="0" applyProtection="0"/>
    <xf numFmtId="0" fontId="89" fillId="40" borderId="0" applyProtection="0"/>
    <xf numFmtId="0" fontId="89" fillId="40" borderId="0" applyProtection="0"/>
    <xf numFmtId="0" fontId="107" fillId="39" borderId="0" applyProtection="0"/>
    <xf numFmtId="0" fontId="107" fillId="39" borderId="0" applyProtection="0"/>
    <xf numFmtId="0" fontId="107" fillId="39" borderId="0" applyProtection="0"/>
    <xf numFmtId="0" fontId="89" fillId="39" borderId="0" applyProtection="0"/>
    <xf numFmtId="0" fontId="89" fillId="40" borderId="0" applyProtection="0"/>
    <xf numFmtId="0" fontId="89" fillId="40" borderId="0" applyProtection="0"/>
    <xf numFmtId="0" fontId="107" fillId="39" borderId="0" applyProtection="0"/>
    <xf numFmtId="0" fontId="107" fillId="39" borderId="0" applyProtection="0"/>
    <xf numFmtId="0" fontId="107" fillId="39" borderId="0" applyProtection="0"/>
    <xf numFmtId="6" fontId="89" fillId="0" borderId="0" applyFont="0" applyFill="0" applyBorder="0" applyAlignment="0" applyProtection="0"/>
    <xf numFmtId="194" fontId="72" fillId="0" borderId="0" applyFill="0" applyBorder="0" applyAlignment="0" applyProtection="0"/>
    <xf numFmtId="194" fontId="72" fillId="0" borderId="0" applyFill="0" applyBorder="0" applyAlignment="0" applyProtection="0"/>
    <xf numFmtId="6" fontId="103" fillId="0" borderId="0" applyFont="0" applyFill="0" applyBorder="0" applyAlignment="0" applyProtection="0"/>
    <xf numFmtId="6" fontId="103" fillId="0" borderId="0" applyFont="0" applyFill="0" applyBorder="0" applyAlignment="0" applyProtection="0"/>
    <xf numFmtId="6" fontId="103" fillId="0" borderId="0" applyFont="0" applyFill="0" applyBorder="0" applyAlignment="0" applyProtection="0"/>
    <xf numFmtId="0" fontId="99" fillId="0" borderId="0"/>
    <xf numFmtId="0" fontId="89" fillId="0" borderId="0"/>
    <xf numFmtId="0" fontId="68" fillId="0" borderId="0"/>
    <xf numFmtId="0" fontId="68" fillId="0" borderId="0"/>
    <xf numFmtId="0" fontId="68" fillId="0" borderId="0"/>
    <xf numFmtId="0" fontId="89" fillId="0" borderId="0"/>
    <xf numFmtId="0" fontId="68" fillId="0" borderId="0"/>
    <xf numFmtId="0" fontId="68" fillId="0" borderId="0"/>
    <xf numFmtId="0" fontId="68" fillId="0" borderId="0"/>
    <xf numFmtId="0" fontId="89" fillId="0" borderId="0"/>
    <xf numFmtId="0" fontId="68" fillId="0" borderId="0"/>
    <xf numFmtId="0" fontId="68" fillId="0" borderId="0"/>
    <xf numFmtId="0" fontId="68" fillId="0" borderId="0"/>
    <xf numFmtId="0" fontId="89" fillId="0" borderId="0"/>
    <xf numFmtId="0" fontId="68" fillId="0" borderId="0"/>
    <xf numFmtId="0" fontId="68" fillId="0" borderId="0"/>
    <xf numFmtId="0" fontId="68" fillId="0" borderId="0"/>
    <xf numFmtId="0" fontId="89" fillId="0" borderId="0"/>
    <xf numFmtId="0" fontId="68" fillId="0" borderId="0"/>
    <xf numFmtId="0" fontId="68" fillId="0" borderId="0"/>
    <xf numFmtId="0" fontId="68" fillId="0" borderId="0"/>
    <xf numFmtId="0" fontId="89" fillId="0" borderId="0"/>
    <xf numFmtId="0" fontId="68" fillId="0" borderId="0"/>
    <xf numFmtId="0" fontId="68" fillId="0" borderId="0"/>
    <xf numFmtId="0" fontId="68" fillId="0" borderId="0"/>
    <xf numFmtId="0" fontId="89" fillId="0" borderId="0"/>
    <xf numFmtId="0" fontId="68" fillId="0" borderId="0"/>
    <xf numFmtId="0" fontId="68" fillId="0" borderId="0"/>
    <xf numFmtId="0" fontId="68" fillId="0" borderId="0"/>
    <xf numFmtId="0" fontId="89" fillId="0" borderId="0"/>
    <xf numFmtId="0" fontId="68" fillId="0" borderId="0"/>
    <xf numFmtId="0" fontId="68" fillId="0" borderId="0"/>
    <xf numFmtId="0" fontId="68" fillId="0" borderId="0"/>
    <xf numFmtId="0" fontId="89" fillId="0" borderId="0"/>
    <xf numFmtId="0" fontId="68" fillId="0" borderId="0"/>
    <xf numFmtId="0" fontId="68" fillId="0" borderId="0"/>
    <xf numFmtId="0" fontId="68" fillId="0" borderId="0"/>
    <xf numFmtId="0" fontId="89" fillId="0" borderId="0"/>
    <xf numFmtId="0" fontId="68" fillId="0" borderId="0"/>
    <xf numFmtId="0" fontId="68" fillId="0" borderId="0"/>
    <xf numFmtId="0" fontId="68" fillId="0" borderId="0"/>
    <xf numFmtId="0" fontId="89" fillId="0" borderId="0"/>
    <xf numFmtId="0" fontId="68" fillId="0" borderId="0"/>
    <xf numFmtId="0" fontId="68" fillId="0" borderId="0"/>
    <xf numFmtId="0" fontId="68" fillId="0" borderId="0"/>
    <xf numFmtId="0" fontId="89" fillId="0" borderId="0"/>
    <xf numFmtId="0" fontId="68" fillId="0" borderId="0"/>
    <xf numFmtId="0" fontId="68" fillId="0" borderId="0"/>
    <xf numFmtId="0" fontId="68" fillId="0" borderId="0"/>
    <xf numFmtId="0" fontId="89" fillId="0" borderId="0"/>
    <xf numFmtId="0" fontId="68" fillId="0" borderId="0"/>
    <xf numFmtId="0" fontId="68" fillId="0" borderId="0"/>
    <xf numFmtId="0" fontId="68" fillId="0" borderId="0"/>
    <xf numFmtId="0" fontId="89" fillId="0" borderId="0"/>
    <xf numFmtId="0" fontId="68" fillId="0" borderId="0"/>
    <xf numFmtId="0" fontId="68" fillId="0" borderId="0"/>
    <xf numFmtId="0" fontId="68" fillId="0" borderId="0"/>
    <xf numFmtId="0" fontId="89" fillId="0" borderId="0"/>
    <xf numFmtId="0" fontId="68" fillId="0" borderId="0"/>
    <xf numFmtId="0" fontId="68" fillId="0" borderId="0"/>
    <xf numFmtId="0" fontId="68" fillId="0" borderId="0"/>
    <xf numFmtId="0" fontId="89" fillId="0" borderId="0"/>
    <xf numFmtId="0" fontId="89" fillId="0" borderId="0"/>
    <xf numFmtId="0" fontId="68" fillId="0" borderId="0"/>
    <xf numFmtId="0" fontId="68" fillId="0" borderId="0"/>
    <xf numFmtId="0" fontId="68" fillId="0" borderId="0"/>
    <xf numFmtId="0" fontId="89" fillId="0" borderId="0"/>
    <xf numFmtId="0" fontId="68" fillId="0" borderId="0"/>
    <xf numFmtId="0" fontId="68" fillId="0" borderId="0"/>
    <xf numFmtId="0" fontId="68" fillId="0" borderId="0"/>
    <xf numFmtId="0" fontId="89" fillId="0" borderId="0"/>
    <xf numFmtId="0" fontId="68" fillId="0" borderId="0"/>
    <xf numFmtId="0" fontId="68" fillId="0" borderId="0"/>
    <xf numFmtId="0" fontId="68" fillId="0" borderId="0"/>
    <xf numFmtId="0" fontId="89" fillId="0" borderId="0"/>
    <xf numFmtId="0" fontId="68" fillId="0" borderId="0"/>
    <xf numFmtId="0" fontId="68" fillId="0" borderId="0"/>
    <xf numFmtId="0" fontId="68" fillId="0" borderId="0"/>
    <xf numFmtId="0" fontId="89" fillId="0" borderId="0"/>
    <xf numFmtId="0" fontId="68" fillId="0" borderId="0"/>
    <xf numFmtId="0" fontId="68" fillId="0" borderId="0"/>
    <xf numFmtId="0" fontId="68" fillId="0" borderId="0"/>
    <xf numFmtId="0" fontId="89" fillId="0" borderId="0"/>
    <xf numFmtId="0" fontId="68" fillId="0" borderId="0"/>
    <xf numFmtId="0" fontId="68" fillId="0" borderId="0"/>
    <xf numFmtId="0" fontId="68" fillId="0" borderId="0"/>
    <xf numFmtId="0" fontId="89" fillId="0" borderId="0"/>
    <xf numFmtId="0" fontId="68" fillId="0" borderId="0"/>
    <xf numFmtId="0" fontId="68" fillId="0" borderId="0"/>
    <xf numFmtId="0" fontId="68" fillId="0" borderId="0"/>
    <xf numFmtId="0" fontId="89" fillId="0" borderId="0"/>
    <xf numFmtId="0" fontId="68" fillId="0" borderId="0"/>
    <xf numFmtId="0" fontId="68" fillId="0" borderId="0"/>
    <xf numFmtId="0" fontId="68" fillId="0" borderId="0"/>
    <xf numFmtId="8" fontId="89" fillId="0" borderId="0" applyFont="0" applyFill="0" applyBorder="0" applyAlignment="0" applyProtection="0"/>
    <xf numFmtId="195" fontId="72" fillId="0" borderId="0" applyFill="0" applyBorder="0" applyAlignment="0" applyProtection="0"/>
    <xf numFmtId="195" fontId="72" fillId="0" borderId="0" applyFill="0" applyBorder="0" applyAlignment="0" applyProtection="0"/>
    <xf numFmtId="8" fontId="103" fillId="0" borderId="0" applyFont="0" applyFill="0" applyBorder="0" applyAlignment="0" applyProtection="0"/>
    <xf numFmtId="8" fontId="103" fillId="0" borderId="0" applyFont="0" applyFill="0" applyBorder="0" applyAlignment="0" applyProtection="0"/>
    <xf numFmtId="8" fontId="103" fillId="0" borderId="0" applyFont="0" applyFill="0" applyBorder="0" applyAlignment="0" applyProtection="0"/>
    <xf numFmtId="0" fontId="67" fillId="0" borderId="0" applyProtection="0"/>
    <xf numFmtId="0" fontId="99" fillId="0" borderId="0"/>
    <xf numFmtId="0" fontId="72" fillId="0" borderId="0"/>
    <xf numFmtId="0" fontId="72" fillId="0" borderId="0"/>
    <xf numFmtId="0" fontId="77" fillId="0" borderId="0"/>
    <xf numFmtId="0" fontId="77" fillId="0" borderId="0"/>
    <xf numFmtId="0" fontId="77" fillId="0" borderId="0"/>
    <xf numFmtId="0" fontId="65" fillId="0" borderId="0"/>
    <xf numFmtId="0" fontId="89" fillId="0" borderId="0"/>
    <xf numFmtId="0" fontId="99" fillId="0" borderId="0"/>
    <xf numFmtId="0" fontId="72" fillId="0" borderId="0"/>
    <xf numFmtId="0" fontId="72" fillId="0" borderId="0"/>
    <xf numFmtId="0" fontId="77" fillId="0" borderId="0"/>
    <xf numFmtId="0" fontId="77" fillId="0" borderId="0"/>
    <xf numFmtId="0" fontId="77" fillId="0" borderId="0"/>
    <xf numFmtId="0" fontId="99" fillId="0" borderId="0"/>
    <xf numFmtId="49" fontId="67" fillId="0" borderId="23"/>
    <xf numFmtId="178" fontId="72" fillId="0" borderId="0" applyFont="0" applyFill="0" applyBorder="0" applyAlignment="0" applyProtection="0"/>
    <xf numFmtId="49" fontId="89" fillId="0" borderId="39"/>
    <xf numFmtId="49" fontId="89" fillId="0" borderId="39"/>
    <xf numFmtId="49" fontId="99" fillId="0" borderId="23"/>
    <xf numFmtId="49" fontId="99" fillId="0" borderId="23"/>
    <xf numFmtId="49" fontId="99" fillId="0" borderId="23"/>
    <xf numFmtId="49" fontId="67" fillId="0" borderId="23"/>
    <xf numFmtId="0" fontId="72" fillId="37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3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37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84" fillId="49" borderId="0" applyNumberFormat="0" applyBorder="0" applyAlignment="0" applyProtection="0"/>
    <xf numFmtId="0" fontId="84" fillId="49" borderId="0" applyNumberFormat="0" applyBorder="0" applyAlignment="0" applyProtection="0"/>
    <xf numFmtId="0" fontId="84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43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84" fillId="51" borderId="0" applyNumberFormat="0" applyBorder="0" applyAlignment="0" applyProtection="0"/>
    <xf numFmtId="0" fontId="84" fillId="51" borderId="0" applyNumberFormat="0" applyBorder="0" applyAlignment="0" applyProtection="0"/>
    <xf numFmtId="0" fontId="84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84" fillId="53" borderId="0" applyNumberFormat="0" applyBorder="0" applyAlignment="0" applyProtection="0"/>
    <xf numFmtId="0" fontId="84" fillId="53" borderId="0" applyNumberFormat="0" applyBorder="0" applyAlignment="0" applyProtection="0"/>
    <xf numFmtId="0" fontId="84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84" fillId="54" borderId="0" applyNumberFormat="0" applyBorder="0" applyAlignment="0" applyProtection="0"/>
    <xf numFmtId="0" fontId="84" fillId="54" borderId="0" applyNumberFormat="0" applyBorder="0" applyAlignment="0" applyProtection="0"/>
    <xf numFmtId="0" fontId="84" fillId="54" borderId="0" applyNumberFormat="0" applyBorder="0" applyAlignment="0" applyProtection="0"/>
    <xf numFmtId="0" fontId="72" fillId="55" borderId="0" applyNumberFormat="0" applyBorder="0" applyAlignment="0" applyProtection="0"/>
    <xf numFmtId="0" fontId="72" fillId="55" borderId="0" applyNumberFormat="0" applyBorder="0" applyAlignment="0" applyProtection="0"/>
    <xf numFmtId="0" fontId="72" fillId="55" borderId="0" applyNumberFormat="0" applyBorder="0" applyAlignment="0" applyProtection="0"/>
    <xf numFmtId="0" fontId="72" fillId="55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84" fillId="51" borderId="0" applyNumberFormat="0" applyBorder="0" applyAlignment="0" applyProtection="0"/>
    <xf numFmtId="0" fontId="84" fillId="51" borderId="0" applyNumberFormat="0" applyBorder="0" applyAlignment="0" applyProtection="0"/>
    <xf numFmtId="0" fontId="84" fillId="51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84" fillId="52" borderId="0" applyNumberFormat="0" applyBorder="0" applyAlignment="0" applyProtection="0"/>
    <xf numFmtId="0" fontId="84" fillId="52" borderId="0" applyNumberFormat="0" applyBorder="0" applyAlignment="0" applyProtection="0"/>
    <xf numFmtId="0" fontId="84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43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49" fontId="67" fillId="0" borderId="0">
      <alignment horizontal="left"/>
    </xf>
    <xf numFmtId="49" fontId="67" fillId="0" borderId="0">
      <alignment horizontal="left"/>
    </xf>
    <xf numFmtId="49" fontId="67" fillId="0" borderId="0">
      <alignment horizontal="left"/>
    </xf>
    <xf numFmtId="49" fontId="67" fillId="0" borderId="0">
      <alignment horizontal="left"/>
    </xf>
    <xf numFmtId="49" fontId="67" fillId="0" borderId="0">
      <alignment horizontal="left"/>
    </xf>
    <xf numFmtId="49" fontId="67" fillId="0" borderId="0">
      <alignment horizontal="left"/>
    </xf>
    <xf numFmtId="49" fontId="67" fillId="0" borderId="0">
      <alignment horizontal="left"/>
    </xf>
    <xf numFmtId="49" fontId="67" fillId="0" borderId="0">
      <alignment horizontal="left"/>
    </xf>
    <xf numFmtId="49" fontId="67" fillId="0" borderId="0">
      <alignment horizontal="left"/>
    </xf>
    <xf numFmtId="49" fontId="67" fillId="0" borderId="0">
      <alignment horizontal="left"/>
    </xf>
    <xf numFmtId="49" fontId="67" fillId="0" borderId="0">
      <alignment horizontal="left"/>
    </xf>
    <xf numFmtId="49" fontId="67" fillId="0" borderId="0">
      <alignment horizontal="left"/>
    </xf>
    <xf numFmtId="49" fontId="67" fillId="0" borderId="0">
      <alignment horizontal="left"/>
    </xf>
    <xf numFmtId="49" fontId="67" fillId="0" borderId="0">
      <alignment horizontal="left"/>
    </xf>
    <xf numFmtId="49" fontId="67" fillId="0" borderId="0">
      <alignment horizontal="left"/>
    </xf>
    <xf numFmtId="49" fontId="67" fillId="0" borderId="0">
      <alignment horizontal="left"/>
    </xf>
    <xf numFmtId="49" fontId="67" fillId="0" borderId="0">
      <alignment horizontal="left"/>
    </xf>
    <xf numFmtId="49" fontId="67" fillId="0" borderId="0">
      <alignment horizontal="left"/>
    </xf>
    <xf numFmtId="49" fontId="67" fillId="0" borderId="0">
      <alignment horizontal="left"/>
    </xf>
    <xf numFmtId="49" fontId="67" fillId="0" borderId="0">
      <alignment horizontal="left"/>
    </xf>
    <xf numFmtId="49" fontId="67" fillId="0" borderId="0">
      <alignment horizontal="left"/>
    </xf>
    <xf numFmtId="49" fontId="67" fillId="0" borderId="0">
      <alignment horizontal="left"/>
    </xf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109" fillId="56" borderId="0" applyNumberFormat="0" applyBorder="0" applyAlignment="0" applyProtection="0"/>
    <xf numFmtId="0" fontId="109" fillId="56" borderId="0" applyNumberFormat="0" applyBorder="0" applyAlignment="0" applyProtection="0"/>
    <xf numFmtId="0" fontId="109" fillId="56" borderId="0" applyNumberFormat="0" applyBorder="0" applyAlignment="0" applyProtection="0"/>
    <xf numFmtId="0" fontId="72" fillId="57" borderId="0" applyNumberFormat="0" applyBorder="0" applyAlignment="0" applyProtection="0"/>
    <xf numFmtId="0" fontId="72" fillId="57" borderId="0" applyNumberFormat="0" applyBorder="0" applyAlignment="0" applyProtection="0"/>
    <xf numFmtId="0" fontId="72" fillId="57" borderId="0" applyNumberFormat="0" applyBorder="0" applyAlignment="0" applyProtection="0"/>
    <xf numFmtId="0" fontId="72" fillId="57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109" fillId="53" borderId="0" applyNumberFormat="0" applyBorder="0" applyAlignment="0" applyProtection="0"/>
    <xf numFmtId="0" fontId="109" fillId="53" borderId="0" applyNumberFormat="0" applyBorder="0" applyAlignment="0" applyProtection="0"/>
    <xf numFmtId="0" fontId="109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8" borderId="0" applyNumberFormat="0" applyBorder="0" applyAlignment="0" applyProtection="0"/>
    <xf numFmtId="0" fontId="72" fillId="59" borderId="0" applyNumberFormat="0" applyBorder="0" applyAlignment="0" applyProtection="0"/>
    <xf numFmtId="0" fontId="72" fillId="59" borderId="0" applyNumberFormat="0" applyBorder="0" applyAlignment="0" applyProtection="0"/>
    <xf numFmtId="0" fontId="109" fillId="58" borderId="0" applyNumberFormat="0" applyBorder="0" applyAlignment="0" applyProtection="0"/>
    <xf numFmtId="0" fontId="109" fillId="58" borderId="0" applyNumberFormat="0" applyBorder="0" applyAlignment="0" applyProtection="0"/>
    <xf numFmtId="0" fontId="109" fillId="58" borderId="0" applyNumberFormat="0" applyBorder="0" applyAlignment="0" applyProtection="0"/>
    <xf numFmtId="0" fontId="72" fillId="58" borderId="0" applyNumberFormat="0" applyBorder="0" applyAlignment="0" applyProtection="0"/>
    <xf numFmtId="0" fontId="72" fillId="55" borderId="0" applyNumberFormat="0" applyBorder="0" applyAlignment="0" applyProtection="0"/>
    <xf numFmtId="0" fontId="72" fillId="55" borderId="0" applyNumberFormat="0" applyBorder="0" applyAlignment="0" applyProtection="0"/>
    <xf numFmtId="0" fontId="72" fillId="55" borderId="0" applyNumberFormat="0" applyBorder="0" applyAlignment="0" applyProtection="0"/>
    <xf numFmtId="0" fontId="72" fillId="55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109" fillId="51" borderId="0" applyNumberFormat="0" applyBorder="0" applyAlignment="0" applyProtection="0"/>
    <xf numFmtId="0" fontId="109" fillId="51" borderId="0" applyNumberFormat="0" applyBorder="0" applyAlignment="0" applyProtection="0"/>
    <xf numFmtId="0" fontId="109" fillId="51" borderId="0" applyNumberFormat="0" applyBorder="0" applyAlignment="0" applyProtection="0"/>
    <xf numFmtId="0" fontId="72" fillId="60" borderId="0" applyNumberFormat="0" applyBorder="0" applyAlignment="0" applyProtection="0"/>
    <xf numFmtId="0" fontId="72" fillId="60" borderId="0" applyNumberFormat="0" applyBorder="0" applyAlignment="0" applyProtection="0"/>
    <xf numFmtId="0" fontId="72" fillId="60" borderId="0" applyNumberFormat="0" applyBorder="0" applyAlignment="0" applyProtection="0"/>
    <xf numFmtId="0" fontId="72" fillId="60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109" fillId="52" borderId="0" applyNumberFormat="0" applyBorder="0" applyAlignment="0" applyProtection="0"/>
    <xf numFmtId="0" fontId="109" fillId="52" borderId="0" applyNumberFormat="0" applyBorder="0" applyAlignment="0" applyProtection="0"/>
    <xf numFmtId="0" fontId="109" fillId="52" borderId="0" applyNumberFormat="0" applyBorder="0" applyAlignment="0" applyProtection="0"/>
    <xf numFmtId="0" fontId="72" fillId="61" borderId="0" applyNumberFormat="0" applyBorder="0" applyAlignment="0" applyProtection="0"/>
    <xf numFmtId="0" fontId="72" fillId="61" borderId="0" applyNumberFormat="0" applyBorder="0" applyAlignment="0" applyProtection="0"/>
    <xf numFmtId="0" fontId="72" fillId="61" borderId="0" applyNumberFormat="0" applyBorder="0" applyAlignment="0" applyProtection="0"/>
    <xf numFmtId="0" fontId="72" fillId="61" borderId="0" applyNumberFormat="0" applyBorder="0" applyAlignment="0" applyProtection="0"/>
    <xf numFmtId="0" fontId="72" fillId="43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109" fillId="43" borderId="0" applyNumberFormat="0" applyBorder="0" applyAlignment="0" applyProtection="0"/>
    <xf numFmtId="0" fontId="109" fillId="43" borderId="0" applyNumberFormat="0" applyBorder="0" applyAlignment="0" applyProtection="0"/>
    <xf numFmtId="0" fontId="109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62" borderId="0" applyNumberFormat="0" applyBorder="0" applyAlignment="0" applyProtection="0"/>
    <xf numFmtId="0" fontId="72" fillId="62" borderId="0" applyNumberFormat="0" applyBorder="0" applyAlignment="0" applyProtection="0"/>
    <xf numFmtId="0" fontId="72" fillId="62" borderId="0" applyNumberFormat="0" applyBorder="0" applyAlignment="0" applyProtection="0"/>
    <xf numFmtId="0" fontId="72" fillId="62" borderId="0" applyNumberFormat="0" applyBorder="0" applyAlignment="0" applyProtection="0"/>
    <xf numFmtId="0" fontId="72" fillId="0" borderId="0" applyNumberFormat="0" applyFill="0" applyBorder="0" applyAlignment="0"/>
    <xf numFmtId="0" fontId="72" fillId="0" borderId="0">
      <alignment horizontal="right"/>
    </xf>
    <xf numFmtId="175" fontId="70" fillId="0" borderId="0" applyNumberFormat="0" applyFill="0" applyBorder="0" applyAlignment="0"/>
    <xf numFmtId="0" fontId="70" fillId="0" borderId="0" applyNumberFormat="0" applyFill="0" applyBorder="0" applyAlignment="0"/>
    <xf numFmtId="0" fontId="70" fillId="0" borderId="0" applyNumberFormat="0" applyFill="0" applyBorder="0" applyAlignment="0"/>
    <xf numFmtId="175" fontId="102" fillId="0" borderId="0" applyNumberFormat="0" applyFill="0" applyBorder="0" applyAlignment="0"/>
    <xf numFmtId="175" fontId="102" fillId="0" borderId="0" applyNumberFormat="0" applyFill="0" applyBorder="0" applyAlignment="0"/>
    <xf numFmtId="175" fontId="102" fillId="0" borderId="0" applyNumberFormat="0" applyFill="0" applyBorder="0" applyAlignment="0"/>
    <xf numFmtId="1" fontId="72" fillId="0" borderId="74" applyAlignment="0">
      <alignment horizontal="left" vertical="center"/>
    </xf>
    <xf numFmtId="202" fontId="72" fillId="63" borderId="75" applyNumberFormat="0" applyFont="0" applyFill="0" applyBorder="0" applyAlignment="0">
      <alignment horizontal="center"/>
    </xf>
    <xf numFmtId="0" fontId="72" fillId="0" borderId="64" applyNumberFormat="0" applyFill="0" applyAlignment="0" applyProtection="0"/>
    <xf numFmtId="0" fontId="72" fillId="0" borderId="64" applyNumberFormat="0" applyFill="0" applyAlignment="0" applyProtection="0"/>
    <xf numFmtId="0" fontId="72" fillId="0" borderId="64" applyNumberFormat="0" applyFill="0" applyAlignment="0" applyProtection="0"/>
    <xf numFmtId="0" fontId="110" fillId="0" borderId="64" applyNumberFormat="0" applyFill="0" applyAlignment="0" applyProtection="0"/>
    <xf numFmtId="0" fontId="110" fillId="0" borderId="64" applyNumberFormat="0" applyFill="0" applyAlignment="0" applyProtection="0"/>
    <xf numFmtId="0" fontId="110" fillId="0" borderId="64" applyNumberFormat="0" applyFill="0" applyAlignment="0" applyProtection="0"/>
    <xf numFmtId="0" fontId="72" fillId="0" borderId="64" applyNumberFormat="0" applyFill="0" applyAlignment="0" applyProtection="0"/>
    <xf numFmtId="0" fontId="72" fillId="0" borderId="64" applyNumberFormat="0" applyFill="0" applyAlignment="0" applyProtection="0"/>
    <xf numFmtId="0" fontId="72" fillId="0" borderId="64" applyNumberFormat="0" applyFill="0" applyAlignment="0" applyProtection="0"/>
    <xf numFmtId="0" fontId="72" fillId="0" borderId="64" applyNumberFormat="0" applyFill="0" applyAlignment="0" applyProtection="0"/>
    <xf numFmtId="193" fontId="72" fillId="0" borderId="0">
      <alignment horizontal="right"/>
    </xf>
    <xf numFmtId="4" fontId="89" fillId="0" borderId="0" applyBorder="0" applyProtection="0">
      <protection locked="0"/>
    </xf>
    <xf numFmtId="4" fontId="89" fillId="0" borderId="0" applyBorder="0" applyProtection="0"/>
    <xf numFmtId="4" fontId="89" fillId="0" borderId="0" applyBorder="0" applyProtection="0"/>
    <xf numFmtId="4" fontId="108" fillId="0" borderId="0" applyBorder="0" applyProtection="0">
      <protection locked="0"/>
    </xf>
    <xf numFmtId="4" fontId="108" fillId="0" borderId="0" applyBorder="0" applyProtection="0">
      <protection locked="0"/>
    </xf>
    <xf numFmtId="4" fontId="108" fillId="0" borderId="0" applyBorder="0" applyProtection="0">
      <protection locked="0"/>
    </xf>
    <xf numFmtId="5" fontId="59" fillId="0" borderId="76" applyNumberFormat="0" applyFont="0" applyAlignment="0" applyProtection="0"/>
    <xf numFmtId="0" fontId="72" fillId="0" borderId="77" applyNumberFormat="0" applyAlignment="0" applyProtection="0"/>
    <xf numFmtId="0" fontId="72" fillId="0" borderId="77" applyNumberFormat="0" applyAlignment="0" applyProtection="0"/>
    <xf numFmtId="5" fontId="70" fillId="0" borderId="76" applyNumberFormat="0" applyFont="0" applyAlignment="0" applyProtection="0"/>
    <xf numFmtId="5" fontId="70" fillId="0" borderId="76" applyNumberFormat="0" applyFont="0" applyAlignment="0" applyProtection="0"/>
    <xf numFmtId="5" fontId="70" fillId="0" borderId="76" applyNumberFormat="0" applyFont="0" applyAlignment="0" applyProtection="0"/>
    <xf numFmtId="176" fontId="89" fillId="0" borderId="0" applyFont="0" applyFill="0" applyBorder="0" applyAlignment="0" applyProtection="0"/>
    <xf numFmtId="196" fontId="72" fillId="0" borderId="0" applyFill="0" applyBorder="0" applyAlignment="0" applyProtection="0"/>
    <xf numFmtId="196" fontId="72" fillId="0" borderId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7" fontId="89" fillId="0" borderId="0" applyFont="0" applyFill="0" applyBorder="0" applyAlignment="0" applyProtection="0"/>
    <xf numFmtId="197" fontId="72" fillId="0" borderId="0" applyFill="0" applyBorder="0" applyAlignment="0" applyProtection="0"/>
    <xf numFmtId="197" fontId="72" fillId="0" borderId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38" fontId="89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4" fontId="72" fillId="0" borderId="0"/>
    <xf numFmtId="15" fontId="89" fillId="0" borderId="0" applyFont="0" applyFill="0" applyBorder="0" applyAlignment="0" applyProtection="0">
      <alignment horizontal="left"/>
    </xf>
    <xf numFmtId="198" fontId="72" fillId="0" borderId="0" applyFill="0" applyBorder="0" applyAlignment="0" applyProtection="0"/>
    <xf numFmtId="198" fontId="72" fillId="0" borderId="0" applyFill="0" applyBorder="0" applyAlignment="0" applyProtection="0"/>
    <xf numFmtId="15" fontId="103" fillId="0" borderId="0" applyFont="0" applyFill="0" applyBorder="0" applyAlignment="0" applyProtection="0">
      <alignment horizontal="left"/>
    </xf>
    <xf numFmtId="15" fontId="103" fillId="0" borderId="0" applyFont="0" applyFill="0" applyBorder="0" applyAlignment="0" applyProtection="0">
      <alignment horizontal="left"/>
    </xf>
    <xf numFmtId="15" fontId="103" fillId="0" borderId="0" applyFont="0" applyFill="0" applyBorder="0" applyAlignment="0" applyProtection="0">
      <alignment horizontal="left"/>
    </xf>
    <xf numFmtId="180" fontId="89" fillId="0" borderId="0" applyFont="0" applyFill="0" applyBorder="0" applyProtection="0">
      <alignment horizontal="left"/>
    </xf>
    <xf numFmtId="199" fontId="72" fillId="0" borderId="0" applyFill="0" applyBorder="0" applyProtection="0">
      <alignment horizontal="left"/>
    </xf>
    <xf numFmtId="199" fontId="72" fillId="0" borderId="0" applyFill="0" applyBorder="0" applyProtection="0">
      <alignment horizontal="left"/>
    </xf>
    <xf numFmtId="180" fontId="103" fillId="0" borderId="0" applyFont="0" applyFill="0" applyBorder="0" applyProtection="0">
      <alignment horizontal="left"/>
    </xf>
    <xf numFmtId="180" fontId="103" fillId="0" borderId="0" applyFont="0" applyFill="0" applyBorder="0" applyProtection="0">
      <alignment horizontal="left"/>
    </xf>
    <xf numFmtId="180" fontId="103" fillId="0" borderId="0" applyFont="0" applyFill="0" applyBorder="0" applyProtection="0">
      <alignment horizontal="left"/>
    </xf>
    <xf numFmtId="181" fontId="89" fillId="0" borderId="0" applyFont="0" applyFill="0" applyBorder="0" applyAlignment="0" applyProtection="0">
      <protection locked="0"/>
    </xf>
    <xf numFmtId="181" fontId="72" fillId="0" borderId="0" applyFill="0" applyBorder="0" applyAlignment="0" applyProtection="0"/>
    <xf numFmtId="181" fontId="72" fillId="0" borderId="0" applyFill="0" applyBorder="0" applyAlignment="0" applyProtection="0"/>
    <xf numFmtId="181" fontId="104" fillId="0" borderId="0" applyFont="0" applyFill="0" applyBorder="0" applyAlignment="0" applyProtection="0">
      <protection locked="0"/>
    </xf>
    <xf numFmtId="181" fontId="104" fillId="0" borderId="0" applyFont="0" applyFill="0" applyBorder="0" applyAlignment="0" applyProtection="0">
      <protection locked="0"/>
    </xf>
    <xf numFmtId="181" fontId="104" fillId="0" borderId="0" applyFont="0" applyFill="0" applyBorder="0" applyAlignment="0" applyProtection="0">
      <protection locked="0"/>
    </xf>
    <xf numFmtId="39" fontId="99" fillId="0" borderId="0" applyFont="0" applyFill="0" applyBorder="0" applyAlignment="0" applyProtection="0"/>
    <xf numFmtId="39" fontId="72" fillId="0" borderId="0" applyFill="0" applyBorder="0" applyAlignment="0" applyProtection="0"/>
    <xf numFmtId="39" fontId="72" fillId="0" borderId="0" applyFill="0" applyBorder="0" applyAlignment="0" applyProtection="0"/>
    <xf numFmtId="39" fontId="77" fillId="0" borderId="0" applyFont="0" applyFill="0" applyBorder="0" applyAlignment="0" applyProtection="0"/>
    <xf numFmtId="39" fontId="77" fillId="0" borderId="0" applyFont="0" applyFill="0" applyBorder="0" applyAlignment="0" applyProtection="0"/>
    <xf numFmtId="39" fontId="77" fillId="0" borderId="0" applyFont="0" applyFill="0" applyBorder="0" applyAlignment="0" applyProtection="0"/>
    <xf numFmtId="182" fontId="89" fillId="0" borderId="0" applyFont="0" applyFill="0" applyBorder="0" applyAlignment="0"/>
    <xf numFmtId="182" fontId="72" fillId="0" borderId="0" applyFill="0" applyBorder="0" applyAlignment="0"/>
    <xf numFmtId="182" fontId="72" fillId="0" borderId="0" applyFill="0" applyBorder="0" applyAlignment="0"/>
    <xf numFmtId="182" fontId="51" fillId="0" borderId="0" applyFont="0" applyFill="0" applyBorder="0" applyAlignment="0"/>
    <xf numFmtId="182" fontId="51" fillId="0" borderId="0" applyFont="0" applyFill="0" applyBorder="0" applyAlignment="0"/>
    <xf numFmtId="182" fontId="51" fillId="0" borderId="0" applyFont="0" applyFill="0" applyBorder="0" applyAlignment="0"/>
    <xf numFmtId="203" fontId="72" fillId="0" borderId="0" applyFont="0" applyFill="0" applyBorder="0" applyAlignment="0" applyProtection="0"/>
    <xf numFmtId="0" fontId="72" fillId="0" borderId="0"/>
    <xf numFmtId="0" fontId="72" fillId="0" borderId="0"/>
    <xf numFmtId="0" fontId="89" fillId="0" borderId="0" applyNumberFormat="0" applyFill="0" applyBorder="0" applyAlignment="0" applyProtection="0">
      <alignment vertical="top"/>
      <protection locked="0"/>
    </xf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37" fontId="89" fillId="0" borderId="0" applyFill="0" applyBorder="0" applyAlignment="0">
      <protection locked="0"/>
    </xf>
    <xf numFmtId="183" fontId="89" fillId="0" borderId="50" applyFill="0" applyBorder="0" applyAlignment="0">
      <alignment horizontal="center"/>
      <protection locked="0"/>
    </xf>
    <xf numFmtId="183" fontId="89" fillId="0" borderId="0" applyFill="0" applyBorder="0" applyAlignment="0">
      <protection locked="0"/>
    </xf>
    <xf numFmtId="183" fontId="89" fillId="0" borderId="0" applyFill="0" applyBorder="0" applyAlignment="0">
      <protection locked="0"/>
    </xf>
    <xf numFmtId="183" fontId="100" fillId="0" borderId="50" applyFill="0" applyBorder="0" applyAlignment="0">
      <alignment horizontal="center"/>
      <protection locked="0"/>
    </xf>
    <xf numFmtId="183" fontId="100" fillId="0" borderId="50" applyFill="0" applyBorder="0" applyAlignment="0">
      <alignment horizontal="center"/>
      <protection locked="0"/>
    </xf>
    <xf numFmtId="183" fontId="100" fillId="0" borderId="50" applyFill="0" applyBorder="0" applyAlignment="0">
      <alignment horizontal="center"/>
      <protection locked="0"/>
    </xf>
    <xf numFmtId="181" fontId="89" fillId="0" borderId="0" applyFill="0" applyBorder="0" applyAlignment="0">
      <protection locked="0"/>
    </xf>
    <xf numFmtId="181" fontId="100" fillId="0" borderId="0" applyFill="0" applyBorder="0" applyAlignment="0">
      <protection locked="0"/>
    </xf>
    <xf numFmtId="181" fontId="100" fillId="0" borderId="0" applyFill="0" applyBorder="0" applyAlignment="0">
      <protection locked="0"/>
    </xf>
    <xf numFmtId="181" fontId="100" fillId="0" borderId="0" applyFill="0" applyBorder="0" applyAlignment="0">
      <protection locked="0"/>
    </xf>
    <xf numFmtId="37" fontId="89" fillId="0" borderId="0" applyFill="0" applyBorder="0" applyAlignment="0">
      <protection locked="0"/>
    </xf>
    <xf numFmtId="182" fontId="89" fillId="0" borderId="0" applyFill="0" applyBorder="0" applyAlignment="0" applyProtection="0">
      <protection locked="0"/>
    </xf>
    <xf numFmtId="182" fontId="89" fillId="0" borderId="0" applyFill="0" applyBorder="0" applyAlignment="0" applyProtection="0"/>
    <xf numFmtId="182" fontId="89" fillId="0" borderId="0" applyFill="0" applyBorder="0" applyAlignment="0" applyProtection="0"/>
    <xf numFmtId="182" fontId="100" fillId="0" borderId="0" applyFill="0" applyBorder="0" applyAlignment="0" applyProtection="0">
      <protection locked="0"/>
    </xf>
    <xf numFmtId="182" fontId="100" fillId="0" borderId="0" applyFill="0" applyBorder="0" applyAlignment="0" applyProtection="0">
      <protection locked="0"/>
    </xf>
    <xf numFmtId="182" fontId="100" fillId="0" borderId="0" applyFill="0" applyBorder="0" applyAlignment="0" applyProtection="0">
      <protection locked="0"/>
    </xf>
    <xf numFmtId="37" fontId="89" fillId="0" borderId="0" applyFill="0" applyBorder="0" applyAlignment="0">
      <protection locked="0"/>
    </xf>
    <xf numFmtId="37" fontId="100" fillId="0" borderId="0" applyFill="0" applyBorder="0" applyAlignment="0">
      <protection locked="0"/>
    </xf>
    <xf numFmtId="37" fontId="100" fillId="0" borderId="0" applyFill="0" applyBorder="0" applyAlignment="0">
      <protection locked="0"/>
    </xf>
    <xf numFmtId="37" fontId="100" fillId="0" borderId="0" applyFill="0" applyBorder="0" applyAlignment="0">
      <protection locked="0"/>
    </xf>
    <xf numFmtId="0" fontId="72" fillId="64" borderId="65" applyNumberFormat="0" applyAlignment="0" applyProtection="0"/>
    <xf numFmtId="0" fontId="72" fillId="65" borderId="65" applyNumberFormat="0" applyAlignment="0" applyProtection="0"/>
    <xf numFmtId="0" fontId="72" fillId="65" borderId="65" applyNumberFormat="0" applyAlignment="0" applyProtection="0"/>
    <xf numFmtId="0" fontId="51" fillId="64" borderId="65" applyNumberFormat="0" applyAlignment="0" applyProtection="0"/>
    <xf numFmtId="0" fontId="51" fillId="64" borderId="65" applyNumberFormat="0" applyAlignment="0" applyProtection="0"/>
    <xf numFmtId="0" fontId="51" fillId="64" borderId="65" applyNumberFormat="0" applyAlignment="0" applyProtection="0"/>
    <xf numFmtId="0" fontId="51" fillId="64" borderId="65" applyNumberFormat="0" applyAlignment="0" applyProtection="0"/>
    <xf numFmtId="0" fontId="51" fillId="64" borderId="65" applyNumberFormat="0" applyAlignment="0" applyProtection="0"/>
    <xf numFmtId="0" fontId="51" fillId="64" borderId="65" applyNumberFormat="0" applyAlignment="0" applyProtection="0"/>
    <xf numFmtId="0" fontId="72" fillId="64" borderId="65" applyNumberFormat="0" applyAlignment="0" applyProtection="0"/>
    <xf numFmtId="0" fontId="72" fillId="65" borderId="65" applyNumberFormat="0" applyAlignment="0" applyProtection="0"/>
    <xf numFmtId="0" fontId="72" fillId="65" borderId="65" applyNumberFormat="0" applyAlignment="0" applyProtection="0"/>
    <xf numFmtId="0" fontId="72" fillId="65" borderId="65" applyNumberFormat="0" applyAlignment="0" applyProtection="0"/>
    <xf numFmtId="0" fontId="72" fillId="65" borderId="65" applyNumberFormat="0" applyAlignment="0" applyProtection="0"/>
    <xf numFmtId="0" fontId="72" fillId="0" borderId="78" applyNumberFormat="0" applyFont="0" applyFill="0" applyAlignment="0" applyProtection="0">
      <alignment horizontal="left"/>
    </xf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44" fontId="89" fillId="0" borderId="0" applyFont="0" applyFill="0" applyBorder="0" applyAlignment="0" applyProtection="0"/>
    <xf numFmtId="200" fontId="72" fillId="0" borderId="0" applyFill="0" applyBorder="0" applyAlignment="0" applyProtection="0"/>
    <xf numFmtId="200" fontId="72" fillId="0" borderId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200" fontId="89" fillId="0" borderId="0" applyFill="0" applyBorder="0" applyAlignment="0" applyProtection="0"/>
    <xf numFmtId="0" fontId="72" fillId="0" borderId="0">
      <alignment horizontal="center"/>
    </xf>
    <xf numFmtId="184" fontId="68" fillId="0" borderId="0" applyFont="0" applyFill="0" applyBorder="0" applyAlignment="0" applyProtection="0"/>
    <xf numFmtId="184" fontId="72" fillId="0" borderId="0" applyFill="0" applyBorder="0" applyAlignment="0" applyProtection="0"/>
    <xf numFmtId="184" fontId="72" fillId="0" borderId="0" applyFill="0" applyBorder="0" applyAlignment="0" applyProtection="0"/>
    <xf numFmtId="184" fontId="105" fillId="0" borderId="0" applyFont="0" applyFill="0" applyBorder="0" applyAlignment="0" applyProtection="0"/>
    <xf numFmtId="184" fontId="105" fillId="0" borderId="0" applyFont="0" applyFill="0" applyBorder="0" applyAlignment="0" applyProtection="0"/>
    <xf numFmtId="184" fontId="105" fillId="0" borderId="0" applyFont="0" applyFill="0" applyBorder="0" applyAlignment="0" applyProtection="0"/>
    <xf numFmtId="49" fontId="72" fillId="0" borderId="6" applyNumberFormat="0">
      <alignment horizontal="left" vertical="center"/>
    </xf>
    <xf numFmtId="0" fontId="72" fillId="0" borderId="66" applyNumberFormat="0" applyFill="0" applyAlignment="0" applyProtection="0"/>
    <xf numFmtId="0" fontId="72" fillId="0" borderId="66" applyNumberFormat="0" applyFill="0" applyAlignment="0" applyProtection="0"/>
    <xf numFmtId="0" fontId="72" fillId="0" borderId="66" applyNumberFormat="0" applyFill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72" fillId="0" borderId="66" applyNumberFormat="0" applyFill="0" applyAlignment="0" applyProtection="0"/>
    <xf numFmtId="0" fontId="72" fillId="0" borderId="66" applyNumberFormat="0" applyFill="0" applyAlignment="0" applyProtection="0"/>
    <xf numFmtId="0" fontId="72" fillId="0" borderId="66" applyNumberFormat="0" applyFill="0" applyAlignment="0" applyProtection="0"/>
    <xf numFmtId="0" fontId="72" fillId="0" borderId="66" applyNumberFormat="0" applyFill="0" applyAlignment="0" applyProtection="0"/>
    <xf numFmtId="0" fontId="72" fillId="0" borderId="67" applyNumberFormat="0" applyFill="0" applyAlignment="0" applyProtection="0"/>
    <xf numFmtId="0" fontId="72" fillId="0" borderId="67" applyNumberFormat="0" applyFill="0" applyAlignment="0" applyProtection="0"/>
    <xf numFmtId="0" fontId="72" fillId="0" borderId="67" applyNumberFormat="0" applyFill="0" applyAlignment="0" applyProtection="0"/>
    <xf numFmtId="0" fontId="51" fillId="0" borderId="67" applyNumberFormat="0" applyFill="0" applyAlignment="0" applyProtection="0"/>
    <xf numFmtId="0" fontId="51" fillId="0" borderId="67" applyNumberFormat="0" applyFill="0" applyAlignment="0" applyProtection="0"/>
    <xf numFmtId="0" fontId="51" fillId="0" borderId="67" applyNumberFormat="0" applyFill="0" applyAlignment="0" applyProtection="0"/>
    <xf numFmtId="0" fontId="51" fillId="0" borderId="67" applyNumberFormat="0" applyFill="0" applyAlignment="0" applyProtection="0"/>
    <xf numFmtId="0" fontId="51" fillId="0" borderId="67" applyNumberFormat="0" applyFill="0" applyAlignment="0" applyProtection="0"/>
    <xf numFmtId="0" fontId="51" fillId="0" borderId="67" applyNumberFormat="0" applyFill="0" applyAlignment="0" applyProtection="0"/>
    <xf numFmtId="0" fontId="72" fillId="0" borderId="67" applyNumberFormat="0" applyFill="0" applyAlignment="0" applyProtection="0"/>
    <xf numFmtId="0" fontId="72" fillId="0" borderId="67" applyNumberFormat="0" applyFill="0" applyAlignment="0" applyProtection="0"/>
    <xf numFmtId="0" fontId="72" fillId="0" borderId="67" applyNumberFormat="0" applyFill="0" applyAlignment="0" applyProtection="0"/>
    <xf numFmtId="0" fontId="72" fillId="0" borderId="67" applyNumberFormat="0" applyFill="0" applyAlignment="0" applyProtection="0"/>
    <xf numFmtId="0" fontId="72" fillId="0" borderId="79" applyNumberFormat="0" applyFill="0" applyAlignment="0" applyProtection="0"/>
    <xf numFmtId="0" fontId="72" fillId="0" borderId="79" applyNumberFormat="0" applyFill="0" applyAlignment="0" applyProtection="0"/>
    <xf numFmtId="0" fontId="72" fillId="0" borderId="79" applyNumberFormat="0" applyFill="0" applyAlignment="0" applyProtection="0"/>
    <xf numFmtId="0" fontId="51" fillId="0" borderId="79" applyNumberFormat="0" applyFill="0" applyAlignment="0" applyProtection="0"/>
    <xf numFmtId="0" fontId="51" fillId="0" borderId="79" applyNumberFormat="0" applyFill="0" applyAlignment="0" applyProtection="0"/>
    <xf numFmtId="0" fontId="51" fillId="0" borderId="79" applyNumberFormat="0" applyFill="0" applyAlignment="0" applyProtection="0"/>
    <xf numFmtId="0" fontId="51" fillId="0" borderId="79" applyNumberFormat="0" applyFill="0" applyAlignment="0" applyProtection="0"/>
    <xf numFmtId="0" fontId="51" fillId="0" borderId="79" applyNumberFormat="0" applyFill="0" applyAlignment="0" applyProtection="0"/>
    <xf numFmtId="0" fontId="51" fillId="0" borderId="79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68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4" fontId="72" fillId="0" borderId="0" applyFill="0" applyBorder="0" applyProtection="0">
      <alignment horizontal="right"/>
    </xf>
    <xf numFmtId="4" fontId="72" fillId="0" borderId="0" applyFill="0" applyBorder="0" applyProtection="0"/>
    <xf numFmtId="4" fontId="72" fillId="0" borderId="0" applyFill="0" applyBorder="0" applyProtection="0"/>
    <xf numFmtId="4" fontId="72" fillId="0" borderId="0" applyFill="0" applyBorder="0" applyProtection="0"/>
    <xf numFmtId="0" fontId="89" fillId="0" borderId="12" applyBorder="0" applyAlignment="0">
      <alignment horizontal="center" vertical="center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67" fillId="0" borderId="0" applyNumberFormat="0" applyFill="0" applyBorder="0" applyAlignment="0" applyProtection="0"/>
    <xf numFmtId="175" fontId="89" fillId="0" borderId="0" applyFill="0" applyBorder="0" applyAlignment="0"/>
    <xf numFmtId="175" fontId="106" fillId="0" borderId="0" applyFill="0" applyBorder="0" applyAlignment="0"/>
    <xf numFmtId="175" fontId="106" fillId="0" borderId="0" applyFill="0" applyBorder="0" applyAlignment="0"/>
    <xf numFmtId="175" fontId="106" fillId="0" borderId="0" applyFill="0" applyBorder="0" applyAlignment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72" fillId="0" borderId="0"/>
    <xf numFmtId="0" fontId="72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7" fillId="0" borderId="0"/>
    <xf numFmtId="0" fontId="89" fillId="0" borderId="0"/>
    <xf numFmtId="0" fontId="67" fillId="0" borderId="0"/>
    <xf numFmtId="0" fontId="67" fillId="0" borderId="0"/>
    <xf numFmtId="0" fontId="67" fillId="0" borderId="0"/>
    <xf numFmtId="0" fontId="89" fillId="0" borderId="0"/>
    <xf numFmtId="0" fontId="89" fillId="0" borderId="0"/>
    <xf numFmtId="0" fontId="6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9" fillId="0" borderId="0"/>
    <xf numFmtId="0" fontId="89" fillId="0" borderId="0"/>
    <xf numFmtId="0" fontId="15" fillId="0" borderId="0"/>
    <xf numFmtId="0" fontId="15" fillId="0" borderId="0"/>
    <xf numFmtId="0" fontId="5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72" fillId="0" borderId="0"/>
    <xf numFmtId="0" fontId="72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72" fillId="0" borderId="0"/>
    <xf numFmtId="0" fontId="72" fillId="0" borderId="0"/>
    <xf numFmtId="0" fontId="89" fillId="0" borderId="0"/>
    <xf numFmtId="0" fontId="89" fillId="0" borderId="0"/>
    <xf numFmtId="0" fontId="72" fillId="0" borderId="0" applyProtection="0"/>
    <xf numFmtId="0" fontId="72" fillId="0" borderId="0" applyProtection="0"/>
    <xf numFmtId="0" fontId="72" fillId="0" borderId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72" fillId="0" borderId="0" applyFill="0" applyBorder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72" fillId="0" borderId="0"/>
    <xf numFmtId="0" fontId="72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8" fillId="0" borderId="0"/>
    <xf numFmtId="0" fontId="72" fillId="0" borderId="0"/>
    <xf numFmtId="0" fontId="72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72" fillId="0" borderId="0"/>
    <xf numFmtId="0" fontId="72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 applyProtection="0"/>
    <xf numFmtId="185" fontId="89" fillId="0" borderId="31" applyFont="0" applyFill="0" applyBorder="0" applyAlignment="0" applyProtection="0">
      <alignment horizontal="right"/>
    </xf>
    <xf numFmtId="185" fontId="89" fillId="0" borderId="31" applyFont="0" applyFill="0" applyBorder="0" applyAlignment="0" applyProtection="0">
      <alignment horizontal="right"/>
    </xf>
    <xf numFmtId="185" fontId="72" fillId="0" borderId="0" applyFill="0" applyBorder="0" applyAlignment="0" applyProtection="0"/>
    <xf numFmtId="185" fontId="72" fillId="0" borderId="0" applyFill="0" applyBorder="0" applyAlignment="0" applyProtection="0"/>
    <xf numFmtId="185" fontId="89" fillId="0" borderId="31" applyFont="0" applyFill="0" applyBorder="0" applyAlignment="0" applyProtection="0">
      <alignment horizontal="right"/>
    </xf>
    <xf numFmtId="185" fontId="72" fillId="0" borderId="0" applyFill="0" applyBorder="0" applyAlignment="0" applyProtection="0"/>
    <xf numFmtId="185" fontId="72" fillId="0" borderId="0" applyFill="0" applyBorder="0" applyAlignment="0" applyProtection="0"/>
    <xf numFmtId="185" fontId="89" fillId="0" borderId="31" applyFont="0" applyFill="0" applyBorder="0" applyAlignment="0" applyProtection="0">
      <alignment horizontal="right"/>
    </xf>
    <xf numFmtId="185" fontId="72" fillId="0" borderId="0" applyFill="0" applyBorder="0" applyAlignment="0" applyProtection="0"/>
    <xf numFmtId="185" fontId="72" fillId="0" borderId="0" applyFill="0" applyBorder="0" applyAlignment="0" applyProtection="0"/>
    <xf numFmtId="185" fontId="89" fillId="0" borderId="31" applyFont="0" applyFill="0" applyBorder="0" applyAlignment="0" applyProtection="0">
      <alignment horizontal="right"/>
    </xf>
    <xf numFmtId="185" fontId="72" fillId="0" borderId="0" applyFill="0" applyBorder="0" applyAlignment="0" applyProtection="0"/>
    <xf numFmtId="185" fontId="72" fillId="0" borderId="0" applyFill="0" applyBorder="0" applyAlignment="0" applyProtection="0"/>
    <xf numFmtId="185" fontId="89" fillId="0" borderId="31" applyFont="0" applyFill="0" applyBorder="0" applyAlignment="0" applyProtection="0">
      <alignment horizontal="right"/>
    </xf>
    <xf numFmtId="185" fontId="72" fillId="0" borderId="0" applyFill="0" applyBorder="0" applyAlignment="0" applyProtection="0"/>
    <xf numFmtId="185" fontId="72" fillId="0" borderId="0" applyFill="0" applyBorder="0" applyAlignment="0" applyProtection="0"/>
    <xf numFmtId="185" fontId="89" fillId="0" borderId="31" applyFont="0" applyFill="0" applyBorder="0" applyAlignment="0" applyProtection="0">
      <alignment horizontal="right"/>
    </xf>
    <xf numFmtId="185" fontId="72" fillId="0" borderId="0" applyFill="0" applyBorder="0" applyAlignment="0" applyProtection="0"/>
    <xf numFmtId="185" fontId="72" fillId="0" borderId="0" applyFill="0" applyBorder="0" applyAlignment="0" applyProtection="0"/>
    <xf numFmtId="185" fontId="89" fillId="0" borderId="31" applyFont="0" applyFill="0" applyBorder="0" applyAlignment="0" applyProtection="0">
      <alignment horizontal="right"/>
    </xf>
    <xf numFmtId="185" fontId="72" fillId="0" borderId="0" applyFill="0" applyBorder="0" applyAlignment="0" applyProtection="0"/>
    <xf numFmtId="185" fontId="72" fillId="0" borderId="0" applyFill="0" applyBorder="0" applyAlignment="0" applyProtection="0"/>
    <xf numFmtId="185" fontId="89" fillId="0" borderId="31" applyFont="0" applyFill="0" applyBorder="0" applyAlignment="0" applyProtection="0">
      <alignment horizontal="right"/>
    </xf>
    <xf numFmtId="185" fontId="72" fillId="0" borderId="0" applyFill="0" applyBorder="0" applyAlignment="0" applyProtection="0"/>
    <xf numFmtId="185" fontId="72" fillId="0" borderId="0" applyFill="0" applyBorder="0" applyAlignment="0" applyProtection="0"/>
    <xf numFmtId="185" fontId="89" fillId="0" borderId="31" applyFont="0" applyFill="0" applyBorder="0" applyAlignment="0" applyProtection="0">
      <alignment horizontal="right"/>
    </xf>
    <xf numFmtId="185" fontId="72" fillId="0" borderId="0" applyFill="0" applyBorder="0" applyAlignment="0" applyProtection="0"/>
    <xf numFmtId="185" fontId="72" fillId="0" borderId="0" applyFill="0" applyBorder="0" applyAlignment="0" applyProtection="0"/>
    <xf numFmtId="185" fontId="89" fillId="0" borderId="31" applyFont="0" applyFill="0" applyBorder="0" applyAlignment="0" applyProtection="0">
      <alignment horizontal="right"/>
    </xf>
    <xf numFmtId="185" fontId="72" fillId="0" borderId="0" applyFill="0" applyBorder="0" applyAlignment="0" applyProtection="0"/>
    <xf numFmtId="185" fontId="72" fillId="0" borderId="0" applyFill="0" applyBorder="0" applyAlignment="0" applyProtection="0"/>
    <xf numFmtId="185" fontId="89" fillId="0" borderId="31" applyFont="0" applyFill="0" applyBorder="0" applyAlignment="0" applyProtection="0">
      <alignment horizontal="right"/>
    </xf>
    <xf numFmtId="185" fontId="72" fillId="0" borderId="0" applyFill="0" applyBorder="0" applyAlignment="0" applyProtection="0"/>
    <xf numFmtId="185" fontId="72" fillId="0" borderId="0" applyFill="0" applyBorder="0" applyAlignment="0" applyProtection="0"/>
    <xf numFmtId="185" fontId="89" fillId="0" borderId="31" applyFont="0" applyFill="0" applyBorder="0" applyAlignment="0" applyProtection="0">
      <alignment horizontal="right"/>
    </xf>
    <xf numFmtId="185" fontId="72" fillId="0" borderId="0" applyFill="0" applyBorder="0" applyAlignment="0" applyProtection="0"/>
    <xf numFmtId="185" fontId="72" fillId="0" borderId="0" applyFill="0" applyBorder="0" applyAlignment="0" applyProtection="0"/>
    <xf numFmtId="185" fontId="89" fillId="0" borderId="31" applyFont="0" applyFill="0" applyBorder="0" applyAlignment="0" applyProtection="0">
      <alignment horizontal="right"/>
    </xf>
    <xf numFmtId="185" fontId="72" fillId="0" borderId="0" applyFill="0" applyBorder="0" applyAlignment="0" applyProtection="0"/>
    <xf numFmtId="185" fontId="72" fillId="0" borderId="0" applyFill="0" applyBorder="0" applyAlignment="0" applyProtection="0"/>
    <xf numFmtId="185" fontId="89" fillId="0" borderId="31" applyFont="0" applyFill="0" applyBorder="0" applyAlignment="0" applyProtection="0">
      <alignment horizontal="right"/>
    </xf>
    <xf numFmtId="185" fontId="72" fillId="0" borderId="0" applyFill="0" applyBorder="0" applyAlignment="0" applyProtection="0"/>
    <xf numFmtId="185" fontId="72" fillId="0" borderId="0" applyFill="0" applyBorder="0" applyAlignment="0" applyProtection="0"/>
    <xf numFmtId="185" fontId="89" fillId="0" borderId="31" applyFont="0" applyFill="0" applyBorder="0" applyAlignment="0" applyProtection="0">
      <alignment horizontal="right"/>
    </xf>
    <xf numFmtId="185" fontId="72" fillId="0" borderId="0" applyFill="0" applyBorder="0" applyAlignment="0" applyProtection="0"/>
    <xf numFmtId="185" fontId="72" fillId="0" borderId="0" applyFill="0" applyBorder="0" applyAlignment="0" applyProtection="0"/>
    <xf numFmtId="185" fontId="72" fillId="0" borderId="0" applyFill="0" applyBorder="0" applyAlignment="0" applyProtection="0"/>
    <xf numFmtId="185" fontId="72" fillId="0" borderId="0" applyFill="0" applyBorder="0" applyAlignment="0" applyProtection="0"/>
    <xf numFmtId="185" fontId="89" fillId="0" borderId="31" applyFont="0" applyFill="0" applyBorder="0" applyAlignment="0" applyProtection="0">
      <alignment horizontal="right"/>
    </xf>
    <xf numFmtId="185" fontId="72" fillId="0" borderId="0" applyFill="0" applyBorder="0" applyAlignment="0" applyProtection="0"/>
    <xf numFmtId="185" fontId="72" fillId="0" borderId="0" applyFill="0" applyBorder="0" applyAlignment="0" applyProtection="0"/>
    <xf numFmtId="185" fontId="89" fillId="0" borderId="31" applyFont="0" applyFill="0" applyBorder="0" applyAlignment="0" applyProtection="0">
      <alignment horizontal="right"/>
    </xf>
    <xf numFmtId="185" fontId="72" fillId="0" borderId="0" applyFill="0" applyBorder="0" applyAlignment="0" applyProtection="0"/>
    <xf numFmtId="185" fontId="72" fillId="0" borderId="0" applyFill="0" applyBorder="0" applyAlignment="0" applyProtection="0"/>
    <xf numFmtId="185" fontId="89" fillId="0" borderId="31" applyFont="0" applyFill="0" applyBorder="0" applyAlignment="0" applyProtection="0">
      <alignment horizontal="right"/>
    </xf>
    <xf numFmtId="185" fontId="72" fillId="0" borderId="0" applyFill="0" applyBorder="0" applyAlignment="0" applyProtection="0"/>
    <xf numFmtId="185" fontId="72" fillId="0" borderId="0" applyFill="0" applyBorder="0" applyAlignment="0" applyProtection="0"/>
    <xf numFmtId="185" fontId="89" fillId="0" borderId="31" applyFont="0" applyFill="0" applyBorder="0" applyAlignment="0" applyProtection="0">
      <alignment horizontal="right"/>
    </xf>
    <xf numFmtId="185" fontId="72" fillId="0" borderId="0" applyFill="0" applyBorder="0" applyAlignment="0" applyProtection="0"/>
    <xf numFmtId="185" fontId="72" fillId="0" borderId="0" applyFill="0" applyBorder="0" applyAlignment="0" applyProtection="0"/>
    <xf numFmtId="185" fontId="89" fillId="0" borderId="31" applyFont="0" applyFill="0" applyBorder="0" applyAlignment="0" applyProtection="0">
      <alignment horizontal="right"/>
    </xf>
    <xf numFmtId="185" fontId="72" fillId="0" borderId="0" applyFill="0" applyBorder="0" applyAlignment="0" applyProtection="0"/>
    <xf numFmtId="185" fontId="72" fillId="0" borderId="0" applyFill="0" applyBorder="0" applyAlignment="0" applyProtection="0"/>
    <xf numFmtId="185" fontId="89" fillId="0" borderId="31" applyFont="0" applyFill="0" applyBorder="0" applyAlignment="0" applyProtection="0">
      <alignment horizontal="right"/>
    </xf>
    <xf numFmtId="185" fontId="72" fillId="0" borderId="0" applyFill="0" applyBorder="0" applyAlignment="0" applyProtection="0"/>
    <xf numFmtId="185" fontId="72" fillId="0" borderId="0" applyFill="0" applyBorder="0" applyAlignment="0" applyProtection="0"/>
    <xf numFmtId="185" fontId="89" fillId="0" borderId="31" applyFont="0" applyFill="0" applyBorder="0" applyAlignment="0" applyProtection="0">
      <alignment horizontal="right"/>
    </xf>
    <xf numFmtId="185" fontId="72" fillId="0" borderId="0" applyFill="0" applyBorder="0" applyAlignment="0" applyProtection="0"/>
    <xf numFmtId="185" fontId="72" fillId="0" borderId="0" applyFill="0" applyBorder="0" applyAlignment="0" applyProtection="0"/>
    <xf numFmtId="186" fontId="89" fillId="0" borderId="0" applyFont="0" applyFill="0" applyBorder="0" applyAlignment="0" applyProtection="0"/>
    <xf numFmtId="186" fontId="72" fillId="0" borderId="0" applyFill="0" applyBorder="0" applyAlignment="0" applyProtection="0"/>
    <xf numFmtId="186" fontId="72" fillId="0" borderId="0" applyFill="0" applyBorder="0" applyAlignment="0" applyProtection="0"/>
    <xf numFmtId="187" fontId="89" fillId="0" borderId="0" applyFont="0" applyFill="0" applyBorder="0" applyAlignment="0" applyProtection="0"/>
    <xf numFmtId="187" fontId="72" fillId="0" borderId="0" applyFill="0" applyBorder="0" applyAlignment="0" applyProtection="0"/>
    <xf numFmtId="187" fontId="72" fillId="0" borderId="0" applyFill="0" applyBorder="0" applyAlignment="0" applyProtection="0"/>
    <xf numFmtId="188" fontId="89" fillId="0" borderId="0" applyFont="0" applyFill="0" applyBorder="0" applyAlignment="0" applyProtection="0"/>
    <xf numFmtId="188" fontId="72" fillId="0" borderId="0" applyFill="0" applyBorder="0" applyAlignment="0" applyProtection="0"/>
    <xf numFmtId="188" fontId="72" fillId="0" borderId="0" applyFill="0" applyBorder="0" applyAlignment="0" applyProtection="0"/>
    <xf numFmtId="189" fontId="89" fillId="0" borderId="0" applyFont="0" applyFill="0" applyBorder="0" applyAlignment="0" applyProtection="0"/>
    <xf numFmtId="189" fontId="72" fillId="0" borderId="0" applyFill="0" applyBorder="0" applyAlignment="0" applyProtection="0"/>
    <xf numFmtId="189" fontId="72" fillId="0" borderId="0" applyFill="0" applyBorder="0" applyAlignment="0" applyProtection="0"/>
    <xf numFmtId="0" fontId="72" fillId="0" borderId="0"/>
    <xf numFmtId="49" fontId="72" fillId="0" borderId="0">
      <alignment horizontal="left"/>
    </xf>
    <xf numFmtId="204" fontId="72" fillId="0" borderId="0" applyProtection="0">
      <alignment horizontal="left"/>
    </xf>
    <xf numFmtId="0" fontId="72" fillId="46" borderId="69" applyNumberFormat="0" applyAlignment="0" applyProtection="0"/>
    <xf numFmtId="0" fontId="72" fillId="46" borderId="69" applyNumberFormat="0" applyAlignment="0" applyProtection="0"/>
    <xf numFmtId="0" fontId="72" fillId="46" borderId="69" applyNumberFormat="0" applyAlignment="0" applyProtection="0"/>
    <xf numFmtId="0" fontId="72" fillId="46" borderId="69" applyNumberFormat="0" applyAlignment="0" applyProtection="0"/>
    <xf numFmtId="0" fontId="72" fillId="46" borderId="69" applyNumberFormat="0" applyAlignment="0" applyProtection="0"/>
    <xf numFmtId="0" fontId="72" fillId="46" borderId="69" applyNumberFormat="0" applyAlignment="0" applyProtection="0"/>
    <xf numFmtId="0" fontId="72" fillId="46" borderId="69" applyNumberFormat="0" applyAlignment="0" applyProtection="0"/>
    <xf numFmtId="0" fontId="72" fillId="0" borderId="70" applyNumberFormat="0" applyFill="0" applyAlignment="0" applyProtection="0"/>
    <xf numFmtId="0" fontId="72" fillId="0" borderId="70" applyNumberFormat="0" applyFill="0" applyAlignment="0" applyProtection="0"/>
    <xf numFmtId="0" fontId="72" fillId="0" borderId="70" applyNumberFormat="0" applyFill="0" applyAlignment="0" applyProtection="0"/>
    <xf numFmtId="0" fontId="72" fillId="0" borderId="70" applyNumberFormat="0" applyFill="0" applyAlignment="0" applyProtection="0"/>
    <xf numFmtId="0" fontId="72" fillId="0" borderId="70" applyNumberFormat="0" applyFill="0" applyAlignment="0" applyProtection="0"/>
    <xf numFmtId="0" fontId="72" fillId="0" borderId="70" applyNumberFormat="0" applyFill="0" applyAlignment="0" applyProtection="0"/>
    <xf numFmtId="0" fontId="72" fillId="0" borderId="70" applyNumberFormat="0" applyFill="0" applyAlignment="0" applyProtection="0"/>
    <xf numFmtId="38" fontId="89" fillId="31" borderId="0" applyNumberFormat="0" applyFont="0" applyBorder="0" applyAlignment="0" applyProtection="0"/>
    <xf numFmtId="0" fontId="72" fillId="66" borderId="0" applyNumberFormat="0" applyBorder="0" applyAlignment="0" applyProtection="0"/>
    <xf numFmtId="0" fontId="72" fillId="66" borderId="0" applyNumberFormat="0" applyBorder="0" applyAlignment="0" applyProtection="0"/>
    <xf numFmtId="1" fontId="67" fillId="0" borderId="0">
      <alignment horizontal="center" vertical="center"/>
      <protection locked="0"/>
    </xf>
    <xf numFmtId="1" fontId="89" fillId="0" borderId="0">
      <alignment horizontal="center" vertical="center"/>
      <protection locked="0"/>
    </xf>
    <xf numFmtId="1" fontId="89" fillId="0" borderId="0">
      <alignment horizontal="center" vertical="center"/>
      <protection locked="0"/>
    </xf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4" fontId="72" fillId="0" borderId="0" applyFill="0" applyBorder="0" applyProtection="0">
      <alignment horizontal="left"/>
    </xf>
    <xf numFmtId="4" fontId="72" fillId="0" borderId="0" applyFill="0" applyBorder="0" applyProtection="0"/>
    <xf numFmtId="4" fontId="72" fillId="0" borderId="0" applyFill="0" applyBorder="0" applyProtection="0"/>
    <xf numFmtId="4" fontId="72" fillId="0" borderId="0" applyFill="0" applyProtection="0"/>
    <xf numFmtId="4" fontId="72" fillId="0" borderId="0" applyFill="0" applyBorder="0" applyProtection="0"/>
    <xf numFmtId="4" fontId="72" fillId="0" borderId="0" applyFill="0" applyBorder="0" applyProtection="0"/>
    <xf numFmtId="0" fontId="72" fillId="67" borderId="0">
      <alignment horizontal="left"/>
    </xf>
    <xf numFmtId="0" fontId="72" fillId="68" borderId="0"/>
    <xf numFmtId="0" fontId="65" fillId="0" borderId="0"/>
    <xf numFmtId="0" fontId="72" fillId="0" borderId="0"/>
    <xf numFmtId="0" fontId="72" fillId="0" borderId="0"/>
    <xf numFmtId="0" fontId="72" fillId="0" borderId="0"/>
    <xf numFmtId="0" fontId="99" fillId="0" borderId="0"/>
    <xf numFmtId="0" fontId="89" fillId="0" borderId="0"/>
    <xf numFmtId="0" fontId="89" fillId="0" borderId="0"/>
    <xf numFmtId="38" fontId="89" fillId="0" borderId="0" applyFill="0" applyBorder="0" applyAlignment="0" applyProtection="0"/>
    <xf numFmtId="188" fontId="89" fillId="0" borderId="0" applyFill="0" applyBorder="0" applyAlignment="0" applyProtection="0"/>
    <xf numFmtId="188" fontId="72" fillId="0" borderId="0" applyFill="0" applyBorder="0" applyAlignment="0" applyProtection="0"/>
    <xf numFmtId="188" fontId="72" fillId="0" borderId="0" applyFill="0" applyBorder="0" applyAlignment="0" applyProtection="0"/>
    <xf numFmtId="38" fontId="72" fillId="0" borderId="0" applyFill="0" applyBorder="0" applyAlignment="0" applyProtection="0"/>
    <xf numFmtId="38" fontId="72" fillId="0" borderId="0" applyFill="0" applyBorder="0" applyAlignment="0" applyProtection="0"/>
    <xf numFmtId="49" fontId="72" fillId="0" borderId="0" applyFill="0" applyBorder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90" fontId="89" fillId="0" borderId="0" applyFont="0" applyFill="0" applyBorder="0" applyAlignment="0" applyProtection="0"/>
    <xf numFmtId="190" fontId="72" fillId="0" borderId="0" applyFill="0" applyBorder="0" applyAlignment="0" applyProtection="0"/>
    <xf numFmtId="190" fontId="72" fillId="0" borderId="0" applyFill="0" applyBorder="0" applyAlignment="0" applyProtection="0"/>
    <xf numFmtId="191" fontId="89" fillId="0" borderId="0" applyFont="0" applyFill="0" applyBorder="0" applyAlignment="0" applyProtection="0"/>
    <xf numFmtId="191" fontId="72" fillId="0" borderId="0" applyFill="0" applyBorder="0" applyAlignment="0" applyProtection="0"/>
    <xf numFmtId="191" fontId="72" fillId="0" borderId="0" applyFill="0" applyBorder="0" applyAlignment="0" applyProtection="0"/>
    <xf numFmtId="18" fontId="89" fillId="0" borderId="0" applyFont="0" applyFill="0" applyBorder="0" applyAlignment="0" applyProtection="0">
      <alignment horizontal="left"/>
    </xf>
    <xf numFmtId="201" fontId="72" fillId="0" borderId="0" applyFill="0" applyBorder="0" applyAlignment="0" applyProtection="0"/>
    <xf numFmtId="201" fontId="72" fillId="0" borderId="0" applyFill="0" applyBorder="0" applyAlignment="0" applyProtection="0"/>
    <xf numFmtId="201" fontId="72" fillId="0" borderId="0" applyFill="0" applyBorder="0" applyAlignment="0" applyProtection="0"/>
    <xf numFmtId="201" fontId="72" fillId="0" borderId="0" applyFill="0" applyBorder="0" applyAlignment="0" applyProtection="0"/>
    <xf numFmtId="38" fontId="89" fillId="0" borderId="11" applyNumberFormat="0" applyFont="0" applyFill="0" applyAlignment="0" applyProtection="0"/>
    <xf numFmtId="0" fontId="72" fillId="0" borderId="80" applyNumberFormat="0" applyFill="0" applyAlignment="0" applyProtection="0"/>
    <xf numFmtId="0" fontId="72" fillId="0" borderId="80" applyNumberFormat="0" applyFill="0" applyAlignment="0" applyProtection="0"/>
    <xf numFmtId="0" fontId="72" fillId="0" borderId="0"/>
    <xf numFmtId="0" fontId="72" fillId="39" borderId="7">
      <alignment vertical="center"/>
    </xf>
    <xf numFmtId="10" fontId="89" fillId="0" borderId="71" applyNumberFormat="0" applyFont="0" applyFill="0" applyAlignment="0" applyProtection="0"/>
    <xf numFmtId="0" fontId="72" fillId="0" borderId="81" applyNumberFormat="0" applyFill="0" applyAlignment="0" applyProtection="0"/>
    <xf numFmtId="0" fontId="72" fillId="0" borderId="81" applyNumberFormat="0" applyFill="0" applyAlignment="0" applyProtection="0"/>
    <xf numFmtId="0" fontId="72" fillId="43" borderId="72" applyNumberFormat="0" applyAlignment="0" applyProtection="0"/>
    <xf numFmtId="0" fontId="72" fillId="44" borderId="72" applyNumberFormat="0" applyAlignment="0" applyProtection="0"/>
    <xf numFmtId="0" fontId="72" fillId="44" borderId="72" applyNumberFormat="0" applyAlignment="0" applyProtection="0"/>
    <xf numFmtId="0" fontId="72" fillId="43" borderId="72" applyNumberFormat="0" applyAlignment="0" applyProtection="0"/>
    <xf numFmtId="0" fontId="72" fillId="44" borderId="72" applyNumberFormat="0" applyAlignment="0" applyProtection="0"/>
    <xf numFmtId="0" fontId="72" fillId="44" borderId="72" applyNumberFormat="0" applyAlignment="0" applyProtection="0"/>
    <xf numFmtId="0" fontId="72" fillId="44" borderId="72" applyNumberFormat="0" applyAlignment="0" applyProtection="0"/>
    <xf numFmtId="0" fontId="72" fillId="44" borderId="72" applyNumberFormat="0" applyAlignment="0" applyProtection="0"/>
    <xf numFmtId="0" fontId="72" fillId="37" borderId="72" applyNumberFormat="0" applyAlignment="0" applyProtection="0"/>
    <xf numFmtId="0" fontId="72" fillId="41" borderId="72" applyNumberFormat="0" applyAlignment="0" applyProtection="0"/>
    <xf numFmtId="0" fontId="72" fillId="41" borderId="72" applyNumberFormat="0" applyAlignment="0" applyProtection="0"/>
    <xf numFmtId="0" fontId="72" fillId="37" borderId="72" applyNumberFormat="0" applyAlignment="0" applyProtection="0"/>
    <xf numFmtId="0" fontId="72" fillId="51" borderId="72" applyNumberFormat="0" applyAlignment="0" applyProtection="0"/>
    <xf numFmtId="0" fontId="72" fillId="51" borderId="72" applyNumberFormat="0" applyAlignment="0" applyProtection="0"/>
    <xf numFmtId="0" fontId="72" fillId="51" borderId="72" applyNumberFormat="0" applyAlignment="0" applyProtection="0"/>
    <xf numFmtId="0" fontId="72" fillId="51" borderId="72" applyNumberFormat="0" applyAlignment="0" applyProtection="0"/>
    <xf numFmtId="0" fontId="72" fillId="37" borderId="73" applyNumberFormat="0" applyAlignment="0" applyProtection="0"/>
    <xf numFmtId="0" fontId="72" fillId="41" borderId="73" applyNumberFormat="0" applyAlignment="0" applyProtection="0"/>
    <xf numFmtId="0" fontId="72" fillId="41" borderId="73" applyNumberFormat="0" applyAlignment="0" applyProtection="0"/>
    <xf numFmtId="0" fontId="72" fillId="37" borderId="73" applyNumberFormat="0" applyAlignment="0" applyProtection="0"/>
    <xf numFmtId="0" fontId="72" fillId="51" borderId="73" applyNumberFormat="0" applyAlignment="0" applyProtection="0"/>
    <xf numFmtId="0" fontId="72" fillId="51" borderId="73" applyNumberFormat="0" applyAlignment="0" applyProtection="0"/>
    <xf numFmtId="0" fontId="72" fillId="51" borderId="73" applyNumberFormat="0" applyAlignment="0" applyProtection="0"/>
    <xf numFmtId="0" fontId="72" fillId="51" borderId="73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1" fillId="0" borderId="0" applyProtection="0"/>
    <xf numFmtId="192" fontId="72" fillId="0" borderId="0" applyFill="0" applyBorder="0" applyAlignment="0" applyProtection="0"/>
    <xf numFmtId="192" fontId="72" fillId="0" borderId="0" applyFill="0" applyBorder="0" applyAlignment="0" applyProtection="0"/>
    <xf numFmtId="0" fontId="67" fillId="0" borderId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0" fontId="72" fillId="70" borderId="0" applyNumberFormat="0" applyBorder="0" applyAlignment="0" applyProtection="0"/>
    <xf numFmtId="0" fontId="72" fillId="70" borderId="0" applyNumberFormat="0" applyBorder="0" applyAlignment="0" applyProtection="0"/>
    <xf numFmtId="0" fontId="72" fillId="70" borderId="0" applyNumberFormat="0" applyBorder="0" applyAlignment="0" applyProtection="0"/>
    <xf numFmtId="0" fontId="72" fillId="71" borderId="0" applyNumberFormat="0" applyBorder="0" applyAlignment="0" applyProtection="0"/>
    <xf numFmtId="0" fontId="72" fillId="71" borderId="0" applyNumberFormat="0" applyBorder="0" applyAlignment="0" applyProtection="0"/>
    <xf numFmtId="0" fontId="72" fillId="71" borderId="0" applyNumberFormat="0" applyBorder="0" applyAlignment="0" applyProtection="0"/>
    <xf numFmtId="0" fontId="72" fillId="71" borderId="0" applyNumberFormat="0" applyBorder="0" applyAlignment="0" applyProtection="0"/>
    <xf numFmtId="0" fontId="72" fillId="70" borderId="0" applyNumberFormat="0" applyBorder="0" applyAlignment="0" applyProtection="0"/>
    <xf numFmtId="0" fontId="72" fillId="70" borderId="0" applyNumberFormat="0" applyBorder="0" applyAlignment="0" applyProtection="0"/>
    <xf numFmtId="0" fontId="72" fillId="70" borderId="0" applyNumberFormat="0" applyBorder="0" applyAlignment="0" applyProtection="0"/>
    <xf numFmtId="0" fontId="72" fillId="59" borderId="0" applyNumberFormat="0" applyBorder="0" applyAlignment="0" applyProtection="0"/>
    <xf numFmtId="0" fontId="72" fillId="59" borderId="0" applyNumberFormat="0" applyBorder="0" applyAlignment="0" applyProtection="0"/>
    <xf numFmtId="0" fontId="72" fillId="59" borderId="0" applyNumberFormat="0" applyBorder="0" applyAlignment="0" applyProtection="0"/>
    <xf numFmtId="0" fontId="72" fillId="59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60" borderId="0" applyNumberFormat="0" applyBorder="0" applyAlignment="0" applyProtection="0"/>
    <xf numFmtId="0" fontId="72" fillId="60" borderId="0" applyNumberFormat="0" applyBorder="0" applyAlignment="0" applyProtection="0"/>
    <xf numFmtId="0" fontId="72" fillId="60" borderId="0" applyNumberFormat="0" applyBorder="0" applyAlignment="0" applyProtection="0"/>
    <xf numFmtId="0" fontId="72" fillId="60" borderId="0" applyNumberFormat="0" applyBorder="0" applyAlignment="0" applyProtection="0"/>
    <xf numFmtId="0" fontId="72" fillId="58" borderId="0" applyNumberFormat="0" applyBorder="0" applyAlignment="0" applyProtection="0"/>
    <xf numFmtId="0" fontId="72" fillId="59" borderId="0" applyNumberFormat="0" applyBorder="0" applyAlignment="0" applyProtection="0"/>
    <xf numFmtId="0" fontId="72" fillId="59" borderId="0" applyNumberFormat="0" applyBorder="0" applyAlignment="0" applyProtection="0"/>
    <xf numFmtId="0" fontId="72" fillId="58" borderId="0" applyNumberFormat="0" applyBorder="0" applyAlignment="0" applyProtection="0"/>
    <xf numFmtId="0" fontId="72" fillId="61" borderId="0" applyNumberFormat="0" applyBorder="0" applyAlignment="0" applyProtection="0"/>
    <xf numFmtId="0" fontId="72" fillId="61" borderId="0" applyNumberFormat="0" applyBorder="0" applyAlignment="0" applyProtection="0"/>
    <xf numFmtId="0" fontId="72" fillId="61" borderId="0" applyNumberFormat="0" applyBorder="0" applyAlignment="0" applyProtection="0"/>
    <xf numFmtId="0" fontId="72" fillId="61" borderId="0" applyNumberFormat="0" applyBorder="0" applyAlignment="0" applyProtection="0"/>
    <xf numFmtId="0" fontId="72" fillId="72" borderId="0" applyNumberFormat="0" applyBorder="0" applyAlignment="0" applyProtection="0"/>
    <xf numFmtId="0" fontId="72" fillId="72" borderId="0" applyNumberFormat="0" applyBorder="0" applyAlignment="0" applyProtection="0"/>
    <xf numFmtId="0" fontId="72" fillId="72" borderId="0" applyNumberFormat="0" applyBorder="0" applyAlignment="0" applyProtection="0"/>
    <xf numFmtId="0" fontId="72" fillId="72" borderId="0" applyNumberFormat="0" applyBorder="0" applyAlignment="0" applyProtection="0"/>
    <xf numFmtId="0" fontId="72" fillId="72" borderId="0" applyNumberFormat="0" applyBorder="0" applyAlignment="0" applyProtection="0"/>
    <xf numFmtId="0" fontId="72" fillId="72" borderId="0" applyNumberFormat="0" applyBorder="0" applyAlignment="0" applyProtection="0"/>
    <xf numFmtId="0" fontId="72" fillId="72" borderId="0" applyNumberFormat="0" applyBorder="0" applyAlignment="0" applyProtection="0"/>
    <xf numFmtId="0" fontId="89" fillId="39" borderId="0" applyProtection="0"/>
    <xf numFmtId="0" fontId="89" fillId="40" borderId="0" applyProtection="0"/>
    <xf numFmtId="0" fontId="89" fillId="40" borderId="0" applyProtection="0"/>
    <xf numFmtId="0" fontId="111" fillId="0" borderId="0"/>
    <xf numFmtId="0" fontId="15" fillId="0" borderId="0"/>
    <xf numFmtId="0" fontId="3" fillId="0" borderId="0" applyProtection="0"/>
    <xf numFmtId="0" fontId="112" fillId="0" borderId="0"/>
    <xf numFmtId="0" fontId="51" fillId="0" borderId="0"/>
    <xf numFmtId="0" fontId="51" fillId="0" borderId="0"/>
    <xf numFmtId="0" fontId="51" fillId="0" borderId="0"/>
    <xf numFmtId="49" fontId="3" fillId="0" borderId="39"/>
    <xf numFmtId="0" fontId="2" fillId="0" borderId="0"/>
    <xf numFmtId="0" fontId="51" fillId="0" borderId="0"/>
    <xf numFmtId="0" fontId="52" fillId="0" borderId="0"/>
    <xf numFmtId="0" fontId="3" fillId="0" borderId="0"/>
    <xf numFmtId="9" fontId="3" fillId="0" borderId="0" applyFont="0" applyFill="0" applyBorder="0" applyAlignment="0" applyProtection="0"/>
    <xf numFmtId="0" fontId="98" fillId="0" borderId="0">
      <alignment vertical="top"/>
    </xf>
    <xf numFmtId="0" fontId="3" fillId="0" borderId="0"/>
    <xf numFmtId="0" fontId="51" fillId="0" borderId="0"/>
    <xf numFmtId="0" fontId="51" fillId="0" borderId="0"/>
    <xf numFmtId="0" fontId="51" fillId="0" borderId="0"/>
    <xf numFmtId="0" fontId="3" fillId="0" borderId="0" applyProtection="0"/>
    <xf numFmtId="0" fontId="15" fillId="0" borderId="0"/>
    <xf numFmtId="0" fontId="111" fillId="0" borderId="0"/>
    <xf numFmtId="0" fontId="51" fillId="0" borderId="0" applyProtection="0"/>
    <xf numFmtId="0" fontId="98" fillId="0" borderId="0">
      <alignment vertical="top"/>
    </xf>
    <xf numFmtId="0" fontId="3" fillId="0" borderId="0"/>
    <xf numFmtId="0" fontId="51" fillId="0" borderId="0"/>
    <xf numFmtId="0" fontId="51" fillId="0" borderId="0"/>
    <xf numFmtId="0" fontId="51" fillId="0" borderId="0"/>
    <xf numFmtId="0" fontId="3" fillId="0" borderId="0" applyProtection="0"/>
    <xf numFmtId="0" fontId="15" fillId="0" borderId="0"/>
    <xf numFmtId="0" fontId="111" fillId="0" borderId="0"/>
    <xf numFmtId="0" fontId="51" fillId="0" borderId="0" applyProtection="0"/>
    <xf numFmtId="0" fontId="3" fillId="0" borderId="0"/>
    <xf numFmtId="0" fontId="51" fillId="0" borderId="0"/>
    <xf numFmtId="0" fontId="51" fillId="0" borderId="0"/>
    <xf numFmtId="38" fontId="89" fillId="0" borderId="0" applyFill="0" applyBorder="0" applyAlignment="0" applyProtection="0"/>
    <xf numFmtId="38" fontId="89" fillId="0" borderId="0" applyFill="0" applyBorder="0" applyAlignment="0" applyProtection="0"/>
    <xf numFmtId="49" fontId="67" fillId="0" borderId="23"/>
    <xf numFmtId="49" fontId="67" fillId="0" borderId="23"/>
    <xf numFmtId="49" fontId="67" fillId="0" borderId="23"/>
    <xf numFmtId="37" fontId="89" fillId="0" borderId="0" applyFill="0" applyBorder="0" applyAlignment="0">
      <protection locked="0"/>
    </xf>
    <xf numFmtId="37" fontId="89" fillId="0" borderId="0" applyFill="0" applyBorder="0" applyAlignment="0">
      <protection locked="0"/>
    </xf>
    <xf numFmtId="37" fontId="89" fillId="0" borderId="0" applyFill="0" applyBorder="0" applyAlignment="0">
      <protection locked="0"/>
    </xf>
    <xf numFmtId="37" fontId="89" fillId="0" borderId="0" applyFill="0" applyBorder="0" applyAlignment="0">
      <protection locked="0"/>
    </xf>
    <xf numFmtId="37" fontId="89" fillId="0" borderId="0" applyFill="0" applyBorder="0" applyAlignment="0">
      <protection locked="0"/>
    </xf>
    <xf numFmtId="0" fontId="15" fillId="0" borderId="0"/>
    <xf numFmtId="0" fontId="15" fillId="0" borderId="0"/>
    <xf numFmtId="0" fontId="112" fillId="0" borderId="0"/>
    <xf numFmtId="49" fontId="67" fillId="0" borderId="23"/>
    <xf numFmtId="49" fontId="67" fillId="0" borderId="23"/>
    <xf numFmtId="0" fontId="11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69" fillId="14" borderId="0" applyNumberFormat="0" applyBorder="0" applyAlignment="0" applyProtection="0"/>
    <xf numFmtId="0" fontId="64" fillId="26" borderId="0" applyNumberFormat="0" applyBorder="0" applyAlignment="0" applyProtection="0"/>
    <xf numFmtId="0" fontId="64" fillId="25" borderId="0" applyNumberFormat="0" applyBorder="0" applyAlignment="0" applyProtection="0"/>
    <xf numFmtId="0" fontId="64" fillId="24" borderId="0" applyNumberFormat="0" applyBorder="0" applyAlignment="0" applyProtection="0"/>
    <xf numFmtId="0" fontId="64" fillId="21" borderId="0" applyNumberFormat="0" applyBorder="0" applyAlignment="0" applyProtection="0"/>
    <xf numFmtId="0" fontId="64" fillId="20" borderId="0" applyNumberFormat="0" applyBorder="0" applyAlignment="0" applyProtection="0"/>
    <xf numFmtId="0" fontId="64" fillId="23" borderId="0" applyNumberFormat="0" applyBorder="0" applyAlignment="0" applyProtection="0"/>
    <xf numFmtId="0" fontId="56" fillId="22" borderId="0" applyNumberFormat="0" applyBorder="0" applyAlignment="0" applyProtection="0"/>
    <xf numFmtId="0" fontId="56" fillId="19" borderId="0" applyNumberFormat="0" applyBorder="0" applyAlignment="0" applyProtection="0"/>
    <xf numFmtId="0" fontId="56" fillId="16" borderId="0" applyNumberFormat="0" applyBorder="0" applyAlignment="0" applyProtection="0"/>
    <xf numFmtId="0" fontId="56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19" borderId="0" applyNumberFormat="0" applyBorder="0" applyAlignment="0" applyProtection="0"/>
    <xf numFmtId="0" fontId="56" fillId="18" borderId="0" applyNumberFormat="0" applyBorder="0" applyAlignment="0" applyProtection="0"/>
    <xf numFmtId="0" fontId="56" fillId="17" borderId="0" applyNumberFormat="0" applyBorder="0" applyAlignment="0" applyProtection="0"/>
    <xf numFmtId="0" fontId="56" fillId="16" borderId="0" applyNumberFormat="0" applyBorder="0" applyAlignment="0" applyProtection="0"/>
    <xf numFmtId="0" fontId="56" fillId="15" borderId="0" applyNumberFormat="0" applyBorder="0" applyAlignment="0" applyProtection="0"/>
    <xf numFmtId="0" fontId="56" fillId="14" borderId="0" applyNumberFormat="0" applyBorder="0" applyAlignment="0" applyProtection="0"/>
    <xf numFmtId="0" fontId="56" fillId="13" borderId="0" applyNumberFormat="0" applyBorder="0" applyAlignment="0" applyProtection="0"/>
    <xf numFmtId="9" fontId="51" fillId="0" borderId="0" applyFont="0" applyFill="0" applyBorder="0" applyAlignment="0" applyProtection="0"/>
    <xf numFmtId="0" fontId="55" fillId="0" borderId="0"/>
    <xf numFmtId="0" fontId="2" fillId="0" borderId="0"/>
    <xf numFmtId="167" fontId="2" fillId="0" borderId="0" applyFont="0" applyFill="0" applyBorder="0" applyAlignment="0" applyProtection="0"/>
    <xf numFmtId="0" fontId="52" fillId="0" borderId="0"/>
    <xf numFmtId="0" fontId="51" fillId="0" borderId="0" applyProtection="0"/>
    <xf numFmtId="0" fontId="15" fillId="0" borderId="0" applyProtection="0"/>
    <xf numFmtId="0" fontId="15" fillId="0" borderId="0" applyProtection="0"/>
    <xf numFmtId="0" fontId="15" fillId="0" borderId="0"/>
    <xf numFmtId="38" fontId="89" fillId="0" borderId="0" applyFill="0" applyBorder="0" applyAlignment="0" applyProtection="0"/>
    <xf numFmtId="38" fontId="89" fillId="0" borderId="0" applyFill="0" applyBorder="0" applyAlignment="0" applyProtection="0"/>
    <xf numFmtId="38" fontId="89" fillId="0" borderId="0" applyFill="0" applyBorder="0" applyAlignment="0" applyProtection="0"/>
    <xf numFmtId="0" fontId="3" fillId="0" borderId="0"/>
    <xf numFmtId="38" fontId="89" fillId="0" borderId="0" applyFill="0" applyBorder="0" applyAlignment="0" applyProtection="0"/>
    <xf numFmtId="0" fontId="15" fillId="0" borderId="0"/>
    <xf numFmtId="0" fontId="51" fillId="0" borderId="0" applyProtection="0"/>
    <xf numFmtId="0" fontId="51" fillId="0" borderId="0"/>
    <xf numFmtId="0" fontId="15" fillId="0" borderId="0"/>
    <xf numFmtId="0" fontId="111" fillId="0" borderId="0"/>
    <xf numFmtId="0" fontId="15" fillId="0" borderId="0"/>
    <xf numFmtId="0" fontId="3" fillId="0" borderId="0" applyProtection="0"/>
    <xf numFmtId="0" fontId="51" fillId="0" borderId="0"/>
    <xf numFmtId="0" fontId="51" fillId="0" borderId="0"/>
    <xf numFmtId="0" fontId="51" fillId="0" borderId="0"/>
    <xf numFmtId="0" fontId="3" fillId="0" borderId="0"/>
    <xf numFmtId="0" fontId="51" fillId="0" borderId="0" applyProtection="0"/>
    <xf numFmtId="0" fontId="111" fillId="0" borderId="0"/>
    <xf numFmtId="0" fontId="15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98" fillId="0" borderId="0">
      <alignment vertical="top"/>
    </xf>
    <xf numFmtId="0" fontId="51" fillId="0" borderId="0" applyProtection="0"/>
    <xf numFmtId="0" fontId="111" fillId="0" borderId="0"/>
    <xf numFmtId="0" fontId="15" fillId="0" borderId="0"/>
    <xf numFmtId="0" fontId="3" fillId="0" borderId="0" applyProtection="0"/>
    <xf numFmtId="0" fontId="51" fillId="0" borderId="0"/>
    <xf numFmtId="0" fontId="51" fillId="0" borderId="0"/>
    <xf numFmtId="0" fontId="3" fillId="0" borderId="0" applyProtection="0"/>
    <xf numFmtId="0" fontId="51" fillId="0" borderId="0"/>
    <xf numFmtId="0" fontId="51" fillId="0" borderId="0"/>
    <xf numFmtId="0" fontId="51" fillId="0" borderId="0"/>
    <xf numFmtId="49" fontId="67" fillId="0" borderId="23"/>
    <xf numFmtId="37" fontId="89" fillId="0" borderId="0" applyFill="0" applyBorder="0" applyAlignment="0">
      <protection locked="0"/>
    </xf>
    <xf numFmtId="37" fontId="89" fillId="0" borderId="0" applyFill="0" applyBorder="0" applyAlignment="0">
      <protection locked="0"/>
    </xf>
    <xf numFmtId="49" fontId="67" fillId="0" borderId="23"/>
    <xf numFmtId="38" fontId="89" fillId="0" borderId="0" applyFill="0" applyBorder="0" applyAlignment="0" applyProtection="0"/>
    <xf numFmtId="0" fontId="3" fillId="0" borderId="0"/>
    <xf numFmtId="0" fontId="51" fillId="0" borderId="0" applyProtection="0"/>
    <xf numFmtId="0" fontId="111" fillId="0" borderId="0"/>
    <xf numFmtId="0" fontId="15" fillId="0" borderId="0"/>
    <xf numFmtId="0" fontId="3" fillId="0" borderId="0" applyProtection="0"/>
    <xf numFmtId="0" fontId="51" fillId="0" borderId="0"/>
    <xf numFmtId="44" fontId="5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205" fontId="51" fillId="0" borderId="0" applyFont="0" applyFill="0" applyBorder="0" applyAlignment="0" applyProtection="0"/>
    <xf numFmtId="0" fontId="63" fillId="0" borderId="0"/>
    <xf numFmtId="0" fontId="51" fillId="0" borderId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66" fillId="0" borderId="64" applyNumberFormat="0" applyFill="0" applyAlignment="0" applyProtection="0"/>
    <xf numFmtId="4" fontId="3" fillId="0" borderId="0" applyBorder="0" applyProtection="0">
      <protection locked="0"/>
    </xf>
    <xf numFmtId="206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0" fontId="71" fillId="28" borderId="65" applyNumberFormat="0" applyAlignment="0" applyProtection="0"/>
    <xf numFmtId="0" fontId="73" fillId="0" borderId="66" applyNumberFormat="0" applyFill="0" applyAlignment="0" applyProtection="0"/>
    <xf numFmtId="0" fontId="74" fillId="0" borderId="67" applyNumberFormat="0" applyFill="0" applyAlignment="0" applyProtection="0"/>
    <xf numFmtId="0" fontId="75" fillId="0" borderId="68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29" borderId="0" applyNumberFormat="0" applyBorder="0" applyAlignment="0" applyProtection="0"/>
    <xf numFmtId="0" fontId="15" fillId="0" borderId="0"/>
    <xf numFmtId="0" fontId="51" fillId="0" borderId="0" applyProtection="0"/>
    <xf numFmtId="0" fontId="51" fillId="0" borderId="0" applyProtection="0"/>
    <xf numFmtId="0" fontId="59" fillId="0" borderId="0"/>
    <xf numFmtId="0" fontId="117" fillId="0" borderId="0" applyProtection="0"/>
    <xf numFmtId="0" fontId="59" fillId="0" borderId="0"/>
    <xf numFmtId="0" fontId="51" fillId="0" borderId="0" applyProtection="0"/>
    <xf numFmtId="0" fontId="59" fillId="0" borderId="0"/>
    <xf numFmtId="0" fontId="2" fillId="0" borderId="0"/>
    <xf numFmtId="0" fontId="2" fillId="0" borderId="0"/>
    <xf numFmtId="0" fontId="51" fillId="0" borderId="0"/>
    <xf numFmtId="0" fontId="51" fillId="30" borderId="69" applyNumberFormat="0" applyFont="0" applyAlignment="0" applyProtection="0"/>
    <xf numFmtId="0" fontId="80" fillId="0" borderId="70" applyNumberFormat="0" applyFill="0" applyAlignment="0" applyProtection="0"/>
    <xf numFmtId="0" fontId="81" fillId="15" borderId="0" applyNumberFormat="0" applyBorder="0" applyAlignment="0" applyProtection="0"/>
    <xf numFmtId="0" fontId="15" fillId="0" borderId="0"/>
    <xf numFmtId="0" fontId="63" fillId="0" borderId="0"/>
    <xf numFmtId="0" fontId="84" fillId="0" borderId="0" applyNumberFormat="0" applyFill="0" applyBorder="0" applyAlignment="0" applyProtection="0"/>
    <xf numFmtId="0" fontId="85" fillId="18" borderId="72" applyNumberFormat="0" applyAlignment="0" applyProtection="0"/>
    <xf numFmtId="0" fontId="86" fillId="32" borderId="72" applyNumberFormat="0" applyAlignment="0" applyProtection="0"/>
    <xf numFmtId="0" fontId="87" fillId="32" borderId="73" applyNumberFormat="0" applyAlignment="0" applyProtection="0"/>
    <xf numFmtId="0" fontId="88" fillId="0" borderId="0" applyNumberFormat="0" applyFill="0" applyBorder="0" applyAlignment="0" applyProtection="0"/>
    <xf numFmtId="205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0" fontId="64" fillId="33" borderId="0" applyNumberFormat="0" applyBorder="0" applyAlignment="0" applyProtection="0"/>
    <xf numFmtId="0" fontId="64" fillId="34" borderId="0" applyNumberFormat="0" applyBorder="0" applyAlignment="0" applyProtection="0"/>
    <xf numFmtId="0" fontId="64" fillId="35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36" borderId="0" applyNumberFormat="0" applyBorder="0" applyAlignment="0" applyProtection="0"/>
    <xf numFmtId="0" fontId="2" fillId="0" borderId="0"/>
    <xf numFmtId="0" fontId="3" fillId="0" borderId="0"/>
    <xf numFmtId="0" fontId="55" fillId="0" borderId="0"/>
    <xf numFmtId="0" fontId="63" fillId="0" borderId="0"/>
    <xf numFmtId="0" fontId="55" fillId="0" borderId="0"/>
    <xf numFmtId="0" fontId="63" fillId="0" borderId="0"/>
    <xf numFmtId="0" fontId="62" fillId="0" borderId="0"/>
    <xf numFmtId="0" fontId="62" fillId="0" borderId="0"/>
    <xf numFmtId="0" fontId="3" fillId="0" borderId="0" applyProtection="0"/>
    <xf numFmtId="0" fontId="55" fillId="0" borderId="0"/>
    <xf numFmtId="0" fontId="63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62" fillId="0" borderId="0"/>
    <xf numFmtId="165" fontId="5" fillId="0" borderId="0" applyAlignment="0">
      <alignment horizontal="right" wrapText="1"/>
    </xf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20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30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3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13" borderId="0" applyNumberFormat="0" applyBorder="0" applyAlignment="0" applyProtection="0"/>
    <xf numFmtId="0" fontId="56" fillId="42" borderId="0" applyNumberFormat="0" applyBorder="0">
      <alignment vertical="top" wrapText="1"/>
      <protection locked="0"/>
    </xf>
    <xf numFmtId="0" fontId="56" fillId="42" borderId="0" applyNumberFormat="0" applyBorder="0">
      <alignment vertical="top" wrapText="1"/>
      <protection locked="0"/>
    </xf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45" borderId="0" applyNumberFormat="0" applyBorder="0">
      <alignment vertical="top" wrapText="1"/>
      <protection locked="0"/>
    </xf>
    <xf numFmtId="0" fontId="56" fillId="45" borderId="0" applyNumberFormat="0" applyBorder="0">
      <alignment vertical="top" wrapText="1"/>
      <protection locked="0"/>
    </xf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47" borderId="0" applyNumberFormat="0" applyBorder="0">
      <alignment vertical="top" wrapText="1"/>
      <protection locked="0"/>
    </xf>
    <xf numFmtId="0" fontId="56" fillId="47" borderId="0" applyNumberFormat="0" applyBorder="0">
      <alignment vertical="top" wrapText="1"/>
      <protection locked="0"/>
    </xf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48" borderId="0" applyNumberFormat="0" applyBorder="0">
      <alignment vertical="top" wrapText="1"/>
      <protection locked="0"/>
    </xf>
    <xf numFmtId="0" fontId="56" fillId="48" borderId="0" applyNumberFormat="0" applyBorder="0">
      <alignment vertical="top" wrapText="1"/>
      <protection locked="0"/>
    </xf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49" borderId="0" applyNumberFormat="0" applyBorder="0">
      <alignment vertical="top" wrapText="1"/>
      <protection locked="0"/>
    </xf>
    <xf numFmtId="0" fontId="56" fillId="49" borderId="0" applyNumberFormat="0" applyBorder="0">
      <alignment vertical="top" wrapText="1"/>
      <protection locked="0"/>
    </xf>
    <xf numFmtId="0" fontId="56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43" borderId="0" applyNumberFormat="0" applyBorder="0">
      <alignment vertical="top" wrapText="1"/>
      <protection locked="0"/>
    </xf>
    <xf numFmtId="0" fontId="56" fillId="43" borderId="0" applyNumberFormat="0" applyBorder="0">
      <alignment vertical="top" wrapText="1"/>
      <protection locked="0"/>
    </xf>
    <xf numFmtId="0" fontId="56" fillId="18" borderId="0" applyNumberFormat="0" applyBorder="0" applyAlignment="0" applyProtection="0"/>
    <xf numFmtId="4" fontId="5" fillId="0" borderId="0" applyBorder="0" applyAlignment="0">
      <alignment horizontal="right" wrapText="1"/>
    </xf>
    <xf numFmtId="0" fontId="5" fillId="0" borderId="0">
      <alignment horizontal="right" wrapText="1"/>
    </xf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7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9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7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74" borderId="0" applyNumberFormat="0" applyBorder="0" applyAlignment="0" applyProtection="0"/>
    <xf numFmtId="0" fontId="56" fillId="74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75" borderId="0" applyNumberFormat="0" applyBorder="0" applyAlignment="0" applyProtection="0"/>
    <xf numFmtId="0" fontId="56" fillId="75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30" borderId="0" applyNumberFormat="0" applyBorder="0" applyAlignment="0" applyProtection="0"/>
    <xf numFmtId="0" fontId="56" fillId="74" borderId="0" applyNumberFormat="0" applyBorder="0" applyAlignment="0" applyProtection="0"/>
    <xf numFmtId="0" fontId="56" fillId="74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19" borderId="0" applyNumberFormat="0" applyBorder="0" applyAlignment="0" applyProtection="0"/>
    <xf numFmtId="0" fontId="56" fillId="52" borderId="0" applyNumberFormat="0" applyBorder="0">
      <alignment vertical="top" wrapText="1"/>
      <protection locked="0"/>
    </xf>
    <xf numFmtId="0" fontId="56" fillId="52" borderId="0" applyNumberFormat="0" applyBorder="0">
      <alignment vertical="top" wrapText="1"/>
      <protection locked="0"/>
    </xf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53" borderId="0" applyNumberFormat="0" applyBorder="0">
      <alignment vertical="top" wrapText="1"/>
      <protection locked="0"/>
    </xf>
    <xf numFmtId="0" fontId="56" fillId="53" borderId="0" applyNumberFormat="0" applyBorder="0">
      <alignment vertical="top" wrapText="1"/>
      <protection locked="0"/>
    </xf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55" borderId="0" applyNumberFormat="0" applyBorder="0">
      <alignment vertical="top" wrapText="1"/>
      <protection locked="0"/>
    </xf>
    <xf numFmtId="0" fontId="56" fillId="55" borderId="0" applyNumberFormat="0" applyBorder="0">
      <alignment vertical="top" wrapText="1"/>
      <protection locked="0"/>
    </xf>
    <xf numFmtId="0" fontId="56" fillId="21" borderId="0" applyNumberFormat="0" applyBorder="0" applyAlignment="0" applyProtection="0"/>
    <xf numFmtId="0" fontId="56" fillId="16" borderId="0" applyNumberFormat="0" applyBorder="0" applyAlignment="0" applyProtection="0"/>
    <xf numFmtId="0" fontId="56" fillId="48" borderId="0" applyNumberFormat="0" applyBorder="0">
      <alignment vertical="top" wrapText="1"/>
      <protection locked="0"/>
    </xf>
    <xf numFmtId="0" fontId="56" fillId="48" borderId="0" applyNumberFormat="0" applyBorder="0">
      <alignment vertical="top" wrapText="1"/>
      <protection locked="0"/>
    </xf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52" borderId="0" applyNumberFormat="0" applyBorder="0">
      <alignment vertical="top" wrapText="1"/>
      <protection locked="0"/>
    </xf>
    <xf numFmtId="0" fontId="56" fillId="52" borderId="0" applyNumberFormat="0" applyBorder="0">
      <alignment vertical="top" wrapText="1"/>
      <protection locked="0"/>
    </xf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75" borderId="0" applyNumberFormat="0" applyBorder="0">
      <alignment vertical="top" wrapText="1"/>
      <protection locked="0"/>
    </xf>
    <xf numFmtId="0" fontId="56" fillId="75" borderId="0" applyNumberFormat="0" applyBorder="0">
      <alignment vertical="top" wrapText="1"/>
      <protection locked="0"/>
    </xf>
    <xf numFmtId="0" fontId="56" fillId="22" borderId="0" applyNumberFormat="0" applyBorder="0" applyAlignment="0" applyProtection="0"/>
    <xf numFmtId="0" fontId="64" fillId="57" borderId="0" applyNumberFormat="0" applyBorder="0" applyAlignment="0" applyProtection="0"/>
    <xf numFmtId="0" fontId="64" fillId="23" borderId="0" applyNumberFormat="0" applyBorder="0" applyAlignment="0" applyProtection="0"/>
    <xf numFmtId="0" fontId="64" fillId="57" borderId="0" applyNumberFormat="0" applyBorder="0" applyAlignment="0" applyProtection="0"/>
    <xf numFmtId="0" fontId="64" fillId="17" borderId="0" applyNumberFormat="0" applyBorder="0" applyAlignment="0" applyProtection="0"/>
    <xf numFmtId="0" fontId="64" fillId="23" borderId="0" applyNumberFormat="0" applyBorder="0" applyAlignment="0" applyProtection="0"/>
    <xf numFmtId="0" fontId="64" fillId="57" borderId="0" applyNumberFormat="0" applyBorder="0" applyAlignment="0" applyProtection="0"/>
    <xf numFmtId="0" fontId="64" fillId="17" borderId="0" applyNumberFormat="0" applyBorder="0" applyAlignment="0" applyProtection="0"/>
    <xf numFmtId="0" fontId="64" fillId="53" borderId="0" applyNumberFormat="0" applyBorder="0" applyAlignment="0" applyProtection="0"/>
    <xf numFmtId="0" fontId="64" fillId="20" borderId="0" applyNumberFormat="0" applyBorder="0" applyAlignment="0" applyProtection="0"/>
    <xf numFmtId="0" fontId="64" fillId="53" borderId="0" applyNumberFormat="0" applyBorder="0" applyAlignment="0" applyProtection="0"/>
    <xf numFmtId="0" fontId="64" fillId="36" borderId="0" applyNumberFormat="0" applyBorder="0" applyAlignment="0" applyProtection="0"/>
    <xf numFmtId="0" fontId="64" fillId="20" borderId="0" applyNumberFormat="0" applyBorder="0" applyAlignment="0" applyProtection="0"/>
    <xf numFmtId="0" fontId="64" fillId="53" borderId="0" applyNumberFormat="0" applyBorder="0" applyAlignment="0" applyProtection="0"/>
    <xf numFmtId="0" fontId="64" fillId="36" borderId="0" applyNumberFormat="0" applyBorder="0" applyAlignment="0" applyProtection="0"/>
    <xf numFmtId="0" fontId="64" fillId="55" borderId="0" applyNumberFormat="0" applyBorder="0" applyAlignment="0" applyProtection="0"/>
    <xf numFmtId="0" fontId="64" fillId="21" borderId="0" applyNumberFormat="0" applyBorder="0" applyAlignment="0" applyProtection="0"/>
    <xf numFmtId="0" fontId="64" fillId="55" borderId="0" applyNumberFormat="0" applyBorder="0" applyAlignment="0" applyProtection="0"/>
    <xf numFmtId="0" fontId="64" fillId="22" borderId="0" applyNumberFormat="0" applyBorder="0" applyAlignment="0" applyProtection="0"/>
    <xf numFmtId="0" fontId="64" fillId="21" borderId="0" applyNumberFormat="0" applyBorder="0" applyAlignment="0" applyProtection="0"/>
    <xf numFmtId="0" fontId="64" fillId="55" borderId="0" applyNumberFormat="0" applyBorder="0" applyAlignment="0" applyProtection="0"/>
    <xf numFmtId="0" fontId="64" fillId="22" borderId="0" applyNumberFormat="0" applyBorder="0" applyAlignment="0" applyProtection="0"/>
    <xf numFmtId="0" fontId="64" fillId="60" borderId="0" applyNumberFormat="0" applyBorder="0" applyAlignment="0" applyProtection="0"/>
    <xf numFmtId="0" fontId="64" fillId="24" borderId="0" applyNumberFormat="0" applyBorder="0" applyAlignment="0" applyProtection="0"/>
    <xf numFmtId="0" fontId="64" fillId="60" borderId="0" applyNumberFormat="0" applyBorder="0" applyAlignment="0" applyProtection="0"/>
    <xf numFmtId="0" fontId="64" fillId="14" borderId="0" applyNumberFormat="0" applyBorder="0" applyAlignment="0" applyProtection="0"/>
    <xf numFmtId="0" fontId="64" fillId="24" borderId="0" applyNumberFormat="0" applyBorder="0" applyAlignment="0" applyProtection="0"/>
    <xf numFmtId="0" fontId="64" fillId="60" borderId="0" applyNumberFormat="0" applyBorder="0" applyAlignment="0" applyProtection="0"/>
    <xf numFmtId="0" fontId="64" fillId="14" borderId="0" applyNumberFormat="0" applyBorder="0" applyAlignment="0" applyProtection="0"/>
    <xf numFmtId="0" fontId="64" fillId="61" borderId="0" applyNumberFormat="0" applyBorder="0" applyAlignment="0" applyProtection="0"/>
    <xf numFmtId="0" fontId="64" fillId="25" borderId="0" applyNumberFormat="0" applyBorder="0" applyAlignment="0" applyProtection="0"/>
    <xf numFmtId="0" fontId="64" fillId="61" borderId="0" applyNumberFormat="0" applyBorder="0" applyAlignment="0" applyProtection="0"/>
    <xf numFmtId="0" fontId="64" fillId="17" borderId="0" applyNumberFormat="0" applyBorder="0" applyAlignment="0" applyProtection="0"/>
    <xf numFmtId="0" fontId="64" fillId="25" borderId="0" applyNumberFormat="0" applyBorder="0" applyAlignment="0" applyProtection="0"/>
    <xf numFmtId="0" fontId="64" fillId="61" borderId="0" applyNumberFormat="0" applyBorder="0" applyAlignment="0" applyProtection="0"/>
    <xf numFmtId="0" fontId="64" fillId="17" borderId="0" applyNumberFormat="0" applyBorder="0" applyAlignment="0" applyProtection="0"/>
    <xf numFmtId="0" fontId="64" fillId="62" borderId="0" applyNumberFormat="0" applyBorder="0" applyAlignment="0" applyProtection="0"/>
    <xf numFmtId="0" fontId="64" fillId="26" borderId="0" applyNumberFormat="0" applyBorder="0" applyAlignment="0" applyProtection="0"/>
    <xf numFmtId="0" fontId="64" fillId="62" borderId="0" applyNumberFormat="0" applyBorder="0" applyAlignment="0" applyProtection="0"/>
    <xf numFmtId="0" fontId="64" fillId="20" borderId="0" applyNumberFormat="0" applyBorder="0" applyAlignment="0" applyProtection="0"/>
    <xf numFmtId="0" fontId="64" fillId="26" borderId="0" applyNumberFormat="0" applyBorder="0" applyAlignment="0" applyProtection="0"/>
    <xf numFmtId="0" fontId="64" fillId="62" borderId="0" applyNumberFormat="0" applyBorder="0" applyAlignment="0" applyProtection="0"/>
    <xf numFmtId="0" fontId="64" fillId="20" borderId="0" applyNumberFormat="0" applyBorder="0" applyAlignment="0" applyProtection="0"/>
    <xf numFmtId="0" fontId="64" fillId="23" borderId="0" applyNumberFormat="0" applyBorder="0" applyAlignment="0" applyProtection="0"/>
    <xf numFmtId="0" fontId="64" fillId="57" borderId="0" applyNumberFormat="0" applyBorder="0">
      <alignment vertical="top" wrapText="1"/>
      <protection locked="0"/>
    </xf>
    <xf numFmtId="0" fontId="64" fillId="20" borderId="0" applyNumberFormat="0" applyBorder="0" applyAlignment="0" applyProtection="0"/>
    <xf numFmtId="0" fontId="64" fillId="53" borderId="0" applyNumberFormat="0" applyBorder="0">
      <alignment vertical="top" wrapText="1"/>
      <protection locked="0"/>
    </xf>
    <xf numFmtId="0" fontId="64" fillId="21" borderId="0" applyNumberFormat="0" applyBorder="0" applyAlignment="0" applyProtection="0"/>
    <xf numFmtId="0" fontId="64" fillId="55" borderId="0" applyNumberFormat="0" applyBorder="0">
      <alignment vertical="top" wrapText="1"/>
      <protection locked="0"/>
    </xf>
    <xf numFmtId="0" fontId="64" fillId="24" borderId="0" applyNumberFormat="0" applyBorder="0" applyAlignment="0" applyProtection="0"/>
    <xf numFmtId="0" fontId="64" fillId="60" borderId="0" applyNumberFormat="0" applyBorder="0">
      <alignment vertical="top" wrapText="1"/>
      <protection locked="0"/>
    </xf>
    <xf numFmtId="0" fontId="64" fillId="25" borderId="0" applyNumberFormat="0" applyBorder="0" applyAlignment="0" applyProtection="0"/>
    <xf numFmtId="0" fontId="64" fillId="61" borderId="0" applyNumberFormat="0" applyBorder="0">
      <alignment vertical="top" wrapText="1"/>
      <protection locked="0"/>
    </xf>
    <xf numFmtId="0" fontId="64" fillId="26" borderId="0" applyNumberFormat="0" applyBorder="0" applyAlignment="0" applyProtection="0"/>
    <xf numFmtId="0" fontId="64" fillId="62" borderId="0" applyNumberFormat="0" applyBorder="0">
      <alignment vertical="top" wrapText="1"/>
      <protection locked="0"/>
    </xf>
    <xf numFmtId="0" fontId="15" fillId="0" borderId="0"/>
    <xf numFmtId="0" fontId="68" fillId="0" borderId="0">
      <alignment horizontal="center" wrapText="1"/>
      <protection locked="0"/>
    </xf>
    <xf numFmtId="0" fontId="118" fillId="0" borderId="0" applyNumberFormat="0" applyFill="0" applyBorder="0" applyAlignment="0"/>
    <xf numFmtId="175" fontId="65" fillId="0" borderId="0" applyNumberFormat="0" applyFill="0" applyBorder="0" applyAlignment="0"/>
    <xf numFmtId="0" fontId="51" fillId="0" borderId="0" applyFill="0" applyBorder="0" applyAlignment="0"/>
    <xf numFmtId="181" fontId="63" fillId="0" borderId="0" applyFill="0" applyBorder="0" applyAlignment="0"/>
    <xf numFmtId="211" fontId="63" fillId="0" borderId="0" applyFill="0" applyBorder="0" applyAlignment="0"/>
    <xf numFmtId="212" fontId="51" fillId="0" borderId="0" applyFill="0" applyBorder="0" applyAlignment="0"/>
    <xf numFmtId="213" fontId="51" fillId="0" borderId="0" applyFill="0" applyBorder="0" applyAlignment="0"/>
    <xf numFmtId="179" fontId="63" fillId="0" borderId="0" applyFill="0" applyBorder="0" applyAlignment="0"/>
    <xf numFmtId="185" fontId="63" fillId="0" borderId="0" applyFill="0" applyBorder="0" applyAlignment="0"/>
    <xf numFmtId="181" fontId="63" fillId="0" borderId="0" applyFill="0" applyBorder="0" applyAlignment="0"/>
    <xf numFmtId="214" fontId="5" fillId="0" borderId="0" applyFont="0" applyFill="0" applyBorder="0">
      <alignment horizontal="right" vertical="center"/>
    </xf>
    <xf numFmtId="0" fontId="66" fillId="0" borderId="64" applyNumberFormat="0" applyFill="0" applyAlignment="0" applyProtection="0"/>
    <xf numFmtId="0" fontId="66" fillId="0" borderId="82" applyNumberFormat="0" applyFill="0" applyAlignment="0" applyProtection="0"/>
    <xf numFmtId="0" fontId="66" fillId="0" borderId="82" applyNumberFormat="0" applyFill="0" applyAlignment="0" applyProtection="0"/>
    <xf numFmtId="169" fontId="119" fillId="0" borderId="0"/>
    <xf numFmtId="169" fontId="120" fillId="2" borderId="83"/>
    <xf numFmtId="169" fontId="121" fillId="0" borderId="84"/>
    <xf numFmtId="41" fontId="51" fillId="0" borderId="0" applyFont="0" applyFill="0" applyBorder="0" applyAlignment="0" applyProtection="0"/>
    <xf numFmtId="179" fontId="63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76" fontId="59" fillId="0" borderId="0" applyFont="0" applyFill="0" applyBorder="0" applyAlignment="0" applyProtection="0"/>
    <xf numFmtId="177" fontId="59" fillId="0" borderId="0" applyFont="0" applyFill="0" applyBorder="0" applyAlignment="0" applyProtection="0"/>
    <xf numFmtId="215" fontId="51" fillId="0" borderId="0" applyFont="0" applyFill="0" applyBorder="0" applyAlignment="0" applyProtection="0"/>
    <xf numFmtId="181" fontId="63" fillId="0" borderId="0" applyFont="0" applyFill="0" applyBorder="0" applyAlignment="0" applyProtection="0"/>
    <xf numFmtId="216" fontId="51" fillId="0" borderId="0" applyFont="0" applyFill="0" applyBorder="0" applyAlignment="0" applyProtection="0"/>
    <xf numFmtId="4" fontId="124" fillId="0" borderId="0"/>
    <xf numFmtId="15" fontId="59" fillId="0" borderId="0" applyFont="0" applyFill="0" applyBorder="0" applyAlignment="0" applyProtection="0">
      <alignment horizontal="left"/>
    </xf>
    <xf numFmtId="14" fontId="125" fillId="0" borderId="0" applyFill="0" applyBorder="0" applyAlignment="0"/>
    <xf numFmtId="180" fontId="59" fillId="0" borderId="0" applyFont="0" applyFill="0" applyBorder="0" applyProtection="0">
      <alignment horizontal="left"/>
    </xf>
    <xf numFmtId="181" fontId="67" fillId="0" borderId="0" applyFont="0" applyFill="0" applyBorder="0" applyAlignment="0" applyProtection="0">
      <protection locked="0"/>
    </xf>
    <xf numFmtId="39" fontId="55" fillId="0" borderId="0" applyFont="0" applyFill="0" applyBorder="0" applyAlignment="0" applyProtection="0"/>
    <xf numFmtId="182" fontId="68" fillId="0" borderId="0" applyFont="0" applyFill="0" applyBorder="0" applyAlignment="0"/>
    <xf numFmtId="0" fontId="81" fillId="15" borderId="0" applyNumberFormat="0" applyBorder="0" applyAlignment="0" applyProtection="0"/>
    <xf numFmtId="0" fontId="81" fillId="47" borderId="0" applyNumberFormat="0" applyBorder="0">
      <alignment vertical="top" wrapText="1"/>
      <protection locked="0"/>
    </xf>
    <xf numFmtId="179" fontId="63" fillId="0" borderId="0" applyFill="0" applyBorder="0" applyAlignment="0"/>
    <xf numFmtId="181" fontId="63" fillId="0" borderId="0" applyFill="0" applyBorder="0" applyAlignment="0"/>
    <xf numFmtId="179" fontId="63" fillId="0" borderId="0" applyFill="0" applyBorder="0" applyAlignment="0"/>
    <xf numFmtId="185" fontId="63" fillId="0" borderId="0" applyFill="0" applyBorder="0" applyAlignment="0"/>
    <xf numFmtId="181" fontId="63" fillId="0" borderId="0" applyFill="0" applyBorder="0" applyAlignment="0"/>
    <xf numFmtId="0" fontId="126" fillId="0" borderId="0" applyNumberFormat="0" applyAlignment="0">
      <alignment horizontal="left"/>
    </xf>
    <xf numFmtId="203" fontId="51" fillId="0" borderId="0" applyFont="0" applyFill="0" applyBorder="0" applyAlignment="0" applyProtection="0"/>
    <xf numFmtId="0" fontId="113" fillId="0" borderId="0"/>
    <xf numFmtId="0" fontId="127" fillId="0" borderId="0"/>
    <xf numFmtId="0" fontId="114" fillId="0" borderId="0"/>
    <xf numFmtId="0" fontId="114" fillId="0" borderId="0"/>
    <xf numFmtId="38" fontId="128" fillId="2" borderId="0" applyNumberFormat="0" applyBorder="0" applyAlignment="0" applyProtection="0"/>
    <xf numFmtId="0" fontId="129" fillId="0" borderId="7" applyNumberFormat="0" applyAlignment="0" applyProtection="0">
      <alignment horizontal="left" vertical="center"/>
    </xf>
    <xf numFmtId="0" fontId="129" fillId="0" borderId="14">
      <alignment horizontal="left" vertical="center"/>
    </xf>
    <xf numFmtId="0" fontId="19" fillId="0" borderId="0">
      <alignment horizontal="center" vertical="center" wrapText="1"/>
    </xf>
    <xf numFmtId="0" fontId="61" fillId="2" borderId="39" applyNumberFormat="0" applyBorder="0" applyProtection="0">
      <alignment horizontal="center" vertical="center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/>
    <xf numFmtId="0" fontId="132" fillId="0" borderId="0" applyNumberFormat="0" applyFill="0" applyBorder="0">
      <alignment vertical="top" wrapText="1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 wrapText="1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69" fillId="45" borderId="0" applyNumberFormat="0" applyBorder="0" applyAlignment="0" applyProtection="0"/>
    <xf numFmtId="0" fontId="69" fillId="14" borderId="0" applyNumberFormat="0" applyBorder="0" applyAlignment="0" applyProtection="0"/>
    <xf numFmtId="0" fontId="69" fillId="45" borderId="0" applyNumberFormat="0" applyBorder="0" applyAlignment="0" applyProtection="0"/>
    <xf numFmtId="0" fontId="69" fillId="16" borderId="0" applyNumberFormat="0" applyBorder="0" applyAlignment="0" applyProtection="0"/>
    <xf numFmtId="0" fontId="69" fillId="14" borderId="0" applyNumberFormat="0" applyBorder="0" applyAlignment="0" applyProtection="0"/>
    <xf numFmtId="0" fontId="69" fillId="45" borderId="0" applyNumberFormat="0" applyBorder="0" applyAlignment="0" applyProtection="0"/>
    <xf numFmtId="0" fontId="69" fillId="16" borderId="0" applyNumberFormat="0" applyBorder="0" applyAlignment="0" applyProtection="0"/>
    <xf numFmtId="37" fontId="70" fillId="0" borderId="0" applyFill="0" applyBorder="0" applyAlignment="0">
      <protection locked="0"/>
    </xf>
    <xf numFmtId="183" fontId="70" fillId="0" borderId="50" applyFill="0" applyBorder="0" applyAlignment="0">
      <alignment horizontal="center"/>
      <protection locked="0"/>
    </xf>
    <xf numFmtId="10" fontId="128" fillId="76" borderId="23" applyNumberFormat="0" applyBorder="0" applyAlignment="0" applyProtection="0"/>
    <xf numFmtId="181" fontId="70" fillId="0" borderId="0" applyFill="0" applyBorder="0" applyAlignment="0">
      <protection locked="0"/>
    </xf>
    <xf numFmtId="182" fontId="70" fillId="0" borderId="0" applyFill="0" applyBorder="0" applyAlignment="0" applyProtection="0">
      <protection locked="0"/>
    </xf>
    <xf numFmtId="181" fontId="135" fillId="77" borderId="0"/>
    <xf numFmtId="0" fontId="71" fillId="28" borderId="65" applyNumberFormat="0" applyAlignment="0" applyProtection="0"/>
    <xf numFmtId="0" fontId="71" fillId="64" borderId="65" applyNumberFormat="0">
      <alignment vertical="top" wrapText="1"/>
      <protection locked="0"/>
    </xf>
    <xf numFmtId="0" fontId="71" fillId="64" borderId="65" applyNumberFormat="0" applyAlignment="0" applyProtection="0"/>
    <xf numFmtId="0" fontId="71" fillId="28" borderId="65" applyNumberFormat="0" applyAlignment="0" applyProtection="0"/>
    <xf numFmtId="0" fontId="71" fillId="64" borderId="65" applyNumberFormat="0" applyAlignment="0" applyProtection="0"/>
    <xf numFmtId="0" fontId="71" fillId="28" borderId="65" applyNumberFormat="0" applyAlignment="0" applyProtection="0"/>
    <xf numFmtId="0" fontId="71" fillId="64" borderId="65" applyNumberFormat="0" applyAlignment="0" applyProtection="0"/>
    <xf numFmtId="0" fontId="71" fillId="28" borderId="65" applyNumberFormat="0" applyAlignment="0" applyProtection="0"/>
    <xf numFmtId="0" fontId="136" fillId="0" borderId="78" applyNumberFormat="0" applyFont="0" applyFill="0" applyAlignment="0" applyProtection="0">
      <alignment horizontal="left"/>
    </xf>
    <xf numFmtId="179" fontId="63" fillId="0" borderId="0" applyFill="0" applyBorder="0" applyAlignment="0"/>
    <xf numFmtId="181" fontId="63" fillId="0" borderId="0" applyFill="0" applyBorder="0" applyAlignment="0"/>
    <xf numFmtId="179" fontId="63" fillId="0" borderId="0" applyFill="0" applyBorder="0" applyAlignment="0"/>
    <xf numFmtId="185" fontId="63" fillId="0" borderId="0" applyFill="0" applyBorder="0" applyAlignment="0"/>
    <xf numFmtId="181" fontId="63" fillId="0" borderId="0" applyFill="0" applyBorder="0" applyAlignment="0"/>
    <xf numFmtId="181" fontId="137" fillId="78" borderId="0"/>
    <xf numFmtId="44" fontId="15" fillId="0" borderId="0" applyFont="0" applyFill="0" applyBorder="0" applyAlignment="0" applyProtection="0"/>
    <xf numFmtId="44" fontId="60" fillId="0" borderId="0" applyFont="0" applyFill="0" applyBorder="0" applyAlignment="0" applyProtection="0">
      <alignment vertical="top" wrapText="1"/>
      <protection locked="0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117" fillId="0" borderId="0" applyFont="0" applyFill="0" applyBorder="0" applyAlignment="0" applyProtection="0"/>
    <xf numFmtId="219" fontId="117" fillId="0" borderId="0" applyFont="0" applyFill="0" applyBorder="0" applyAlignment="0" applyProtection="0"/>
    <xf numFmtId="220" fontId="117" fillId="0" borderId="0" applyFont="0" applyFill="0" applyBorder="0" applyAlignment="0" applyProtection="0"/>
    <xf numFmtId="221" fontId="117" fillId="0" borderId="0" applyFont="0" applyFill="0" applyBorder="0" applyAlignment="0" applyProtection="0"/>
    <xf numFmtId="184" fontId="72" fillId="0" borderId="0" applyFont="0" applyFill="0" applyBorder="0" applyAlignment="0" applyProtection="0"/>
    <xf numFmtId="0" fontId="138" fillId="0" borderId="0"/>
    <xf numFmtId="0" fontId="73" fillId="0" borderId="66" applyNumberFormat="0" applyFill="0" applyAlignment="0" applyProtection="0"/>
    <xf numFmtId="0" fontId="16" fillId="0" borderId="28" applyNumberFormat="0" applyFill="0" applyAlignment="0" applyProtection="0"/>
    <xf numFmtId="0" fontId="102" fillId="0" borderId="85" applyNumberFormat="0" applyFill="0" applyAlignment="0" applyProtection="0"/>
    <xf numFmtId="0" fontId="102" fillId="0" borderId="85" applyNumberFormat="0" applyFill="0" applyAlignment="0" applyProtection="0"/>
    <xf numFmtId="0" fontId="74" fillId="0" borderId="67" applyNumberFormat="0" applyFill="0" applyAlignment="0" applyProtection="0"/>
    <xf numFmtId="0" fontId="103" fillId="0" borderId="86" applyNumberFormat="0" applyFill="0" applyAlignment="0" applyProtection="0"/>
    <xf numFmtId="0" fontId="103" fillId="0" borderId="86" applyNumberFormat="0" applyFill="0" applyAlignment="0" applyProtection="0"/>
    <xf numFmtId="0" fontId="75" fillId="0" borderId="68" applyNumberFormat="0" applyFill="0" applyAlignment="0" applyProtection="0"/>
    <xf numFmtId="0" fontId="104" fillId="0" borderId="87" applyNumberFormat="0" applyFill="0" applyAlignment="0" applyProtection="0"/>
    <xf numFmtId="0" fontId="104" fillId="0" borderId="87" applyNumberFormat="0" applyFill="0" applyAlignment="0" applyProtection="0"/>
    <xf numFmtId="0" fontId="7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39" fillId="0" borderId="0">
      <alignment horizontal="left"/>
    </xf>
    <xf numFmtId="0" fontId="140" fillId="79" borderId="88">
      <alignment horizontal="left" vertical="center" wrapText="1" indent="1"/>
      <protection locked="0"/>
    </xf>
    <xf numFmtId="0" fontId="141" fillId="80" borderId="88" applyFont="0">
      <alignment horizontal="left" vertical="center" wrapText="1" indent="2"/>
      <protection locked="0"/>
    </xf>
    <xf numFmtId="0" fontId="142" fillId="73" borderId="88" applyNumberFormat="0" applyProtection="0">
      <alignment horizontal="left" vertical="center" indent="3"/>
    </xf>
    <xf numFmtId="0" fontId="7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43" fillId="0" borderId="0" applyNumberFormat="0"/>
    <xf numFmtId="0" fontId="77" fillId="29" borderId="0" applyNumberFormat="0" applyBorder="0" applyAlignment="0" applyProtection="0"/>
    <xf numFmtId="0" fontId="77" fillId="54" borderId="0" applyNumberFormat="0" applyBorder="0">
      <alignment vertical="top" wrapText="1"/>
      <protection locked="0"/>
    </xf>
    <xf numFmtId="0" fontId="77" fillId="54" borderId="0" applyNumberFormat="0" applyBorder="0" applyAlignment="0" applyProtection="0"/>
    <xf numFmtId="0" fontId="77" fillId="29" borderId="0" applyNumberFormat="0" applyBorder="0" applyAlignment="0" applyProtection="0"/>
    <xf numFmtId="0" fontId="77" fillId="54" borderId="0" applyNumberFormat="0" applyBorder="0" applyAlignment="0" applyProtection="0"/>
    <xf numFmtId="0" fontId="144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54" borderId="0" applyNumberFormat="0" applyBorder="0" applyAlignment="0" applyProtection="0"/>
    <xf numFmtId="0" fontId="144" fillId="29" borderId="0" applyNumberFormat="0" applyBorder="0" applyAlignment="0" applyProtection="0"/>
    <xf numFmtId="37" fontId="145" fillId="0" borderId="0"/>
    <xf numFmtId="222" fontId="146" fillId="0" borderId="0"/>
    <xf numFmtId="175" fontId="78" fillId="0" borderId="0" applyFill="0" applyBorder="0" applyAlignment="0"/>
    <xf numFmtId="0" fontId="96" fillId="0" borderId="0"/>
    <xf numFmtId="0" fontId="2" fillId="0" borderId="0"/>
    <xf numFmtId="0" fontId="123" fillId="0" borderId="0" applyProtection="0"/>
    <xf numFmtId="0" fontId="51" fillId="0" borderId="0"/>
    <xf numFmtId="0" fontId="15" fillId="0" borderId="0"/>
    <xf numFmtId="0" fontId="51" fillId="0" borderId="0"/>
    <xf numFmtId="0" fontId="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0" fillId="0" borderId="0" applyAlignment="0">
      <alignment vertical="top" wrapText="1"/>
      <protection locked="0"/>
    </xf>
    <xf numFmtId="0" fontId="60" fillId="0" borderId="0" applyAlignment="0">
      <alignment vertical="top" wrapText="1"/>
      <protection locked="0"/>
    </xf>
    <xf numFmtId="0" fontId="27" fillId="0" borderId="0">
      <alignment vertical="top" wrapText="1"/>
      <protection locked="0"/>
    </xf>
    <xf numFmtId="0" fontId="60" fillId="0" borderId="0" applyAlignment="0">
      <alignment vertical="top" wrapText="1"/>
      <protection locked="0"/>
    </xf>
    <xf numFmtId="0" fontId="60" fillId="0" borderId="0" applyAlignment="0">
      <alignment vertical="top" wrapText="1"/>
      <protection locked="0"/>
    </xf>
    <xf numFmtId="0" fontId="60" fillId="0" borderId="0" applyAlignment="0">
      <alignment vertical="top" wrapText="1"/>
      <protection locked="0"/>
    </xf>
    <xf numFmtId="0" fontId="60" fillId="0" borderId="0" applyAlignment="0">
      <alignment vertical="top" wrapText="1"/>
      <protection locked="0"/>
    </xf>
    <xf numFmtId="0" fontId="15" fillId="0" borderId="0"/>
    <xf numFmtId="0" fontId="2" fillId="0" borderId="0"/>
    <xf numFmtId="0" fontId="60" fillId="0" borderId="0" applyAlignment="0">
      <alignment vertical="top" wrapText="1"/>
      <protection locked="0"/>
    </xf>
    <xf numFmtId="0" fontId="27" fillId="0" borderId="0" applyAlignment="0">
      <alignment vertical="top" wrapText="1"/>
      <protection locked="0"/>
    </xf>
    <xf numFmtId="0" fontId="27" fillId="0" borderId="0" applyAlignment="0">
      <alignment vertical="top" wrapText="1"/>
      <protection locked="0"/>
    </xf>
    <xf numFmtId="0" fontId="51" fillId="0" borderId="0"/>
    <xf numFmtId="0" fontId="60" fillId="0" borderId="0" applyAlignment="0">
      <alignment vertical="top" wrapText="1"/>
      <protection locked="0"/>
    </xf>
    <xf numFmtId="0" fontId="27" fillId="0" borderId="0" applyAlignment="0">
      <alignment vertical="top" wrapText="1"/>
      <protection locked="0"/>
    </xf>
    <xf numFmtId="0" fontId="15" fillId="0" borderId="0"/>
    <xf numFmtId="0" fontId="51" fillId="0" borderId="0"/>
    <xf numFmtId="0" fontId="147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14" fontId="35" fillId="0" borderId="0">
      <alignment vertical="center"/>
    </xf>
    <xf numFmtId="214" fontId="35" fillId="0" borderId="0">
      <alignment vertical="center"/>
    </xf>
    <xf numFmtId="214" fontId="35" fillId="0" borderId="0">
      <alignment vertical="center"/>
    </xf>
    <xf numFmtId="214" fontId="35" fillId="0" borderId="0">
      <alignment vertical="center"/>
    </xf>
    <xf numFmtId="214" fontId="35" fillId="0" borderId="0">
      <alignment vertical="center"/>
    </xf>
    <xf numFmtId="214" fontId="35" fillId="0" borderId="0">
      <alignment vertical="center"/>
    </xf>
    <xf numFmtId="0" fontId="15" fillId="0" borderId="0"/>
    <xf numFmtId="0" fontId="60" fillId="0" borderId="0" applyAlignment="0">
      <alignment vertical="top" wrapText="1"/>
      <protection locked="0"/>
    </xf>
    <xf numFmtId="0" fontId="59" fillId="0" borderId="0"/>
    <xf numFmtId="0" fontId="2" fillId="0" borderId="0"/>
    <xf numFmtId="0" fontId="27" fillId="0" borderId="0" applyAlignment="0">
      <alignment vertical="top" wrapText="1"/>
      <protection locked="0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" fillId="0" borderId="0"/>
    <xf numFmtId="0" fontId="3" fillId="0" borderId="0"/>
    <xf numFmtId="0" fontId="123" fillId="0" borderId="0" applyProtection="0"/>
    <xf numFmtId="0" fontId="123" fillId="0" borderId="0" applyProtection="0"/>
    <xf numFmtId="0" fontId="123" fillId="0" borderId="0" applyProtection="0"/>
    <xf numFmtId="0" fontId="123" fillId="0" borderId="0" applyProtection="0"/>
    <xf numFmtId="0" fontId="123" fillId="0" borderId="0" applyProtection="0"/>
    <xf numFmtId="0" fontId="50" fillId="0" borderId="0"/>
    <xf numFmtId="0" fontId="123" fillId="0" borderId="0" applyProtection="0"/>
    <xf numFmtId="0" fontId="148" fillId="0" borderId="0"/>
    <xf numFmtId="0" fontId="148" fillId="0" borderId="0"/>
    <xf numFmtId="0" fontId="149" fillId="0" borderId="0"/>
    <xf numFmtId="0" fontId="148" fillId="0" borderId="0"/>
    <xf numFmtId="0" fontId="148" fillId="0" borderId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4" fontId="68" fillId="0" borderId="0">
      <alignment horizontal="center" wrapText="1"/>
      <protection locked="0"/>
    </xf>
    <xf numFmtId="185" fontId="68" fillId="0" borderId="31" applyFont="0" applyFill="0" applyBorder="0" applyAlignment="0" applyProtection="0">
      <alignment horizontal="right"/>
    </xf>
    <xf numFmtId="186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213" fontId="51" fillId="0" borderId="0" applyFont="0" applyFill="0" applyBorder="0" applyAlignment="0" applyProtection="0"/>
    <xf numFmtId="223" fontId="97" fillId="0" borderId="0" applyFont="0" applyFill="0" applyBorder="0" applyAlignment="0" applyProtection="0"/>
    <xf numFmtId="10" fontId="51" fillId="0" borderId="0" applyFont="0" applyFill="0" applyBorder="0" applyAlignment="0" applyProtection="0"/>
    <xf numFmtId="188" fontId="79" fillId="0" borderId="0" applyFont="0" applyFill="0" applyBorder="0" applyAlignment="0" applyProtection="0"/>
    <xf numFmtId="189" fontId="79" fillId="0" borderId="0" applyFont="0" applyFill="0" applyBorder="0" applyAlignment="0" applyProtection="0"/>
    <xf numFmtId="218" fontId="51" fillId="0" borderId="0" applyFont="0" applyFill="0" applyBorder="0" applyAlignment="0" applyProtection="0"/>
    <xf numFmtId="0" fontId="21" fillId="0" borderId="89">
      <alignment horizontal="center" vertical="center" wrapText="1"/>
    </xf>
    <xf numFmtId="0" fontId="150" fillId="0" borderId="0">
      <alignment wrapText="1"/>
    </xf>
    <xf numFmtId="224" fontId="35" fillId="0" borderId="0">
      <alignment horizontal="center" vertical="center"/>
    </xf>
    <xf numFmtId="0" fontId="51" fillId="46" borderId="69" applyNumberFormat="0" applyAlignment="0" applyProtection="0"/>
    <xf numFmtId="0" fontId="51" fillId="30" borderId="69" applyNumberFormat="0" applyFont="0" applyAlignment="0" applyProtection="0"/>
    <xf numFmtId="0" fontId="3" fillId="46" borderId="69" applyNumberFormat="0" applyAlignment="0" applyProtection="0"/>
    <xf numFmtId="0" fontId="15" fillId="30" borderId="69" applyNumberFormat="0" applyFont="0" applyAlignment="0" applyProtection="0"/>
    <xf numFmtId="0" fontId="51" fillId="30" borderId="69" applyNumberFormat="0" applyFont="0" applyAlignment="0" applyProtection="0"/>
    <xf numFmtId="0" fontId="27" fillId="30" borderId="69" applyNumberFormat="0" applyFont="0" applyAlignment="0" applyProtection="0"/>
    <xf numFmtId="0" fontId="51" fillId="46" borderId="69" applyNumberFormat="0" applyAlignment="0" applyProtection="0"/>
    <xf numFmtId="0" fontId="15" fillId="30" borderId="69" applyNumberFormat="0" applyFont="0" applyAlignment="0" applyProtection="0"/>
    <xf numFmtId="0" fontId="151" fillId="0" borderId="0">
      <alignment horizontal="left" vertical="center"/>
      <protection locked="0"/>
    </xf>
    <xf numFmtId="0" fontId="80" fillId="0" borderId="70" applyNumberFormat="0" applyFill="0" applyAlignment="0" applyProtection="0"/>
    <xf numFmtId="0" fontId="80" fillId="0" borderId="70" applyNumberFormat="0" applyFill="0">
      <alignment vertical="top" wrapText="1"/>
      <protection locked="0"/>
    </xf>
    <xf numFmtId="179" fontId="63" fillId="0" borderId="0" applyFill="0" applyBorder="0" applyAlignment="0"/>
    <xf numFmtId="181" fontId="63" fillId="0" borderId="0" applyFill="0" applyBorder="0" applyAlignment="0"/>
    <xf numFmtId="179" fontId="63" fillId="0" borderId="0" applyFill="0" applyBorder="0" applyAlignment="0"/>
    <xf numFmtId="185" fontId="63" fillId="0" borderId="0" applyFill="0" applyBorder="0" applyAlignment="0"/>
    <xf numFmtId="181" fontId="63" fillId="0" borderId="0" applyFill="0" applyBorder="0" applyAlignment="0"/>
    <xf numFmtId="225" fontId="51" fillId="0" borderId="0"/>
    <xf numFmtId="9" fontId="15" fillId="0" borderId="0" applyFont="0" applyFill="0" applyBorder="0" applyAlignment="0" applyProtection="0"/>
    <xf numFmtId="9" fontId="127" fillId="0" borderId="0"/>
    <xf numFmtId="9" fontId="5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80" fillId="0" borderId="70" applyNumberFormat="0" applyFill="0" applyAlignment="0" applyProtection="0"/>
    <xf numFmtId="0" fontId="84" fillId="0" borderId="90" applyNumberFormat="0" applyFill="0" applyAlignment="0" applyProtection="0"/>
    <xf numFmtId="0" fontId="84" fillId="0" borderId="90" applyNumberFormat="0" applyFill="0" applyAlignment="0" applyProtection="0"/>
    <xf numFmtId="0" fontId="59" fillId="0" borderId="0" applyNumberFormat="0" applyFont="0" applyFill="0" applyBorder="0" applyAlignment="0" applyProtection="0">
      <alignment horizontal="left"/>
    </xf>
    <xf numFmtId="3" fontId="152" fillId="0" borderId="23" applyFill="0">
      <alignment horizontal="right" vertical="center"/>
    </xf>
    <xf numFmtId="0" fontId="128" fillId="0" borderId="39">
      <alignment horizontal="left" vertical="center" wrapText="1" indent="1"/>
    </xf>
    <xf numFmtId="0" fontId="152" fillId="0" borderId="23">
      <alignment horizontal="left" vertical="center" wrapText="1"/>
    </xf>
    <xf numFmtId="0" fontId="153" fillId="0" borderId="0" applyNumberFormat="0" applyFill="0" applyBorder="0" applyAlignment="0" applyProtection="0">
      <alignment horizontal="left"/>
    </xf>
    <xf numFmtId="38" fontId="59" fillId="31" borderId="0" applyNumberFormat="0" applyFont="0" applyBorder="0" applyAlignment="0" applyProtection="0"/>
    <xf numFmtId="0" fontId="154" fillId="0" borderId="0" applyNumberFormat="0"/>
    <xf numFmtId="169" fontId="121" fillId="0" borderId="84"/>
    <xf numFmtId="0" fontId="66" fillId="0" borderId="64" applyNumberFormat="0" applyFill="0" applyAlignment="0" applyProtection="0"/>
    <xf numFmtId="0" fontId="66" fillId="0" borderId="64" applyNumberFormat="0" applyFill="0">
      <alignment vertical="top" wrapText="1"/>
      <protection locked="0"/>
    </xf>
    <xf numFmtId="0" fontId="81" fillId="47" borderId="0" applyNumberFormat="0" applyBorder="0" applyAlignment="0" applyProtection="0"/>
    <xf numFmtId="0" fontId="81" fillId="15" borderId="0" applyNumberFormat="0" applyBorder="0" applyAlignment="0" applyProtection="0"/>
    <xf numFmtId="0" fontId="81" fillId="47" borderId="0" applyNumberFormat="0" applyBorder="0" applyAlignment="0" applyProtection="0"/>
    <xf numFmtId="0" fontId="81" fillId="17" borderId="0" applyNumberFormat="0" applyBorder="0" applyAlignment="0" applyProtection="0"/>
    <xf numFmtId="0" fontId="81" fillId="15" borderId="0" applyNumberFormat="0" applyBorder="0" applyAlignment="0" applyProtection="0"/>
    <xf numFmtId="0" fontId="81" fillId="47" borderId="0" applyNumberFormat="0" applyBorder="0" applyAlignment="0" applyProtection="0"/>
    <xf numFmtId="0" fontId="81" fillId="17" borderId="0" applyNumberFormat="0" applyBorder="0" applyAlignment="0" applyProtection="0"/>
    <xf numFmtId="0" fontId="3" fillId="0" borderId="0" applyProtection="0"/>
    <xf numFmtId="0" fontId="63" fillId="0" borderId="0"/>
    <xf numFmtId="40" fontId="155" fillId="0" borderId="0" applyBorder="0">
      <alignment horizontal="right"/>
    </xf>
    <xf numFmtId="38" fontId="82" fillId="0" borderId="0" applyFill="0" applyBorder="0" applyAlignment="0" applyProtection="0"/>
    <xf numFmtId="188" fontId="83" fillId="0" borderId="0" applyFill="0" applyBorder="0" applyAlignment="0" applyProtection="0"/>
    <xf numFmtId="49" fontId="125" fillId="0" borderId="0" applyFill="0" applyBorder="0" applyAlignment="0"/>
    <xf numFmtId="218" fontId="51" fillId="0" borderId="0" applyFill="0" applyBorder="0" applyAlignment="0"/>
    <xf numFmtId="221" fontId="51" fillId="0" borderId="0" applyFill="0" applyBorder="0" applyAlignment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>
      <alignment vertical="top" wrapText="1"/>
      <protection locked="0"/>
    </xf>
    <xf numFmtId="190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8" fontId="67" fillId="0" borderId="0" applyFont="0" applyFill="0" applyBorder="0" applyAlignment="0" applyProtection="0">
      <alignment horizontal="left"/>
    </xf>
    <xf numFmtId="0" fontId="76" fillId="0" borderId="0" applyNumberFormat="0" applyFill="0" applyBorder="0" applyAlignment="0" applyProtection="0"/>
    <xf numFmtId="0" fontId="76" fillId="0" borderId="0" applyNumberFormat="0" applyFill="0" applyBorder="0">
      <alignment vertical="top" wrapText="1"/>
      <protection locked="0"/>
    </xf>
    <xf numFmtId="38" fontId="59" fillId="0" borderId="11" applyNumberFormat="0" applyFont="0" applyFill="0" applyAlignment="0" applyProtection="0"/>
    <xf numFmtId="10" fontId="79" fillId="0" borderId="71" applyNumberFormat="0" applyFont="0" applyFill="0" applyAlignment="0" applyProtection="0"/>
    <xf numFmtId="0" fontId="85" fillId="43" borderId="72" applyNumberFormat="0" applyAlignment="0" applyProtection="0"/>
    <xf numFmtId="0" fontId="85" fillId="18" borderId="72" applyNumberFormat="0" applyAlignment="0" applyProtection="0"/>
    <xf numFmtId="0" fontId="85" fillId="43" borderId="72" applyNumberFormat="0" applyAlignment="0" applyProtection="0"/>
    <xf numFmtId="0" fontId="85" fillId="29" borderId="72" applyNumberFormat="0" applyAlignment="0" applyProtection="0"/>
    <xf numFmtId="0" fontId="85" fillId="18" borderId="72" applyNumberFormat="0" applyAlignment="0" applyProtection="0"/>
    <xf numFmtId="0" fontId="85" fillId="43" borderId="72" applyNumberFormat="0" applyAlignment="0" applyProtection="0"/>
    <xf numFmtId="0" fontId="85" fillId="29" borderId="72" applyNumberFormat="0" applyAlignment="0" applyProtection="0"/>
    <xf numFmtId="0" fontId="86" fillId="51" borderId="72" applyNumberFormat="0" applyAlignment="0" applyProtection="0"/>
    <xf numFmtId="0" fontId="86" fillId="32" borderId="72" applyNumberFormat="0" applyAlignment="0" applyProtection="0"/>
    <xf numFmtId="0" fontId="86" fillId="51" borderId="72" applyNumberFormat="0" applyAlignment="0" applyProtection="0"/>
    <xf numFmtId="0" fontId="156" fillId="81" borderId="72" applyNumberFormat="0" applyAlignment="0" applyProtection="0"/>
    <xf numFmtId="0" fontId="86" fillId="32" borderId="72" applyNumberFormat="0" applyAlignment="0" applyProtection="0"/>
    <xf numFmtId="0" fontId="86" fillId="51" borderId="72" applyNumberFormat="0" applyAlignment="0" applyProtection="0"/>
    <xf numFmtId="0" fontId="156" fillId="81" borderId="72" applyNumberFormat="0" applyAlignment="0" applyProtection="0"/>
    <xf numFmtId="0" fontId="87" fillId="51" borderId="73" applyNumberFormat="0" applyAlignment="0" applyProtection="0"/>
    <xf numFmtId="0" fontId="87" fillId="32" borderId="73" applyNumberFormat="0" applyAlignment="0" applyProtection="0"/>
    <xf numFmtId="0" fontId="87" fillId="51" borderId="73" applyNumberFormat="0" applyAlignment="0" applyProtection="0"/>
    <xf numFmtId="0" fontId="87" fillId="81" borderId="73" applyNumberFormat="0" applyAlignment="0" applyProtection="0"/>
    <xf numFmtId="0" fontId="87" fillId="32" borderId="73" applyNumberFormat="0" applyAlignment="0" applyProtection="0"/>
    <xf numFmtId="0" fontId="87" fillId="51" borderId="73" applyNumberFormat="0" applyAlignment="0" applyProtection="0"/>
    <xf numFmtId="0" fontId="87" fillId="81" borderId="73" applyNumberFormat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>
      <alignment vertical="top" wrapText="1"/>
      <protection locked="0"/>
    </xf>
    <xf numFmtId="208" fontId="149" fillId="0" borderId="0" applyFont="0" applyFill="0" applyBorder="0" applyAlignment="0" applyProtection="0"/>
    <xf numFmtId="0" fontId="69" fillId="14" borderId="0" applyNumberFormat="0" applyBorder="0" applyAlignment="0" applyProtection="0"/>
    <xf numFmtId="0" fontId="69" fillId="45" borderId="0" applyNumberFormat="0" applyBorder="0">
      <alignment vertical="top" wrapText="1"/>
      <protection locked="0"/>
    </xf>
    <xf numFmtId="0" fontId="64" fillId="69" borderId="0" applyNumberFormat="0" applyBorder="0" applyAlignment="0" applyProtection="0"/>
    <xf numFmtId="0" fontId="64" fillId="33" borderId="0" applyNumberFormat="0" applyBorder="0" applyAlignment="0" applyProtection="0"/>
    <xf numFmtId="0" fontId="64" fillId="69" borderId="0" applyNumberFormat="0" applyBorder="0" applyAlignment="0" applyProtection="0"/>
    <xf numFmtId="0" fontId="64" fillId="82" borderId="0" applyNumberFormat="0" applyBorder="0" applyAlignment="0" applyProtection="0"/>
    <xf numFmtId="0" fontId="64" fillId="33" borderId="0" applyNumberFormat="0" applyBorder="0" applyAlignment="0" applyProtection="0"/>
    <xf numFmtId="0" fontId="64" fillId="69" borderId="0" applyNumberFormat="0" applyBorder="0" applyAlignment="0" applyProtection="0"/>
    <xf numFmtId="0" fontId="64" fillId="82" borderId="0" applyNumberFormat="0" applyBorder="0" applyAlignment="0" applyProtection="0"/>
    <xf numFmtId="0" fontId="64" fillId="71" borderId="0" applyNumberFormat="0" applyBorder="0" applyAlignment="0" applyProtection="0"/>
    <xf numFmtId="0" fontId="64" fillId="34" borderId="0" applyNumberFormat="0" applyBorder="0" applyAlignment="0" applyProtection="0"/>
    <xf numFmtId="0" fontId="64" fillId="71" borderId="0" applyNumberFormat="0" applyBorder="0" applyAlignment="0" applyProtection="0"/>
    <xf numFmtId="0" fontId="64" fillId="36" borderId="0" applyNumberFormat="0" applyBorder="0" applyAlignment="0" applyProtection="0"/>
    <xf numFmtId="0" fontId="64" fillId="34" borderId="0" applyNumberFormat="0" applyBorder="0" applyAlignment="0" applyProtection="0"/>
    <xf numFmtId="0" fontId="64" fillId="71" borderId="0" applyNumberFormat="0" applyBorder="0" applyAlignment="0" applyProtection="0"/>
    <xf numFmtId="0" fontId="64" fillId="36" borderId="0" applyNumberFormat="0" applyBorder="0" applyAlignment="0" applyProtection="0"/>
    <xf numFmtId="0" fontId="64" fillId="59" borderId="0" applyNumberFormat="0" applyBorder="0" applyAlignment="0" applyProtection="0"/>
    <xf numFmtId="0" fontId="64" fillId="35" borderId="0" applyNumberFormat="0" applyBorder="0" applyAlignment="0" applyProtection="0"/>
    <xf numFmtId="0" fontId="64" fillId="59" borderId="0" applyNumberFormat="0" applyBorder="0" applyAlignment="0" applyProtection="0"/>
    <xf numFmtId="0" fontId="64" fillId="22" borderId="0" applyNumberFormat="0" applyBorder="0" applyAlignment="0" applyProtection="0"/>
    <xf numFmtId="0" fontId="64" fillId="35" borderId="0" applyNumberFormat="0" applyBorder="0" applyAlignment="0" applyProtection="0"/>
    <xf numFmtId="0" fontId="64" fillId="59" borderId="0" applyNumberFormat="0" applyBorder="0" applyAlignment="0" applyProtection="0"/>
    <xf numFmtId="0" fontId="64" fillId="22" borderId="0" applyNumberFormat="0" applyBorder="0" applyAlignment="0" applyProtection="0"/>
    <xf numFmtId="0" fontId="64" fillId="60" borderId="0" applyNumberFormat="0" applyBorder="0" applyAlignment="0" applyProtection="0"/>
    <xf numFmtId="0" fontId="64" fillId="24" borderId="0" applyNumberFormat="0" applyBorder="0" applyAlignment="0" applyProtection="0"/>
    <xf numFmtId="0" fontId="64" fillId="60" borderId="0" applyNumberFormat="0" applyBorder="0" applyAlignment="0" applyProtection="0"/>
    <xf numFmtId="0" fontId="64" fillId="83" borderId="0" applyNumberFormat="0" applyBorder="0" applyAlignment="0" applyProtection="0"/>
    <xf numFmtId="0" fontId="64" fillId="24" borderId="0" applyNumberFormat="0" applyBorder="0" applyAlignment="0" applyProtection="0"/>
    <xf numFmtId="0" fontId="64" fillId="60" borderId="0" applyNumberFormat="0" applyBorder="0" applyAlignment="0" applyProtection="0"/>
    <xf numFmtId="0" fontId="64" fillId="83" borderId="0" applyNumberFormat="0" applyBorder="0" applyAlignment="0" applyProtection="0"/>
    <xf numFmtId="0" fontId="64" fillId="61" borderId="0" applyNumberFormat="0" applyBorder="0" applyAlignment="0" applyProtection="0"/>
    <xf numFmtId="0" fontId="64" fillId="25" borderId="0" applyNumberFormat="0" applyBorder="0" applyAlignment="0" applyProtection="0"/>
    <xf numFmtId="0" fontId="64" fillId="61" borderId="0" applyNumberFormat="0" applyBorder="0" applyAlignment="0" applyProtection="0"/>
    <xf numFmtId="0" fontId="64" fillId="25" borderId="0" applyNumberFormat="0" applyBorder="0" applyAlignment="0" applyProtection="0"/>
    <xf numFmtId="0" fontId="64" fillId="61" borderId="0" applyNumberFormat="0" applyBorder="0" applyAlignment="0" applyProtection="0"/>
    <xf numFmtId="0" fontId="64" fillId="25" borderId="0" applyNumberFormat="0" applyBorder="0" applyAlignment="0" applyProtection="0"/>
    <xf numFmtId="0" fontId="64" fillId="72" borderId="0" applyNumberFormat="0" applyBorder="0" applyAlignment="0" applyProtection="0"/>
    <xf numFmtId="0" fontId="64" fillId="36" borderId="0" applyNumberFormat="0" applyBorder="0" applyAlignment="0" applyProtection="0"/>
    <xf numFmtId="0" fontId="64" fillId="72" borderId="0" applyNumberFormat="0" applyBorder="0" applyAlignment="0" applyProtection="0"/>
    <xf numFmtId="0" fontId="64" fillId="34" borderId="0" applyNumberFormat="0" applyBorder="0" applyAlignment="0" applyProtection="0"/>
    <xf numFmtId="0" fontId="64" fillId="36" borderId="0" applyNumberFormat="0" applyBorder="0" applyAlignment="0" applyProtection="0"/>
    <xf numFmtId="0" fontId="64" fillId="72" borderId="0" applyNumberFormat="0" applyBorder="0" applyAlignment="0" applyProtection="0"/>
    <xf numFmtId="0" fontId="64" fillId="34" borderId="0" applyNumberFormat="0" applyBorder="0" applyAlignment="0" applyProtection="0"/>
    <xf numFmtId="0" fontId="64" fillId="33" borderId="0" applyNumberFormat="0" applyBorder="0" applyAlignment="0" applyProtection="0"/>
    <xf numFmtId="0" fontId="64" fillId="69" borderId="0" applyNumberFormat="0" applyBorder="0">
      <alignment vertical="top" wrapText="1"/>
      <protection locked="0"/>
    </xf>
    <xf numFmtId="0" fontId="64" fillId="34" borderId="0" applyNumberFormat="0" applyBorder="0" applyAlignment="0" applyProtection="0"/>
    <xf numFmtId="0" fontId="64" fillId="71" borderId="0" applyNumberFormat="0" applyBorder="0">
      <alignment vertical="top" wrapText="1"/>
      <protection locked="0"/>
    </xf>
    <xf numFmtId="0" fontId="64" fillId="35" borderId="0" applyNumberFormat="0" applyBorder="0" applyAlignment="0" applyProtection="0"/>
    <xf numFmtId="0" fontId="64" fillId="59" borderId="0" applyNumberFormat="0" applyBorder="0">
      <alignment vertical="top" wrapText="1"/>
      <protection locked="0"/>
    </xf>
    <xf numFmtId="0" fontId="64" fillId="24" borderId="0" applyNumberFormat="0" applyBorder="0" applyAlignment="0" applyProtection="0"/>
    <xf numFmtId="0" fontId="64" fillId="60" borderId="0" applyNumberFormat="0" applyBorder="0">
      <alignment vertical="top" wrapText="1"/>
      <protection locked="0"/>
    </xf>
    <xf numFmtId="0" fontId="64" fillId="25" borderId="0" applyNumberFormat="0" applyBorder="0" applyAlignment="0" applyProtection="0"/>
    <xf numFmtId="0" fontId="64" fillId="61" borderId="0" applyNumberFormat="0" applyBorder="0">
      <alignment vertical="top" wrapText="1"/>
      <protection locked="0"/>
    </xf>
    <xf numFmtId="0" fontId="64" fillId="36" borderId="0" applyNumberFormat="0" applyBorder="0" applyAlignment="0" applyProtection="0"/>
    <xf numFmtId="0" fontId="64" fillId="72" borderId="0" applyNumberFormat="0" applyBorder="0">
      <alignment vertical="top" wrapText="1"/>
      <protection locked="0"/>
    </xf>
    <xf numFmtId="0" fontId="2" fillId="0" borderId="0"/>
    <xf numFmtId="0" fontId="87" fillId="81" borderId="73" applyNumberFormat="0" applyAlignment="0" applyProtection="0"/>
    <xf numFmtId="49" fontId="7" fillId="0" borderId="57" applyNumberFormat="0" applyBorder="0">
      <alignment horizontal="left" vertical="center"/>
    </xf>
    <xf numFmtId="0" fontId="61" fillId="2" borderId="39" applyNumberFormat="0" applyBorder="0" applyProtection="0">
      <alignment horizontal="center" vertical="center"/>
    </xf>
    <xf numFmtId="0" fontId="66" fillId="0" borderId="82" applyNumberFormat="0" applyFill="0" applyAlignment="0" applyProtection="0"/>
    <xf numFmtId="0" fontId="66" fillId="0" borderId="82" applyNumberFormat="0" applyFill="0" applyAlignment="0" applyProtection="0"/>
    <xf numFmtId="169" fontId="120" fillId="2" borderId="83"/>
    <xf numFmtId="37" fontId="70" fillId="0" borderId="0" applyFill="0" applyBorder="0" applyAlignment="0">
      <protection locked="0"/>
    </xf>
    <xf numFmtId="0" fontId="59" fillId="0" borderId="0"/>
    <xf numFmtId="0" fontId="59" fillId="0" borderId="0"/>
    <xf numFmtId="0" fontId="2" fillId="0" borderId="0"/>
    <xf numFmtId="0" fontId="85" fillId="18" borderId="72" applyNumberFormat="0" applyAlignment="0" applyProtection="0"/>
    <xf numFmtId="0" fontId="2" fillId="0" borderId="0"/>
    <xf numFmtId="0" fontId="59" fillId="0" borderId="0"/>
    <xf numFmtId="192" fontId="89" fillId="0" borderId="14" applyFont="0" applyFill="0" applyBorder="0" applyAlignment="0" applyProtection="0"/>
    <xf numFmtId="0" fontId="2" fillId="0" borderId="0"/>
    <xf numFmtId="0" fontId="87" fillId="51" borderId="73" applyNumberFormat="0" applyAlignment="0" applyProtection="0"/>
    <xf numFmtId="0" fontId="87" fillId="32" borderId="73" applyNumberFormat="0" applyAlignment="0" applyProtection="0"/>
    <xf numFmtId="0" fontId="87" fillId="81" borderId="73" applyNumberFormat="0" applyAlignment="0" applyProtection="0"/>
    <xf numFmtId="0" fontId="87" fillId="51" borderId="73" applyNumberFormat="0" applyAlignment="0" applyProtection="0"/>
    <xf numFmtId="0" fontId="87" fillId="32" borderId="73" applyNumberFormat="0" applyAlignment="0" applyProtection="0"/>
    <xf numFmtId="0" fontId="87" fillId="51" borderId="73" applyNumberFormat="0" applyAlignment="0" applyProtection="0"/>
    <xf numFmtId="0" fontId="156" fillId="81" borderId="72" applyNumberFormat="0" applyAlignment="0" applyProtection="0"/>
    <xf numFmtId="0" fontId="86" fillId="51" borderId="72" applyNumberFormat="0" applyAlignment="0" applyProtection="0"/>
    <xf numFmtId="0" fontId="86" fillId="32" borderId="72" applyNumberFormat="0" applyAlignment="0" applyProtection="0"/>
    <xf numFmtId="0" fontId="156" fillId="81" borderId="72" applyNumberFormat="0" applyAlignment="0" applyProtection="0"/>
    <xf numFmtId="0" fontId="86" fillId="51" borderId="72" applyNumberFormat="0" applyAlignment="0" applyProtection="0"/>
    <xf numFmtId="0" fontId="86" fillId="32" borderId="72" applyNumberFormat="0" applyAlignment="0" applyProtection="0"/>
    <xf numFmtId="0" fontId="86" fillId="51" borderId="72" applyNumberFormat="0" applyAlignment="0" applyProtection="0"/>
    <xf numFmtId="0" fontId="85" fillId="29" borderId="72" applyNumberFormat="0" applyAlignment="0" applyProtection="0"/>
    <xf numFmtId="0" fontId="85" fillId="43" borderId="72" applyNumberFormat="0" applyAlignment="0" applyProtection="0"/>
    <xf numFmtId="0" fontId="85" fillId="18" borderId="72" applyNumberFormat="0" applyAlignment="0" applyProtection="0"/>
    <xf numFmtId="0" fontId="85" fillId="29" borderId="72" applyNumberFormat="0" applyAlignment="0" applyProtection="0"/>
    <xf numFmtId="0" fontId="85" fillId="43" borderId="72" applyNumberFormat="0" applyAlignment="0" applyProtection="0"/>
    <xf numFmtId="0" fontId="85" fillId="18" borderId="72" applyNumberFormat="0" applyAlignment="0" applyProtection="0"/>
    <xf numFmtId="0" fontId="85" fillId="43" borderId="72" applyNumberFormat="0" applyAlignment="0" applyProtection="0"/>
    <xf numFmtId="38" fontId="82" fillId="0" borderId="0" applyFill="0" applyBorder="0" applyAlignment="0" applyProtection="0"/>
    <xf numFmtId="0" fontId="66" fillId="0" borderId="64" applyNumberFormat="0" applyFill="0">
      <alignment vertical="top" wrapText="1"/>
      <protection locked="0"/>
    </xf>
    <xf numFmtId="0" fontId="66" fillId="0" borderId="64" applyNumberFormat="0" applyFill="0" applyAlignment="0" applyProtection="0"/>
    <xf numFmtId="169" fontId="121" fillId="0" borderId="84"/>
    <xf numFmtId="0" fontId="152" fillId="0" borderId="23">
      <alignment horizontal="left" vertical="center" wrapText="1"/>
    </xf>
    <xf numFmtId="0" fontId="128" fillId="0" borderId="39">
      <alignment horizontal="left" vertical="center" wrapText="1" indent="1"/>
    </xf>
    <xf numFmtId="3" fontId="152" fillId="0" borderId="23" applyFill="0">
      <alignment horizontal="right" vertical="center"/>
    </xf>
    <xf numFmtId="0" fontId="15" fillId="30" borderId="69" applyNumberFormat="0" applyFont="0" applyAlignment="0" applyProtection="0"/>
    <xf numFmtId="0" fontId="51" fillId="46" borderId="69" applyNumberFormat="0" applyAlignment="0" applyProtection="0"/>
    <xf numFmtId="0" fontId="27" fillId="30" borderId="69" applyNumberFormat="0" applyFont="0" applyAlignment="0" applyProtection="0"/>
    <xf numFmtId="0" fontId="51" fillId="30" borderId="69" applyNumberFormat="0" applyFont="0" applyAlignment="0" applyProtection="0"/>
    <xf numFmtId="0" fontId="15" fillId="30" borderId="69" applyNumberFormat="0" applyFont="0" applyAlignment="0" applyProtection="0"/>
    <xf numFmtId="0" fontId="3" fillId="46" borderId="69" applyNumberFormat="0" applyAlignment="0" applyProtection="0"/>
    <xf numFmtId="0" fontId="51" fillId="30" borderId="69" applyNumberFormat="0" applyFont="0" applyAlignment="0" applyProtection="0"/>
    <xf numFmtId="0" fontId="51" fillId="46" borderId="69" applyNumberFormat="0" applyAlignment="0" applyProtection="0"/>
    <xf numFmtId="0" fontId="5" fillId="0" borderId="57" applyBorder="0">
      <alignment horizontal="left" vertical="center"/>
    </xf>
    <xf numFmtId="0" fontId="50" fillId="0" borderId="0"/>
    <xf numFmtId="0" fontId="2" fillId="0" borderId="0"/>
    <xf numFmtId="0" fontId="2" fillId="0" borderId="0"/>
    <xf numFmtId="0" fontId="60" fillId="0" borderId="0" applyAlignment="0">
      <alignment vertical="top" wrapText="1"/>
      <protection locked="0"/>
    </xf>
    <xf numFmtId="0" fontId="51" fillId="0" borderId="0"/>
    <xf numFmtId="0" fontId="2" fillId="0" borderId="0"/>
    <xf numFmtId="0" fontId="142" fillId="73" borderId="88" applyNumberFormat="0" applyProtection="0">
      <alignment horizontal="left" vertical="center" indent="3"/>
    </xf>
    <xf numFmtId="0" fontId="141" fillId="80" borderId="88" applyFont="0">
      <alignment horizontal="left" vertical="center" wrapText="1" indent="2"/>
      <protection locked="0"/>
    </xf>
    <xf numFmtId="0" fontId="140" fillId="79" borderId="88">
      <alignment horizontal="left" vertical="center" wrapText="1" indent="1"/>
      <protection locked="0"/>
    </xf>
    <xf numFmtId="0" fontId="138" fillId="0" borderId="0"/>
    <xf numFmtId="10" fontId="128" fillId="76" borderId="23" applyNumberFormat="0" applyBorder="0" applyAlignment="0" applyProtection="0"/>
    <xf numFmtId="37" fontId="70" fillId="0" borderId="0" applyFill="0" applyBorder="0" applyAlignment="0">
      <protection locked="0"/>
    </xf>
    <xf numFmtId="0" fontId="129" fillId="0" borderId="14">
      <alignment horizontal="left" vertical="center"/>
    </xf>
    <xf numFmtId="169" fontId="121" fillId="0" borderId="84"/>
    <xf numFmtId="169" fontId="120" fillId="2" borderId="83"/>
    <xf numFmtId="0" fontId="66" fillId="0" borderId="64" applyNumberFormat="0" applyFill="0" applyAlignment="0" applyProtection="0"/>
    <xf numFmtId="37" fontId="70" fillId="0" borderId="0" applyFill="0" applyBorder="0" applyAlignment="0">
      <protection locked="0"/>
    </xf>
    <xf numFmtId="0" fontId="138" fillId="0" borderId="0"/>
    <xf numFmtId="0" fontId="138" fillId="0" borderId="0"/>
    <xf numFmtId="0" fontId="2" fillId="0" borderId="0"/>
    <xf numFmtId="0" fontId="51" fillId="0" borderId="0"/>
    <xf numFmtId="0" fontId="2" fillId="0" borderId="0"/>
    <xf numFmtId="0" fontId="60" fillId="0" borderId="0" applyAlignment="0">
      <alignment vertical="top" wrapText="1"/>
      <protection locked="0"/>
    </xf>
    <xf numFmtId="0" fontId="2" fillId="0" borderId="0"/>
    <xf numFmtId="0" fontId="2" fillId="0" borderId="0"/>
    <xf numFmtId="0" fontId="50" fillId="0" borderId="0"/>
    <xf numFmtId="0" fontId="60" fillId="0" borderId="0" applyAlignment="0">
      <alignment vertical="top" wrapText="1"/>
      <protection locked="0"/>
    </xf>
    <xf numFmtId="0" fontId="50" fillId="0" borderId="0"/>
    <xf numFmtId="38" fontId="82" fillId="0" borderId="0" applyFill="0" applyBorder="0" applyAlignment="0" applyProtection="0"/>
    <xf numFmtId="38" fontId="82" fillId="0" borderId="0" applyFill="0" applyBorder="0" applyAlignment="0" applyProtection="0"/>
    <xf numFmtId="0" fontId="59" fillId="0" borderId="0"/>
    <xf numFmtId="0" fontId="87" fillId="32" borderId="73" applyNumberFormat="0" applyAlignment="0" applyProtection="0"/>
    <xf numFmtId="0" fontId="86" fillId="32" borderId="72" applyNumberFormat="0" applyAlignment="0" applyProtection="0"/>
    <xf numFmtId="0" fontId="51" fillId="30" borderId="69" applyNumberFormat="0" applyFont="0" applyAlignment="0" applyProtection="0"/>
    <xf numFmtId="0" fontId="59" fillId="0" borderId="0"/>
    <xf numFmtId="0" fontId="59" fillId="0" borderId="0"/>
    <xf numFmtId="0" fontId="66" fillId="0" borderId="64" applyNumberFormat="0" applyFill="0" applyAlignment="0" applyProtection="0"/>
    <xf numFmtId="0" fontId="2" fillId="0" borderId="0"/>
    <xf numFmtId="0" fontId="2" fillId="0" borderId="0"/>
    <xf numFmtId="0" fontId="60" fillId="0" borderId="0" applyAlignment="0">
      <alignment vertical="top" wrapText="1"/>
      <protection locked="0"/>
    </xf>
    <xf numFmtId="0" fontId="15" fillId="0" borderId="0"/>
    <xf numFmtId="0" fontId="60" fillId="0" borderId="0" applyAlignment="0">
      <alignment vertical="top" wrapText="1"/>
      <protection locked="0"/>
    </xf>
    <xf numFmtId="0" fontId="27" fillId="0" borderId="0" applyAlignment="0">
      <alignment vertical="top" wrapText="1"/>
      <protection locked="0"/>
    </xf>
    <xf numFmtId="0" fontId="27" fillId="0" borderId="0" applyAlignment="0">
      <alignment vertical="top" wrapText="1"/>
      <protection locked="0"/>
    </xf>
    <xf numFmtId="0" fontId="51" fillId="0" borderId="0"/>
    <xf numFmtId="0" fontId="60" fillId="0" borderId="0" applyAlignment="0">
      <alignment vertical="top" wrapText="1"/>
      <protection locked="0"/>
    </xf>
    <xf numFmtId="0" fontId="27" fillId="0" borderId="0" applyAlignment="0">
      <alignment vertical="top" wrapText="1"/>
      <protection locked="0"/>
    </xf>
    <xf numFmtId="0" fontId="56" fillId="0" borderId="0"/>
    <xf numFmtId="0" fontId="15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44" fontId="5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44" fontId="51" fillId="0" borderId="0" applyFont="0" applyFill="0" applyBorder="0" applyAlignment="0" applyProtection="0"/>
    <xf numFmtId="0" fontId="2" fillId="0" borderId="0"/>
    <xf numFmtId="0" fontId="51" fillId="0" borderId="0" applyProtection="0"/>
    <xf numFmtId="0" fontId="51" fillId="0" borderId="0"/>
    <xf numFmtId="0" fontId="15" fillId="0" borderId="0"/>
    <xf numFmtId="0" fontId="66" fillId="0" borderId="64" applyNumberFormat="0" applyFill="0" applyAlignment="0" applyProtection="0"/>
    <xf numFmtId="0" fontId="5" fillId="0" borderId="57" applyBorder="0">
      <alignment horizontal="left" vertical="center"/>
    </xf>
    <xf numFmtId="0" fontId="51" fillId="30" borderId="69" applyNumberFormat="0" applyFont="0" applyAlignment="0" applyProtection="0"/>
    <xf numFmtId="49" fontId="7" fillId="0" borderId="57" applyNumberFormat="0" applyBorder="0">
      <alignment horizontal="left" vertical="center"/>
    </xf>
    <xf numFmtId="38" fontId="59" fillId="0" borderId="11" applyNumberFormat="0" applyFont="0" applyFill="0" applyAlignment="0" applyProtection="0"/>
    <xf numFmtId="0" fontId="85" fillId="18" borderId="72" applyNumberFormat="0" applyAlignment="0" applyProtection="0"/>
    <xf numFmtId="0" fontId="86" fillId="32" borderId="72" applyNumberFormat="0" applyAlignment="0" applyProtection="0"/>
    <xf numFmtId="0" fontId="87" fillId="32" borderId="73" applyNumberFormat="0" applyAlignment="0" applyProtection="0"/>
    <xf numFmtId="192" fontId="89" fillId="0" borderId="14" applyFont="0" applyFill="0" applyBorder="0" applyAlignment="0" applyProtection="0"/>
    <xf numFmtId="0" fontId="15" fillId="0" borderId="0"/>
    <xf numFmtId="0" fontId="2" fillId="0" borderId="0"/>
    <xf numFmtId="0" fontId="2" fillId="0" borderId="0"/>
    <xf numFmtId="44" fontId="15" fillId="0" borderId="0" applyFont="0" applyFill="0" applyBorder="0" applyAlignment="0" applyProtection="0"/>
    <xf numFmtId="0" fontId="51" fillId="30" borderId="69" applyNumberFormat="0" applyFont="0" applyAlignment="0" applyProtection="0"/>
    <xf numFmtId="0" fontId="2" fillId="0" borderId="0"/>
    <xf numFmtId="0" fontId="2" fillId="0" borderId="0"/>
    <xf numFmtId="170" fontId="5" fillId="0" borderId="14">
      <alignment vertical="top" wrapText="1"/>
      <protection locked="0"/>
    </xf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3" fillId="0" borderId="0"/>
    <xf numFmtId="167" fontId="51" fillId="0" borderId="0" applyFill="0" applyBorder="0" applyAlignment="0" applyProtection="0"/>
    <xf numFmtId="0" fontId="51" fillId="0" borderId="0" applyProtection="0"/>
    <xf numFmtId="0" fontId="2" fillId="0" borderId="0"/>
    <xf numFmtId="0" fontId="2" fillId="0" borderId="0"/>
    <xf numFmtId="6" fontId="89" fillId="0" borderId="0" applyFont="0" applyFill="0" applyBorder="0" applyAlignment="0" applyProtection="0"/>
    <xf numFmtId="6" fontId="103" fillId="0" borderId="0" applyFont="0" applyFill="0" applyBorder="0" applyAlignment="0" applyProtection="0"/>
    <xf numFmtId="6" fontId="103" fillId="0" borderId="0" applyFont="0" applyFill="0" applyBorder="0" applyAlignment="0" applyProtection="0"/>
    <xf numFmtId="6" fontId="103" fillId="0" borderId="0" applyFont="0" applyFill="0" applyBorder="0" applyAlignment="0" applyProtection="0"/>
    <xf numFmtId="8" fontId="89" fillId="0" borderId="0" applyFont="0" applyFill="0" applyBorder="0" applyAlignment="0" applyProtection="0"/>
    <xf numFmtId="8" fontId="103" fillId="0" borderId="0" applyFont="0" applyFill="0" applyBorder="0" applyAlignment="0" applyProtection="0"/>
    <xf numFmtId="8" fontId="103" fillId="0" borderId="0" applyFont="0" applyFill="0" applyBorder="0" applyAlignment="0" applyProtection="0"/>
    <xf numFmtId="8" fontId="103" fillId="0" borderId="0" applyFont="0" applyFill="0" applyBorder="0" applyAlignment="0" applyProtection="0"/>
    <xf numFmtId="49" fontId="67" fillId="0" borderId="23"/>
    <xf numFmtId="0" fontId="72" fillId="0" borderId="64" applyNumberFormat="0" applyFill="0" applyAlignment="0" applyProtection="0"/>
    <xf numFmtId="0" fontId="72" fillId="0" borderId="64" applyNumberFormat="0" applyFill="0" applyAlignment="0" applyProtection="0"/>
    <xf numFmtId="0" fontId="72" fillId="0" borderId="64" applyNumberFormat="0" applyFill="0" applyAlignment="0" applyProtection="0"/>
    <xf numFmtId="0" fontId="72" fillId="0" borderId="64" applyNumberFormat="0" applyFill="0" applyAlignment="0" applyProtection="0"/>
    <xf numFmtId="0" fontId="110" fillId="0" borderId="64" applyNumberFormat="0" applyFill="0" applyAlignment="0" applyProtection="0"/>
    <xf numFmtId="0" fontId="110" fillId="0" borderId="64" applyNumberFormat="0" applyFill="0" applyAlignment="0" applyProtection="0"/>
    <xf numFmtId="0" fontId="110" fillId="0" borderId="64" applyNumberFormat="0" applyFill="0" applyAlignment="0" applyProtection="0"/>
    <xf numFmtId="0" fontId="72" fillId="0" borderId="64" applyNumberFormat="0" applyFill="0" applyAlignment="0" applyProtection="0"/>
    <xf numFmtId="0" fontId="72" fillId="0" borderId="64" applyNumberFormat="0" applyFill="0" applyAlignment="0" applyProtection="0"/>
    <xf numFmtId="0" fontId="72" fillId="0" borderId="64" applyNumberFormat="0" applyFill="0" applyAlignment="0" applyProtection="0"/>
    <xf numFmtId="0" fontId="72" fillId="0" borderId="64" applyNumberFormat="0" applyFill="0" applyAlignment="0" applyProtection="0"/>
    <xf numFmtId="5" fontId="59" fillId="0" borderId="76" applyNumberFormat="0" applyFont="0" applyAlignment="0" applyProtection="0"/>
    <xf numFmtId="5" fontId="70" fillId="0" borderId="76" applyNumberFormat="0" applyFont="0" applyAlignment="0" applyProtection="0"/>
    <xf numFmtId="5" fontId="70" fillId="0" borderId="76" applyNumberFormat="0" applyFont="0" applyAlignment="0" applyProtection="0"/>
    <xf numFmtId="5" fontId="70" fillId="0" borderId="76" applyNumberFormat="0" applyFont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37" fontId="89" fillId="0" borderId="0" applyFill="0" applyBorder="0" applyAlignment="0">
      <protection locked="0"/>
    </xf>
    <xf numFmtId="44" fontId="89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0" fontId="89" fillId="0" borderId="0"/>
    <xf numFmtId="167" fontId="51" fillId="0" borderId="0" applyFont="0" applyFill="0" applyBorder="0" applyAlignment="0" applyProtection="0"/>
    <xf numFmtId="167" fontId="51" fillId="0" borderId="0" applyFill="0" applyBorder="0" applyAlignment="0" applyProtection="0"/>
    <xf numFmtId="44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15" fillId="0" borderId="0" applyFont="0" applyFill="0" applyBorder="0" applyAlignment="0" applyProtection="0"/>
    <xf numFmtId="0" fontId="2" fillId="0" borderId="0"/>
    <xf numFmtId="44" fontId="15" fillId="0" borderId="0" applyFont="0" applyFill="0" applyBorder="0" applyAlignment="0" applyProtection="0"/>
    <xf numFmtId="0" fontId="2" fillId="0" borderId="0"/>
    <xf numFmtId="0" fontId="87" fillId="32" borderId="73" applyNumberFormat="0" applyAlignment="0" applyProtection="0"/>
    <xf numFmtId="0" fontId="86" fillId="32" borderId="72" applyNumberFormat="0" applyAlignment="0" applyProtection="0"/>
    <xf numFmtId="0" fontId="85" fillId="18" borderId="72" applyNumberFormat="0" applyAlignment="0" applyProtection="0"/>
    <xf numFmtId="0" fontId="72" fillId="46" borderId="69" applyNumberFormat="0" applyAlignment="0" applyProtection="0"/>
    <xf numFmtId="0" fontId="72" fillId="46" borderId="69" applyNumberFormat="0" applyAlignment="0" applyProtection="0"/>
    <xf numFmtId="0" fontId="72" fillId="46" borderId="69" applyNumberFormat="0" applyAlignment="0" applyProtection="0"/>
    <xf numFmtId="0" fontId="72" fillId="46" borderId="69" applyNumberFormat="0" applyAlignment="0" applyProtection="0"/>
    <xf numFmtId="0" fontId="72" fillId="46" borderId="69" applyNumberFormat="0" applyAlignment="0" applyProtection="0"/>
    <xf numFmtId="0" fontId="72" fillId="46" borderId="69" applyNumberFormat="0" applyAlignment="0" applyProtection="0"/>
    <xf numFmtId="0" fontId="72" fillId="46" borderId="69" applyNumberFormat="0" applyAlignment="0" applyProtection="0"/>
    <xf numFmtId="38" fontId="89" fillId="0" borderId="0" applyFill="0" applyBorder="0" applyAlignment="0" applyProtection="0"/>
    <xf numFmtId="0" fontId="66" fillId="0" borderId="64" applyNumberFormat="0" applyFill="0" applyAlignment="0" applyProtection="0"/>
    <xf numFmtId="38" fontId="89" fillId="0" borderId="11" applyNumberFormat="0" applyFont="0" applyFill="0" applyAlignment="0" applyProtection="0"/>
    <xf numFmtId="0" fontId="72" fillId="43" borderId="72" applyNumberFormat="0" applyAlignment="0" applyProtection="0"/>
    <xf numFmtId="0" fontId="72" fillId="44" borderId="72" applyNumberFormat="0" applyAlignment="0" applyProtection="0"/>
    <xf numFmtId="0" fontId="72" fillId="44" borderId="72" applyNumberFormat="0" applyAlignment="0" applyProtection="0"/>
    <xf numFmtId="0" fontId="72" fillId="43" borderId="72" applyNumberFormat="0" applyAlignment="0" applyProtection="0"/>
    <xf numFmtId="0" fontId="72" fillId="44" borderId="72" applyNumberFormat="0" applyAlignment="0" applyProtection="0"/>
    <xf numFmtId="0" fontId="72" fillId="44" borderId="72" applyNumberFormat="0" applyAlignment="0" applyProtection="0"/>
    <xf numFmtId="0" fontId="72" fillId="44" borderId="72" applyNumberFormat="0" applyAlignment="0" applyProtection="0"/>
    <xf numFmtId="0" fontId="72" fillId="44" borderId="72" applyNumberFormat="0" applyAlignment="0" applyProtection="0"/>
    <xf numFmtId="0" fontId="72" fillId="37" borderId="72" applyNumberFormat="0" applyAlignment="0" applyProtection="0"/>
    <xf numFmtId="0" fontId="72" fillId="41" borderId="72" applyNumberFormat="0" applyAlignment="0" applyProtection="0"/>
    <xf numFmtId="0" fontId="72" fillId="41" borderId="72" applyNumberFormat="0" applyAlignment="0" applyProtection="0"/>
    <xf numFmtId="0" fontId="72" fillId="37" borderId="72" applyNumberFormat="0" applyAlignment="0" applyProtection="0"/>
    <xf numFmtId="0" fontId="72" fillId="51" borderId="72" applyNumberFormat="0" applyAlignment="0" applyProtection="0"/>
    <xf numFmtId="0" fontId="72" fillId="51" borderId="72" applyNumberFormat="0" applyAlignment="0" applyProtection="0"/>
    <xf numFmtId="0" fontId="72" fillId="51" borderId="72" applyNumberFormat="0" applyAlignment="0" applyProtection="0"/>
    <xf numFmtId="0" fontId="72" fillId="51" borderId="72" applyNumberFormat="0" applyAlignment="0" applyProtection="0"/>
    <xf numFmtId="0" fontId="72" fillId="37" borderId="73" applyNumberFormat="0" applyAlignment="0" applyProtection="0"/>
    <xf numFmtId="0" fontId="72" fillId="41" borderId="73" applyNumberFormat="0" applyAlignment="0" applyProtection="0"/>
    <xf numFmtId="0" fontId="72" fillId="41" borderId="73" applyNumberFormat="0" applyAlignment="0" applyProtection="0"/>
    <xf numFmtId="0" fontId="72" fillId="37" borderId="73" applyNumberFormat="0" applyAlignment="0" applyProtection="0"/>
    <xf numFmtId="0" fontId="72" fillId="51" borderId="73" applyNumberFormat="0" applyAlignment="0" applyProtection="0"/>
    <xf numFmtId="0" fontId="72" fillId="51" borderId="73" applyNumberFormat="0" applyAlignment="0" applyProtection="0"/>
    <xf numFmtId="0" fontId="72" fillId="51" borderId="73" applyNumberFormat="0" applyAlignment="0" applyProtection="0"/>
    <xf numFmtId="0" fontId="72" fillId="51" borderId="73" applyNumberFormat="0" applyAlignment="0" applyProtection="0"/>
    <xf numFmtId="0" fontId="51" fillId="0" borderId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1" fillId="0" borderId="0" applyProtection="0"/>
    <xf numFmtId="0" fontId="51" fillId="0" borderId="0"/>
    <xf numFmtId="0" fontId="2" fillId="0" borderId="0"/>
    <xf numFmtId="0" fontId="2" fillId="0" borderId="0"/>
    <xf numFmtId="0" fontId="2" fillId="0" borderId="0"/>
    <xf numFmtId="0" fontId="51" fillId="0" borderId="0"/>
    <xf numFmtId="167" fontId="5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1" fillId="0" borderId="0" applyProtection="0"/>
    <xf numFmtId="0" fontId="2" fillId="0" borderId="0"/>
    <xf numFmtId="0" fontId="51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175" fontId="106" fillId="0" borderId="0" applyFill="0" applyBorder="0" applyAlignment="0"/>
    <xf numFmtId="175" fontId="106" fillId="0" borderId="0" applyFill="0" applyBorder="0" applyAlignment="0"/>
    <xf numFmtId="175" fontId="106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44" fontId="51" fillId="0" borderId="0" applyFont="0" applyFill="0" applyBorder="0" applyAlignment="0" applyProtection="0"/>
    <xf numFmtId="0" fontId="72" fillId="46" borderId="69" applyNumberFormat="0" applyAlignment="0" applyProtection="0"/>
    <xf numFmtId="38" fontId="89" fillId="0" borderId="11" applyNumberFormat="0" applyFont="0" applyFill="0" applyAlignment="0" applyProtection="0"/>
    <xf numFmtId="0" fontId="72" fillId="43" borderId="72" applyNumberFormat="0" applyAlignment="0" applyProtection="0"/>
    <xf numFmtId="0" fontId="72" fillId="37" borderId="72" applyNumberFormat="0" applyAlignment="0" applyProtection="0"/>
    <xf numFmtId="0" fontId="72" fillId="37" borderId="73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66" fillId="0" borderId="64" applyNumberFormat="0" applyFill="0" applyAlignment="0" applyProtection="0"/>
    <xf numFmtId="0" fontId="2" fillId="0" borderId="0"/>
    <xf numFmtId="0" fontId="2" fillId="0" borderId="0"/>
    <xf numFmtId="0" fontId="51" fillId="30" borderId="69" applyNumberFormat="0" applyFont="0" applyAlignment="0" applyProtection="0"/>
    <xf numFmtId="0" fontId="85" fillId="18" borderId="72" applyNumberFormat="0" applyAlignment="0" applyProtection="0"/>
    <xf numFmtId="0" fontId="86" fillId="32" borderId="72" applyNumberFormat="0" applyAlignment="0" applyProtection="0"/>
    <xf numFmtId="0" fontId="87" fillId="32" borderId="73" applyNumberFormat="0" applyAlignment="0" applyProtection="0"/>
    <xf numFmtId="0" fontId="2" fillId="0" borderId="0"/>
    <xf numFmtId="0" fontId="66" fillId="0" borderId="64" applyNumberFormat="0" applyFill="0" applyAlignment="0" applyProtection="0"/>
    <xf numFmtId="0" fontId="129" fillId="0" borderId="14">
      <alignment horizontal="left" vertical="center"/>
    </xf>
    <xf numFmtId="44" fontId="15" fillId="0" borderId="0" applyFont="0" applyFill="0" applyBorder="0" applyAlignment="0" applyProtection="0"/>
    <xf numFmtId="44" fontId="60" fillId="0" borderId="0" applyFont="0" applyFill="0" applyBorder="0" applyAlignment="0" applyProtection="0">
      <alignment vertical="top" wrapText="1"/>
      <protection locked="0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46" borderId="69" applyNumberFormat="0" applyAlignment="0" applyProtection="0"/>
    <xf numFmtId="0" fontId="51" fillId="30" borderId="69" applyNumberFormat="0" applyFont="0" applyAlignment="0" applyProtection="0"/>
    <xf numFmtId="0" fontId="3" fillId="46" borderId="69" applyNumberFormat="0" applyAlignment="0" applyProtection="0"/>
    <xf numFmtId="0" fontId="15" fillId="30" borderId="69" applyNumberFormat="0" applyFont="0" applyAlignment="0" applyProtection="0"/>
    <xf numFmtId="0" fontId="51" fillId="30" borderId="69" applyNumberFormat="0" applyFont="0" applyAlignment="0" applyProtection="0"/>
    <xf numFmtId="0" fontId="27" fillId="30" borderId="69" applyNumberFormat="0" applyFont="0" applyAlignment="0" applyProtection="0"/>
    <xf numFmtId="0" fontId="51" fillId="46" borderId="69" applyNumberFormat="0" applyAlignment="0" applyProtection="0"/>
    <xf numFmtId="0" fontId="15" fillId="30" borderId="69" applyNumberFormat="0" applyFont="0" applyAlignment="0" applyProtection="0"/>
    <xf numFmtId="0" fontId="66" fillId="0" borderId="64" applyNumberFormat="0" applyFill="0" applyAlignment="0" applyProtection="0"/>
    <xf numFmtId="0" fontId="66" fillId="0" borderId="64" applyNumberFormat="0" applyFill="0">
      <alignment vertical="top" wrapText="1"/>
      <protection locked="0"/>
    </xf>
    <xf numFmtId="38" fontId="59" fillId="0" borderId="11" applyNumberFormat="0" applyFont="0" applyFill="0" applyAlignment="0" applyProtection="0"/>
    <xf numFmtId="0" fontId="85" fillId="43" borderId="72" applyNumberFormat="0" applyAlignment="0" applyProtection="0"/>
    <xf numFmtId="0" fontId="85" fillId="18" borderId="72" applyNumberFormat="0" applyAlignment="0" applyProtection="0"/>
    <xf numFmtId="0" fontId="85" fillId="43" borderId="72" applyNumberFormat="0" applyAlignment="0" applyProtection="0"/>
    <xf numFmtId="0" fontId="85" fillId="29" borderId="72" applyNumberFormat="0" applyAlignment="0" applyProtection="0"/>
    <xf numFmtId="0" fontId="85" fillId="18" borderId="72" applyNumberFormat="0" applyAlignment="0" applyProtection="0"/>
    <xf numFmtId="0" fontId="85" fillId="43" borderId="72" applyNumberFormat="0" applyAlignment="0" applyProtection="0"/>
    <xf numFmtId="0" fontId="85" fillId="29" borderId="72" applyNumberFormat="0" applyAlignment="0" applyProtection="0"/>
    <xf numFmtId="0" fontId="86" fillId="51" borderId="72" applyNumberFormat="0" applyAlignment="0" applyProtection="0"/>
    <xf numFmtId="0" fontId="86" fillId="32" borderId="72" applyNumberFormat="0" applyAlignment="0" applyProtection="0"/>
    <xf numFmtId="0" fontId="86" fillId="51" borderId="72" applyNumberFormat="0" applyAlignment="0" applyProtection="0"/>
    <xf numFmtId="0" fontId="156" fillId="81" borderId="72" applyNumberFormat="0" applyAlignment="0" applyProtection="0"/>
    <xf numFmtId="0" fontId="86" fillId="32" borderId="72" applyNumberFormat="0" applyAlignment="0" applyProtection="0"/>
    <xf numFmtId="0" fontId="86" fillId="51" borderId="72" applyNumberFormat="0" applyAlignment="0" applyProtection="0"/>
    <xf numFmtId="0" fontId="156" fillId="81" borderId="72" applyNumberFormat="0" applyAlignment="0" applyProtection="0"/>
    <xf numFmtId="0" fontId="87" fillId="51" borderId="73" applyNumberFormat="0" applyAlignment="0" applyProtection="0"/>
    <xf numFmtId="0" fontId="87" fillId="32" borderId="73" applyNumberFormat="0" applyAlignment="0" applyProtection="0"/>
    <xf numFmtId="0" fontId="87" fillId="51" borderId="73" applyNumberFormat="0" applyAlignment="0" applyProtection="0"/>
    <xf numFmtId="0" fontId="87" fillId="81" borderId="73" applyNumberFormat="0" applyAlignment="0" applyProtection="0"/>
    <xf numFmtId="0" fontId="87" fillId="32" borderId="73" applyNumberFormat="0" applyAlignment="0" applyProtection="0"/>
    <xf numFmtId="0" fontId="87" fillId="51" borderId="73" applyNumberFormat="0" applyAlignment="0" applyProtection="0"/>
    <xf numFmtId="0" fontId="87" fillId="81" borderId="73" applyNumberFormat="0" applyAlignment="0" applyProtection="0"/>
    <xf numFmtId="0" fontId="2" fillId="0" borderId="0"/>
    <xf numFmtId="0" fontId="87" fillId="81" borderId="73" applyNumberFormat="0" applyAlignment="0" applyProtection="0"/>
    <xf numFmtId="49" fontId="7" fillId="0" borderId="57" applyNumberFormat="0" applyBorder="0">
      <alignment horizontal="left" vertical="center"/>
    </xf>
    <xf numFmtId="0" fontId="2" fillId="0" borderId="0"/>
    <xf numFmtId="0" fontId="85" fillId="18" borderId="72" applyNumberFormat="0" applyAlignment="0" applyProtection="0"/>
    <xf numFmtId="0" fontId="2" fillId="0" borderId="0"/>
    <xf numFmtId="192" fontId="89" fillId="0" borderId="14" applyFont="0" applyFill="0" applyBorder="0" applyAlignment="0" applyProtection="0"/>
    <xf numFmtId="0" fontId="2" fillId="0" borderId="0"/>
    <xf numFmtId="0" fontId="87" fillId="51" borderId="73" applyNumberFormat="0" applyAlignment="0" applyProtection="0"/>
    <xf numFmtId="0" fontId="87" fillId="32" borderId="73" applyNumberFormat="0" applyAlignment="0" applyProtection="0"/>
    <xf numFmtId="0" fontId="87" fillId="81" borderId="73" applyNumberFormat="0" applyAlignment="0" applyProtection="0"/>
    <xf numFmtId="0" fontId="87" fillId="51" borderId="73" applyNumberFormat="0" applyAlignment="0" applyProtection="0"/>
    <xf numFmtId="0" fontId="87" fillId="32" borderId="73" applyNumberFormat="0" applyAlignment="0" applyProtection="0"/>
    <xf numFmtId="0" fontId="87" fillId="51" borderId="73" applyNumberFormat="0" applyAlignment="0" applyProtection="0"/>
    <xf numFmtId="0" fontId="156" fillId="81" borderId="72" applyNumberFormat="0" applyAlignment="0" applyProtection="0"/>
    <xf numFmtId="0" fontId="86" fillId="51" borderId="72" applyNumberFormat="0" applyAlignment="0" applyProtection="0"/>
    <xf numFmtId="0" fontId="86" fillId="32" borderId="72" applyNumberFormat="0" applyAlignment="0" applyProtection="0"/>
    <xf numFmtId="0" fontId="156" fillId="81" borderId="72" applyNumberFormat="0" applyAlignment="0" applyProtection="0"/>
    <xf numFmtId="0" fontId="86" fillId="51" borderId="72" applyNumberFormat="0" applyAlignment="0" applyProtection="0"/>
    <xf numFmtId="0" fontId="86" fillId="32" borderId="72" applyNumberFormat="0" applyAlignment="0" applyProtection="0"/>
    <xf numFmtId="0" fontId="86" fillId="51" borderId="72" applyNumberFormat="0" applyAlignment="0" applyProtection="0"/>
    <xf numFmtId="0" fontId="85" fillId="29" borderId="72" applyNumberFormat="0" applyAlignment="0" applyProtection="0"/>
    <xf numFmtId="0" fontId="85" fillId="43" borderId="72" applyNumberFormat="0" applyAlignment="0" applyProtection="0"/>
    <xf numFmtId="0" fontId="85" fillId="18" borderId="72" applyNumberFormat="0" applyAlignment="0" applyProtection="0"/>
    <xf numFmtId="0" fontId="85" fillId="29" borderId="72" applyNumberFormat="0" applyAlignment="0" applyProtection="0"/>
    <xf numFmtId="0" fontId="85" fillId="43" borderId="72" applyNumberFormat="0" applyAlignment="0" applyProtection="0"/>
    <xf numFmtId="0" fontId="85" fillId="18" borderId="72" applyNumberFormat="0" applyAlignment="0" applyProtection="0"/>
    <xf numFmtId="0" fontId="85" fillId="43" borderId="72" applyNumberFormat="0" applyAlignment="0" applyProtection="0"/>
    <xf numFmtId="0" fontId="66" fillId="0" borderId="64" applyNumberFormat="0" applyFill="0">
      <alignment vertical="top" wrapText="1"/>
      <protection locked="0"/>
    </xf>
    <xf numFmtId="0" fontId="66" fillId="0" borderId="64" applyNumberFormat="0" applyFill="0" applyAlignment="0" applyProtection="0"/>
    <xf numFmtId="0" fontId="15" fillId="30" borderId="69" applyNumberFormat="0" applyFont="0" applyAlignment="0" applyProtection="0"/>
    <xf numFmtId="0" fontId="51" fillId="46" borderId="69" applyNumberFormat="0" applyAlignment="0" applyProtection="0"/>
    <xf numFmtId="0" fontId="27" fillId="30" borderId="69" applyNumberFormat="0" applyFont="0" applyAlignment="0" applyProtection="0"/>
    <xf numFmtId="0" fontId="51" fillId="30" borderId="69" applyNumberFormat="0" applyFont="0" applyAlignment="0" applyProtection="0"/>
    <xf numFmtId="0" fontId="15" fillId="30" borderId="69" applyNumberFormat="0" applyFont="0" applyAlignment="0" applyProtection="0"/>
    <xf numFmtId="0" fontId="3" fillId="46" borderId="69" applyNumberFormat="0" applyAlignment="0" applyProtection="0"/>
    <xf numFmtId="0" fontId="51" fillId="30" borderId="69" applyNumberFormat="0" applyFont="0" applyAlignment="0" applyProtection="0"/>
    <xf numFmtId="0" fontId="51" fillId="46" borderId="69" applyNumberFormat="0" applyAlignment="0" applyProtection="0"/>
    <xf numFmtId="0" fontId="5" fillId="0" borderId="57" applyBorder="0">
      <alignment horizontal="left" vertical="center"/>
    </xf>
    <xf numFmtId="0" fontId="2" fillId="0" borderId="0"/>
    <xf numFmtId="0" fontId="2" fillId="0" borderId="0"/>
    <xf numFmtId="0" fontId="2" fillId="0" borderId="0"/>
    <xf numFmtId="0" fontId="129" fillId="0" borderId="14">
      <alignment horizontal="left" vertical="center"/>
    </xf>
    <xf numFmtId="0" fontId="66" fillId="0" borderId="6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32" borderId="73" applyNumberFormat="0" applyAlignment="0" applyProtection="0"/>
    <xf numFmtId="0" fontId="86" fillId="32" borderId="72" applyNumberFormat="0" applyAlignment="0" applyProtection="0"/>
    <xf numFmtId="0" fontId="51" fillId="30" borderId="69" applyNumberFormat="0" applyFont="0" applyAlignment="0" applyProtection="0"/>
    <xf numFmtId="0" fontId="66" fillId="0" borderId="64" applyNumberFormat="0" applyFill="0" applyAlignment="0" applyProtection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44" fontId="5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15" fillId="0" borderId="0" applyFont="0" applyFill="0" applyBorder="0" applyAlignment="0" applyProtection="0"/>
    <xf numFmtId="0" fontId="2" fillId="0" borderId="0"/>
    <xf numFmtId="0" fontId="2" fillId="0" borderId="0"/>
    <xf numFmtId="0" fontId="50" fillId="0" borderId="12" applyBorder="0" applyAlignment="0">
      <alignment horizontal="center" vertical="center"/>
    </xf>
    <xf numFmtId="0" fontId="53" fillId="0" borderId="39" applyProtection="0">
      <alignment horizontal="justify" vertical="center" wrapText="1"/>
    </xf>
    <xf numFmtId="170" fontId="5" fillId="0" borderId="14">
      <alignment vertical="top" wrapText="1"/>
      <protection locked="0"/>
    </xf>
    <xf numFmtId="167" fontId="2" fillId="0" borderId="0" applyFont="0" applyFill="0" applyBorder="0" applyAlignment="0" applyProtection="0"/>
    <xf numFmtId="0" fontId="2" fillId="0" borderId="0"/>
    <xf numFmtId="49" fontId="15" fillId="0" borderId="23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1" fillId="0" borderId="0"/>
    <xf numFmtId="0" fontId="51" fillId="0" borderId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1" fillId="0" borderId="0"/>
    <xf numFmtId="0" fontId="2" fillId="0" borderId="0"/>
    <xf numFmtId="0" fontId="5" fillId="0" borderId="57" applyBorder="0">
      <alignment horizontal="left" vertical="center"/>
    </xf>
    <xf numFmtId="49" fontId="67" fillId="0" borderId="23"/>
    <xf numFmtId="49" fontId="7" fillId="0" borderId="57" applyNumberFormat="0" applyBorder="0">
      <alignment horizontal="left" vertical="center"/>
    </xf>
    <xf numFmtId="192" fontId="89" fillId="0" borderId="14" applyFont="0" applyFill="0" applyBorder="0" applyAlignment="0" applyProtection="0"/>
    <xf numFmtId="0" fontId="3" fillId="0" borderId="0"/>
    <xf numFmtId="0" fontId="2" fillId="0" borderId="0"/>
    <xf numFmtId="0" fontId="2" fillId="0" borderId="0"/>
    <xf numFmtId="44" fontId="15" fillId="0" borderId="0" applyFont="0" applyFill="0" applyBorder="0" applyAlignment="0" applyProtection="0"/>
    <xf numFmtId="0" fontId="2" fillId="0" borderId="0"/>
    <xf numFmtId="0" fontId="2" fillId="0" borderId="0"/>
    <xf numFmtId="167" fontId="15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2" fillId="0" borderId="0" applyFont="0" applyFill="0" applyBorder="0" applyAlignment="0" applyProtection="0"/>
    <xf numFmtId="37" fontId="89" fillId="0" borderId="0" applyFill="0" applyBorder="0" applyAlignment="0">
      <protection locked="0"/>
    </xf>
    <xf numFmtId="44" fontId="3" fillId="0" borderId="0" applyFont="0" applyFill="0" applyBorder="0" applyAlignment="0" applyProtection="0"/>
    <xf numFmtId="167" fontId="51" fillId="0" borderId="0" applyFill="0" applyBorder="0" applyAlignment="0" applyProtection="0"/>
    <xf numFmtId="167" fontId="51" fillId="0" borderId="0" applyFont="0" applyFill="0" applyBorder="0" applyAlignment="0" applyProtection="0"/>
    <xf numFmtId="6" fontId="89" fillId="0" borderId="0" applyFont="0" applyFill="0" applyBorder="0" applyAlignment="0" applyProtection="0"/>
    <xf numFmtId="6" fontId="103" fillId="0" borderId="0" applyFont="0" applyFill="0" applyBorder="0" applyAlignment="0" applyProtection="0"/>
    <xf numFmtId="6" fontId="103" fillId="0" borderId="0" applyFont="0" applyFill="0" applyBorder="0" applyAlignment="0" applyProtection="0"/>
    <xf numFmtId="6" fontId="103" fillId="0" borderId="0" applyFont="0" applyFill="0" applyBorder="0" applyAlignment="0" applyProtection="0"/>
    <xf numFmtId="8" fontId="89" fillId="0" borderId="0" applyFont="0" applyFill="0" applyBorder="0" applyAlignment="0" applyProtection="0"/>
    <xf numFmtId="8" fontId="103" fillId="0" borderId="0" applyFont="0" applyFill="0" applyBorder="0" applyAlignment="0" applyProtection="0"/>
    <xf numFmtId="8" fontId="103" fillId="0" borderId="0" applyFont="0" applyFill="0" applyBorder="0" applyAlignment="0" applyProtection="0"/>
    <xf numFmtId="8" fontId="103" fillId="0" borderId="0" applyFont="0" applyFill="0" applyBorder="0" applyAlignment="0" applyProtection="0"/>
    <xf numFmtId="49" fontId="67" fillId="0" borderId="23"/>
    <xf numFmtId="49" fontId="89" fillId="0" borderId="39"/>
    <xf numFmtId="49" fontId="89" fillId="0" borderId="39"/>
    <xf numFmtId="49" fontId="99" fillId="0" borderId="23"/>
    <xf numFmtId="49" fontId="99" fillId="0" borderId="23"/>
    <xf numFmtId="49" fontId="99" fillId="0" borderId="23"/>
    <xf numFmtId="49" fontId="67" fillId="0" borderId="23"/>
    <xf numFmtId="0" fontId="3" fillId="0" borderId="0"/>
    <xf numFmtId="5" fontId="59" fillId="0" borderId="76" applyNumberFormat="0" applyFont="0" applyAlignment="0" applyProtection="0"/>
    <xf numFmtId="5" fontId="70" fillId="0" borderId="76" applyNumberFormat="0" applyFont="0" applyAlignment="0" applyProtection="0"/>
    <xf numFmtId="5" fontId="70" fillId="0" borderId="76" applyNumberFormat="0" applyFont="0" applyAlignment="0" applyProtection="0"/>
    <xf numFmtId="5" fontId="70" fillId="0" borderId="76" applyNumberFormat="0" applyFont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0" fontId="2" fillId="0" borderId="0"/>
    <xf numFmtId="0" fontId="3" fillId="0" borderId="0"/>
    <xf numFmtId="0" fontId="51" fillId="0" borderId="0" applyProtection="0"/>
    <xf numFmtId="0" fontId="3" fillId="0" borderId="0"/>
    <xf numFmtId="44" fontId="89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0" fontId="51" fillId="0" borderId="0" applyProtection="0"/>
    <xf numFmtId="0" fontId="3" fillId="0" borderId="0"/>
    <xf numFmtId="38" fontId="89" fillId="0" borderId="0" applyFill="0" applyBorder="0" applyAlignment="0" applyProtection="0"/>
    <xf numFmtId="0" fontId="89" fillId="0" borderId="12" applyBorder="0" applyAlignment="0">
      <alignment horizontal="center" vertical="center"/>
    </xf>
    <xf numFmtId="38" fontId="89" fillId="0" borderId="0" applyFill="0" applyBorder="0" applyAlignment="0" applyProtection="0"/>
    <xf numFmtId="49" fontId="67" fillId="0" borderId="23"/>
    <xf numFmtId="49" fontId="67" fillId="0" borderId="23"/>
    <xf numFmtId="49" fontId="67" fillId="0" borderId="23"/>
    <xf numFmtId="0" fontId="89" fillId="0" borderId="0"/>
    <xf numFmtId="0" fontId="89" fillId="0" borderId="0"/>
    <xf numFmtId="37" fontId="89" fillId="0" borderId="0" applyFill="0" applyBorder="0" applyAlignment="0">
      <protection locked="0"/>
    </xf>
    <xf numFmtId="37" fontId="89" fillId="0" borderId="0" applyFill="0" applyBorder="0" applyAlignment="0">
      <protection locked="0"/>
    </xf>
    <xf numFmtId="0" fontId="89" fillId="0" borderId="0"/>
    <xf numFmtId="0" fontId="89" fillId="0" borderId="0"/>
    <xf numFmtId="49" fontId="67" fillId="0" borderId="23"/>
    <xf numFmtId="49" fontId="67" fillId="0" borderId="23"/>
    <xf numFmtId="38" fontId="89" fillId="0" borderId="0" applyFill="0" applyBorder="0" applyAlignment="0" applyProtection="0"/>
    <xf numFmtId="38" fontId="89" fillId="0" borderId="0" applyFill="0" applyBorder="0" applyAlignment="0" applyProtection="0"/>
    <xf numFmtId="0" fontId="51" fillId="0" borderId="0" applyProtection="0"/>
    <xf numFmtId="0" fontId="51" fillId="0" borderId="0" applyProtection="0"/>
    <xf numFmtId="0" fontId="51" fillId="0" borderId="0" applyProtection="0"/>
    <xf numFmtId="49" fontId="67" fillId="0" borderId="23"/>
    <xf numFmtId="37" fontId="89" fillId="0" borderId="0" applyFill="0" applyBorder="0" applyAlignment="0">
      <protection locked="0"/>
    </xf>
    <xf numFmtId="49" fontId="3" fillId="0" borderId="39"/>
    <xf numFmtId="0" fontId="2" fillId="0" borderId="0"/>
    <xf numFmtId="0" fontId="2" fillId="0" borderId="0"/>
    <xf numFmtId="49" fontId="67" fillId="0" borderId="23"/>
    <xf numFmtId="49" fontId="67" fillId="0" borderId="23"/>
    <xf numFmtId="49" fontId="67" fillId="0" borderId="23"/>
    <xf numFmtId="49" fontId="67" fillId="0" borderId="23"/>
    <xf numFmtId="49" fontId="67" fillId="0" borderId="23"/>
    <xf numFmtId="49" fontId="67" fillId="0" borderId="23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37" fontId="89" fillId="0" borderId="0" applyFill="0" applyBorder="0" applyAlignment="0">
      <protection locked="0"/>
    </xf>
    <xf numFmtId="49" fontId="67" fillId="0" borderId="23"/>
    <xf numFmtId="49" fontId="67" fillId="0" borderId="23"/>
    <xf numFmtId="37" fontId="89" fillId="0" borderId="0" applyFill="0" applyBorder="0" applyAlignment="0">
      <protection locked="0"/>
    </xf>
    <xf numFmtId="44" fontId="5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38" fontId="89" fillId="0" borderId="0" applyFill="0" applyBorder="0" applyAlignment="0" applyProtection="0"/>
    <xf numFmtId="0" fontId="2" fillId="0" borderId="0"/>
    <xf numFmtId="0" fontId="2" fillId="0" borderId="0"/>
    <xf numFmtId="0" fontId="89" fillId="0" borderId="0"/>
    <xf numFmtId="0" fontId="2" fillId="0" borderId="0"/>
    <xf numFmtId="0" fontId="51" fillId="0" borderId="0" applyProtection="0"/>
    <xf numFmtId="0" fontId="129" fillId="0" borderId="14">
      <alignment horizontal="left" vertical="center"/>
    </xf>
    <xf numFmtId="0" fontId="61" fillId="2" borderId="39" applyNumberFormat="0" applyBorder="0" applyProtection="0">
      <alignment horizontal="center" vertical="center"/>
    </xf>
    <xf numFmtId="10" fontId="128" fillId="76" borderId="23" applyNumberFormat="0" applyBorder="0" applyAlignment="0" applyProtection="0"/>
    <xf numFmtId="0" fontId="51" fillId="0" borderId="0" applyProtection="0"/>
    <xf numFmtId="0" fontId="3" fillId="0" borderId="0"/>
    <xf numFmtId="0" fontId="51" fillId="0" borderId="0" applyProtection="0"/>
    <xf numFmtId="0" fontId="51" fillId="0" borderId="0" applyProtection="0"/>
    <xf numFmtId="44" fontId="15" fillId="0" borderId="0" applyFont="0" applyFill="0" applyBorder="0" applyAlignment="0" applyProtection="0"/>
    <xf numFmtId="44" fontId="60" fillId="0" borderId="0" applyFont="0" applyFill="0" applyBorder="0" applyAlignment="0" applyProtection="0">
      <alignment vertical="top" wrapText="1"/>
      <protection locked="0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" fillId="0" borderId="0"/>
    <xf numFmtId="38" fontId="89" fillId="0" borderId="0" applyFill="0" applyBorder="0" applyAlignment="0" applyProtection="0"/>
    <xf numFmtId="38" fontId="89" fillId="0" borderId="0" applyFill="0" applyBorder="0" applyAlignment="0" applyProtection="0"/>
    <xf numFmtId="0" fontId="2" fillId="0" borderId="0"/>
    <xf numFmtId="0" fontId="2" fillId="0" borderId="0"/>
    <xf numFmtId="49" fontId="67" fillId="0" borderId="23"/>
    <xf numFmtId="0" fontId="89" fillId="0" borderId="0"/>
    <xf numFmtId="0" fontId="2" fillId="0" borderId="0"/>
    <xf numFmtId="0" fontId="2" fillId="0" borderId="0"/>
    <xf numFmtId="37" fontId="89" fillId="0" borderId="0" applyFill="0" applyBorder="0" applyAlignment="0">
      <protection locked="0"/>
    </xf>
    <xf numFmtId="37" fontId="89" fillId="0" borderId="0" applyFill="0" applyBorder="0" applyAlignment="0">
      <protection locked="0"/>
    </xf>
    <xf numFmtId="37" fontId="89" fillId="0" borderId="0" applyFill="0" applyBorder="0" applyAlignment="0">
      <protection locked="0"/>
    </xf>
    <xf numFmtId="37" fontId="89" fillId="0" borderId="0" applyFill="0" applyBorder="0" applyAlignment="0">
      <protection locked="0"/>
    </xf>
    <xf numFmtId="3" fontId="152" fillId="0" borderId="23" applyFill="0">
      <alignment horizontal="right" vertical="center"/>
    </xf>
    <xf numFmtId="0" fontId="128" fillId="0" borderId="39">
      <alignment horizontal="left" vertical="center" wrapText="1" indent="1"/>
    </xf>
    <xf numFmtId="0" fontId="152" fillId="0" borderId="23">
      <alignment horizontal="left" vertical="center" wrapText="1"/>
    </xf>
    <xf numFmtId="0" fontId="89" fillId="0" borderId="0"/>
    <xf numFmtId="0" fontId="89" fillId="0" borderId="0"/>
    <xf numFmtId="49" fontId="67" fillId="0" borderId="23"/>
    <xf numFmtId="0" fontId="3" fillId="0" borderId="0"/>
    <xf numFmtId="0" fontId="3" fillId="0" borderId="0"/>
    <xf numFmtId="0" fontId="3" fillId="0" borderId="0"/>
    <xf numFmtId="0" fontId="51" fillId="0" borderId="0" applyProtection="0"/>
    <xf numFmtId="0" fontId="2" fillId="0" borderId="0"/>
    <xf numFmtId="49" fontId="7" fillId="0" borderId="57" applyNumberFormat="0" applyBorder="0">
      <alignment horizontal="left" vertical="center"/>
    </xf>
    <xf numFmtId="0" fontId="61" fillId="2" borderId="39" applyNumberFormat="0" applyBorder="0" applyProtection="0">
      <alignment horizontal="center" vertical="center"/>
    </xf>
    <xf numFmtId="0" fontId="2" fillId="0" borderId="0"/>
    <xf numFmtId="0" fontId="2" fillId="0" borderId="0"/>
    <xf numFmtId="192" fontId="89" fillId="0" borderId="14" applyFont="0" applyFill="0" applyBorder="0" applyAlignment="0" applyProtection="0"/>
    <xf numFmtId="0" fontId="2" fillId="0" borderId="0"/>
    <xf numFmtId="38" fontId="89" fillId="0" borderId="0" applyFill="0" applyBorder="0" applyAlignment="0" applyProtection="0"/>
    <xf numFmtId="0" fontId="152" fillId="0" borderId="23">
      <alignment horizontal="left" vertical="center" wrapText="1"/>
    </xf>
    <xf numFmtId="0" fontId="128" fillId="0" borderId="39">
      <alignment horizontal="left" vertical="center" wrapText="1" indent="1"/>
    </xf>
    <xf numFmtId="3" fontId="152" fillId="0" borderId="23" applyFill="0">
      <alignment horizontal="right" vertical="center"/>
    </xf>
    <xf numFmtId="0" fontId="5" fillId="0" borderId="57" applyBorder="0">
      <alignment horizontal="left" vertical="center"/>
    </xf>
    <xf numFmtId="0" fontId="2" fillId="0" borderId="0"/>
    <xf numFmtId="0" fontId="2" fillId="0" borderId="0"/>
    <xf numFmtId="0" fontId="2" fillId="0" borderId="0"/>
    <xf numFmtId="10" fontId="128" fillId="76" borderId="23" applyNumberFormat="0" applyBorder="0" applyAlignment="0" applyProtection="0"/>
    <xf numFmtId="0" fontId="129" fillId="0" borderId="14">
      <alignment horizontal="lef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44" fontId="5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1" fillId="0" borderId="0" applyFont="0" applyFill="0" applyBorder="0" applyAlignment="0" applyProtection="0"/>
    <xf numFmtId="0" fontId="2" fillId="0" borderId="0"/>
    <xf numFmtId="0" fontId="5" fillId="0" borderId="57" applyBorder="0">
      <alignment horizontal="left" vertical="center"/>
    </xf>
    <xf numFmtId="49" fontId="7" fillId="0" borderId="57" applyNumberFormat="0" applyBorder="0">
      <alignment horizontal="left" vertical="center"/>
    </xf>
    <xf numFmtId="192" fontId="89" fillId="0" borderId="14" applyFont="0" applyFill="0" applyBorder="0" applyAlignment="0" applyProtection="0"/>
    <xf numFmtId="0" fontId="2" fillId="0" borderId="0"/>
    <xf numFmtId="0" fontId="2" fillId="0" borderId="0"/>
    <xf numFmtId="44" fontId="15" fillId="0" borderId="0" applyFont="0" applyFill="0" applyBorder="0" applyAlignment="0" applyProtection="0"/>
    <xf numFmtId="0" fontId="2" fillId="0" borderId="0"/>
    <xf numFmtId="0" fontId="2" fillId="0" borderId="0"/>
    <xf numFmtId="170" fontId="5" fillId="0" borderId="14">
      <alignment vertical="top" wrapText="1"/>
      <protection locked="0"/>
    </xf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167" fontId="51" fillId="0" borderId="0" applyFill="0" applyBorder="0" applyAlignment="0" applyProtection="0"/>
    <xf numFmtId="0" fontId="2" fillId="0" borderId="0"/>
    <xf numFmtId="0" fontId="2" fillId="0" borderId="0"/>
    <xf numFmtId="6" fontId="89" fillId="0" borderId="0" applyFont="0" applyFill="0" applyBorder="0" applyAlignment="0" applyProtection="0"/>
    <xf numFmtId="6" fontId="103" fillId="0" borderId="0" applyFont="0" applyFill="0" applyBorder="0" applyAlignment="0" applyProtection="0"/>
    <xf numFmtId="6" fontId="103" fillId="0" borderId="0" applyFont="0" applyFill="0" applyBorder="0" applyAlignment="0" applyProtection="0"/>
    <xf numFmtId="6" fontId="103" fillId="0" borderId="0" applyFont="0" applyFill="0" applyBorder="0" applyAlignment="0" applyProtection="0"/>
    <xf numFmtId="8" fontId="89" fillId="0" borderId="0" applyFont="0" applyFill="0" applyBorder="0" applyAlignment="0" applyProtection="0"/>
    <xf numFmtId="8" fontId="103" fillId="0" borderId="0" applyFont="0" applyFill="0" applyBorder="0" applyAlignment="0" applyProtection="0"/>
    <xf numFmtId="8" fontId="103" fillId="0" borderId="0" applyFont="0" applyFill="0" applyBorder="0" applyAlignment="0" applyProtection="0"/>
    <xf numFmtId="8" fontId="103" fillId="0" borderId="0" applyFont="0" applyFill="0" applyBorder="0" applyAlignment="0" applyProtection="0"/>
    <xf numFmtId="49" fontId="67" fillId="0" borderId="23"/>
    <xf numFmtId="5" fontId="59" fillId="0" borderId="76" applyNumberFormat="0" applyFont="0" applyAlignment="0" applyProtection="0"/>
    <xf numFmtId="5" fontId="70" fillId="0" borderId="76" applyNumberFormat="0" applyFont="0" applyAlignment="0" applyProtection="0"/>
    <xf numFmtId="5" fontId="70" fillId="0" borderId="76" applyNumberFormat="0" applyFont="0" applyAlignment="0" applyProtection="0"/>
    <xf numFmtId="5" fontId="70" fillId="0" borderId="76" applyNumberFormat="0" applyFont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ill="0" applyBorder="0" applyAlignment="0" applyProtection="0"/>
    <xf numFmtId="44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15" fillId="0" borderId="0" applyFont="0" applyFill="0" applyBorder="0" applyAlignment="0" applyProtection="0"/>
    <xf numFmtId="0" fontId="2" fillId="0" borderId="0"/>
    <xf numFmtId="44" fontId="15" fillId="0" borderId="0" applyFont="0" applyFill="0" applyBorder="0" applyAlignment="0" applyProtection="0"/>
    <xf numFmtId="0" fontId="2" fillId="0" borderId="0"/>
    <xf numFmtId="38" fontId="89" fillId="0" borderId="0" applyFill="0" applyBorder="0" applyAlignment="0" applyProtection="0"/>
    <xf numFmtId="0" fontId="89" fillId="0" borderId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89" fillId="0" borderId="0"/>
    <xf numFmtId="0" fontId="2" fillId="0" borderId="0"/>
    <xf numFmtId="0" fontId="2" fillId="0" borderId="0"/>
    <xf numFmtId="0" fontId="2" fillId="0" borderId="0"/>
    <xf numFmtId="167" fontId="5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9" fillId="0" borderId="14">
      <alignment horizontal="left" vertical="center"/>
    </xf>
    <xf numFmtId="44" fontId="15" fillId="0" borderId="0" applyFont="0" applyFill="0" applyBorder="0" applyAlignment="0" applyProtection="0"/>
    <xf numFmtId="44" fontId="60" fillId="0" borderId="0" applyFont="0" applyFill="0" applyBorder="0" applyAlignment="0" applyProtection="0">
      <alignment vertical="top" wrapText="1"/>
      <protection locked="0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7" fillId="0" borderId="57" applyNumberFormat="0" applyBorder="0">
      <alignment horizontal="left" vertical="center"/>
    </xf>
    <xf numFmtId="0" fontId="2" fillId="0" borderId="0"/>
    <xf numFmtId="0" fontId="2" fillId="0" borderId="0"/>
    <xf numFmtId="192" fontId="89" fillId="0" borderId="14" applyFont="0" applyFill="0" applyBorder="0" applyAlignment="0" applyProtection="0"/>
    <xf numFmtId="0" fontId="2" fillId="0" borderId="0"/>
    <xf numFmtId="38" fontId="89" fillId="0" borderId="0" applyFill="0" applyBorder="0" applyAlignment="0" applyProtection="0"/>
    <xf numFmtId="0" fontId="5" fillId="0" borderId="57" applyBorder="0">
      <alignment horizontal="left" vertical="center"/>
    </xf>
    <xf numFmtId="0" fontId="2" fillId="0" borderId="0"/>
    <xf numFmtId="0" fontId="2" fillId="0" borderId="0"/>
    <xf numFmtId="0" fontId="2" fillId="0" borderId="0"/>
    <xf numFmtId="0" fontId="129" fillId="0" borderId="14">
      <alignment horizontal="lef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44" fontId="5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9" fontId="15" fillId="0" borderId="23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49" fontId="15" fillId="0" borderId="23"/>
    <xf numFmtId="0" fontId="51" fillId="0" borderId="0"/>
    <xf numFmtId="49" fontId="15" fillId="0" borderId="23"/>
    <xf numFmtId="0" fontId="51" fillId="0" borderId="0"/>
    <xf numFmtId="0" fontId="51" fillId="0" borderId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1" fillId="0" borderId="0"/>
    <xf numFmtId="49" fontId="15" fillId="0" borderId="23"/>
    <xf numFmtId="0" fontId="2" fillId="0" borderId="0"/>
    <xf numFmtId="0" fontId="2" fillId="0" borderId="0"/>
    <xf numFmtId="49" fontId="15" fillId="0" borderId="23"/>
    <xf numFmtId="49" fontId="15" fillId="0" borderId="23"/>
    <xf numFmtId="0" fontId="51" fillId="0" borderId="0"/>
    <xf numFmtId="49" fontId="15" fillId="0" borderId="23"/>
    <xf numFmtId="49" fontId="15" fillId="0" borderId="23"/>
    <xf numFmtId="0" fontId="2" fillId="0" borderId="0"/>
    <xf numFmtId="0" fontId="51" fillId="0" borderId="0"/>
    <xf numFmtId="0" fontId="51" fillId="0" borderId="0"/>
    <xf numFmtId="0" fontId="51" fillId="0" borderId="0"/>
    <xf numFmtId="0" fontId="2" fillId="0" borderId="0"/>
    <xf numFmtId="0" fontId="15" fillId="0" borderId="0" applyProtection="0"/>
    <xf numFmtId="167" fontId="2" fillId="0" borderId="0" applyFont="0" applyFill="0" applyBorder="0" applyAlignment="0" applyProtection="0"/>
    <xf numFmtId="0" fontId="2" fillId="0" borderId="0"/>
    <xf numFmtId="49" fontId="3" fillId="0" borderId="23"/>
    <xf numFmtId="167" fontId="51" fillId="0" borderId="0" applyFont="0" applyFill="0" applyBorder="0" applyAlignment="0" applyProtection="0"/>
    <xf numFmtId="0" fontId="3" fillId="0" borderId="0"/>
    <xf numFmtId="1" fontId="3" fillId="0" borderId="0">
      <alignment horizontal="center" vertical="center"/>
      <protection locked="0"/>
    </xf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51" fillId="0" borderId="0" applyFill="0" applyBorder="0" applyAlignment="0" applyProtection="0"/>
    <xf numFmtId="44" fontId="3" fillId="0" borderId="0" applyFont="0" applyFill="0" applyBorder="0" applyAlignment="0" applyProtection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66" fillId="0" borderId="64" applyNumberFormat="0" applyFill="0" applyAlignment="0" applyProtection="0"/>
    <xf numFmtId="6" fontId="89" fillId="0" borderId="0" applyFont="0" applyFill="0" applyBorder="0" applyAlignment="0" applyProtection="0"/>
    <xf numFmtId="6" fontId="103" fillId="0" borderId="0" applyFont="0" applyFill="0" applyBorder="0" applyAlignment="0" applyProtection="0"/>
    <xf numFmtId="6" fontId="103" fillId="0" borderId="0" applyFont="0" applyFill="0" applyBorder="0" applyAlignment="0" applyProtection="0"/>
    <xf numFmtId="6" fontId="103" fillId="0" borderId="0" applyFont="0" applyFill="0" applyBorder="0" applyAlignment="0" applyProtection="0"/>
    <xf numFmtId="0" fontId="157" fillId="0" borderId="0"/>
    <xf numFmtId="8" fontId="89" fillId="0" borderId="0" applyFont="0" applyFill="0" applyBorder="0" applyAlignment="0" applyProtection="0"/>
    <xf numFmtId="8" fontId="103" fillId="0" borderId="0" applyFont="0" applyFill="0" applyBorder="0" applyAlignment="0" applyProtection="0"/>
    <xf numFmtId="8" fontId="103" fillId="0" borderId="0" applyFont="0" applyFill="0" applyBorder="0" applyAlignment="0" applyProtection="0"/>
    <xf numFmtId="8" fontId="103" fillId="0" borderId="0" applyFont="0" applyFill="0" applyBorder="0" applyAlignment="0" applyProtection="0"/>
    <xf numFmtId="0" fontId="157" fillId="0" borderId="0"/>
    <xf numFmtId="0" fontId="157" fillId="0" borderId="0"/>
    <xf numFmtId="0" fontId="157" fillId="0" borderId="0"/>
    <xf numFmtId="49" fontId="157" fillId="0" borderId="23"/>
    <xf numFmtId="49" fontId="157" fillId="0" borderId="23"/>
    <xf numFmtId="49" fontId="157" fillId="0" borderId="23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64" applyNumberFormat="0" applyFill="0" applyAlignment="0" applyProtection="0"/>
    <xf numFmtId="5" fontId="59" fillId="0" borderId="76" applyNumberFormat="0" applyFont="0" applyAlignment="0" applyProtection="0"/>
    <xf numFmtId="5" fontId="70" fillId="0" borderId="76" applyNumberFormat="0" applyFont="0" applyAlignment="0" applyProtection="0"/>
    <xf numFmtId="5" fontId="70" fillId="0" borderId="76" applyNumberFormat="0" applyFont="0" applyAlignment="0" applyProtection="0"/>
    <xf numFmtId="5" fontId="70" fillId="0" borderId="76" applyNumberFormat="0" applyFont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38" fontId="89" fillId="0" borderId="0" applyFill="0" applyBorder="0" applyAlignment="0" applyProtection="0"/>
    <xf numFmtId="39" fontId="157" fillId="0" borderId="0" applyFont="0" applyFill="0" applyBorder="0" applyAlignment="0" applyProtection="0"/>
    <xf numFmtId="37" fontId="89" fillId="0" borderId="0" applyFill="0" applyBorder="0" applyAlignment="0">
      <protection locked="0"/>
    </xf>
    <xf numFmtId="44" fontId="89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0" fontId="8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9" fillId="0" borderId="0"/>
    <xf numFmtId="0" fontId="72" fillId="0" borderId="64" applyNumberFormat="0" applyFill="0" applyAlignment="0" applyProtection="0"/>
    <xf numFmtId="0" fontId="72" fillId="0" borderId="64" applyNumberFormat="0" applyFill="0" applyAlignment="0" applyProtection="0"/>
    <xf numFmtId="0" fontId="72" fillId="0" borderId="64" applyNumberFormat="0" applyFill="0" applyAlignment="0" applyProtection="0"/>
    <xf numFmtId="0" fontId="72" fillId="0" borderId="64" applyNumberFormat="0" applyFill="0" applyAlignment="0" applyProtection="0"/>
    <xf numFmtId="0" fontId="110" fillId="0" borderId="64" applyNumberFormat="0" applyFill="0" applyAlignment="0" applyProtection="0"/>
    <xf numFmtId="0" fontId="110" fillId="0" borderId="64" applyNumberFormat="0" applyFill="0" applyAlignment="0" applyProtection="0"/>
    <xf numFmtId="0" fontId="110" fillId="0" borderId="64" applyNumberFormat="0" applyFill="0" applyAlignment="0" applyProtection="0"/>
    <xf numFmtId="0" fontId="72" fillId="0" borderId="64" applyNumberFormat="0" applyFill="0" applyAlignment="0" applyProtection="0"/>
    <xf numFmtId="0" fontId="72" fillId="0" borderId="64" applyNumberFormat="0" applyFill="0" applyAlignment="0" applyProtection="0"/>
    <xf numFmtId="0" fontId="72" fillId="0" borderId="64" applyNumberFormat="0" applyFill="0" applyAlignment="0" applyProtection="0"/>
    <xf numFmtId="0" fontId="72" fillId="46" borderId="69" applyNumberFormat="0" applyAlignment="0" applyProtection="0"/>
    <xf numFmtId="0" fontId="72" fillId="46" borderId="69" applyNumberFormat="0" applyAlignment="0" applyProtection="0"/>
    <xf numFmtId="0" fontId="72" fillId="46" borderId="69" applyNumberFormat="0" applyAlignment="0" applyProtection="0"/>
    <xf numFmtId="0" fontId="72" fillId="46" borderId="69" applyNumberFormat="0" applyAlignment="0" applyProtection="0"/>
    <xf numFmtId="0" fontId="72" fillId="46" borderId="69" applyNumberFormat="0" applyAlignment="0" applyProtection="0"/>
    <xf numFmtId="0" fontId="72" fillId="46" borderId="69" applyNumberFormat="0" applyAlignment="0" applyProtection="0"/>
    <xf numFmtId="0" fontId="72" fillId="46" borderId="69" applyNumberFormat="0" applyAlignment="0" applyProtection="0"/>
    <xf numFmtId="38" fontId="89" fillId="0" borderId="0" applyFill="0" applyBorder="0" applyAlignment="0" applyProtection="0"/>
    <xf numFmtId="0" fontId="72" fillId="43" borderId="72" applyNumberFormat="0" applyAlignment="0" applyProtection="0"/>
    <xf numFmtId="0" fontId="72" fillId="44" borderId="72" applyNumberFormat="0" applyAlignment="0" applyProtection="0"/>
    <xf numFmtId="0" fontId="72" fillId="44" borderId="72" applyNumberFormat="0" applyAlignment="0" applyProtection="0"/>
    <xf numFmtId="0" fontId="72" fillId="43" borderId="72" applyNumberFormat="0" applyAlignment="0" applyProtection="0"/>
    <xf numFmtId="0" fontId="72" fillId="44" borderId="72" applyNumberFormat="0" applyAlignment="0" applyProtection="0"/>
    <xf numFmtId="0" fontId="72" fillId="44" borderId="72" applyNumberFormat="0" applyAlignment="0" applyProtection="0"/>
    <xf numFmtId="0" fontId="72" fillId="44" borderId="72" applyNumberFormat="0" applyAlignment="0" applyProtection="0"/>
    <xf numFmtId="0" fontId="72" fillId="44" borderId="72" applyNumberFormat="0" applyAlignment="0" applyProtection="0"/>
    <xf numFmtId="0" fontId="72" fillId="37" borderId="72" applyNumberFormat="0" applyAlignment="0" applyProtection="0"/>
    <xf numFmtId="0" fontId="72" fillId="41" borderId="72" applyNumberFormat="0" applyAlignment="0" applyProtection="0"/>
    <xf numFmtId="0" fontId="72" fillId="41" borderId="72" applyNumberFormat="0" applyAlignment="0" applyProtection="0"/>
    <xf numFmtId="0" fontId="72" fillId="37" borderId="72" applyNumberFormat="0" applyAlignment="0" applyProtection="0"/>
    <xf numFmtId="0" fontId="72" fillId="51" borderId="72" applyNumberFormat="0" applyAlignment="0" applyProtection="0"/>
    <xf numFmtId="0" fontId="72" fillId="51" borderId="72" applyNumberFormat="0" applyAlignment="0" applyProtection="0"/>
    <xf numFmtId="0" fontId="72" fillId="51" borderId="72" applyNumberFormat="0" applyAlignment="0" applyProtection="0"/>
    <xf numFmtId="0" fontId="72" fillId="51" borderId="72" applyNumberFormat="0" applyAlignment="0" applyProtection="0"/>
    <xf numFmtId="0" fontId="72" fillId="37" borderId="73" applyNumberFormat="0" applyAlignment="0" applyProtection="0"/>
    <xf numFmtId="0" fontId="72" fillId="41" borderId="73" applyNumberFormat="0" applyAlignment="0" applyProtection="0"/>
    <xf numFmtId="0" fontId="72" fillId="41" borderId="73" applyNumberFormat="0" applyAlignment="0" applyProtection="0"/>
    <xf numFmtId="0" fontId="72" fillId="37" borderId="73" applyNumberFormat="0" applyAlignment="0" applyProtection="0"/>
    <xf numFmtId="0" fontId="72" fillId="51" borderId="73" applyNumberFormat="0" applyAlignment="0" applyProtection="0"/>
    <xf numFmtId="0" fontId="72" fillId="51" borderId="73" applyNumberFormat="0" applyAlignment="0" applyProtection="0"/>
    <xf numFmtId="0" fontId="72" fillId="51" borderId="73" applyNumberFormat="0" applyAlignment="0" applyProtection="0"/>
    <xf numFmtId="0" fontId="72" fillId="51" borderId="73" applyNumberFormat="0" applyAlignment="0" applyProtection="0"/>
    <xf numFmtId="0" fontId="15" fillId="0" borderId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158" fillId="0" borderId="0"/>
    <xf numFmtId="0" fontId="3" fillId="0" borderId="0"/>
    <xf numFmtId="0" fontId="2" fillId="0" borderId="0"/>
    <xf numFmtId="0" fontId="3" fillId="0" borderId="0"/>
    <xf numFmtId="37" fontId="89" fillId="0" borderId="0" applyFill="0" applyBorder="0" applyAlignment="0">
      <protection locked="0"/>
    </xf>
    <xf numFmtId="0" fontId="3" fillId="0" borderId="0"/>
    <xf numFmtId="0" fontId="3" fillId="0" borderId="0"/>
    <xf numFmtId="0" fontId="2" fillId="0" borderId="0"/>
    <xf numFmtId="0" fontId="2" fillId="0" borderId="0"/>
    <xf numFmtId="0" fontId="89" fillId="0" borderId="0"/>
    <xf numFmtId="175" fontId="106" fillId="0" borderId="0" applyFill="0" applyBorder="0" applyAlignment="0"/>
    <xf numFmtId="175" fontId="106" fillId="0" borderId="0" applyFill="0" applyBorder="0" applyAlignment="0"/>
    <xf numFmtId="39" fontId="157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7" fontId="2" fillId="0" borderId="0" applyFont="0" applyFill="0" applyBorder="0" applyAlignment="0" applyProtection="0"/>
    <xf numFmtId="167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3" fillId="0" borderId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36" borderId="0" applyNumberFormat="0" applyBorder="0" applyAlignment="0" applyProtection="0"/>
    <xf numFmtId="0" fontId="64" fillId="25" borderId="0" applyNumberFormat="0" applyBorder="0" applyAlignment="0" applyProtection="0"/>
    <xf numFmtId="0" fontId="64" fillId="24" borderId="0" applyNumberFormat="0" applyBorder="0" applyAlignment="0" applyProtection="0"/>
    <xf numFmtId="0" fontId="64" fillId="35" borderId="0" applyNumberFormat="0" applyBorder="0" applyAlignment="0" applyProtection="0"/>
    <xf numFmtId="0" fontId="64" fillId="34" borderId="0" applyNumberFormat="0" applyBorder="0" applyAlignment="0" applyProtection="0"/>
    <xf numFmtId="0" fontId="64" fillId="33" borderId="0" applyNumberFormat="0" applyBorder="0" applyAlignment="0" applyProtection="0"/>
    <xf numFmtId="0" fontId="88" fillId="0" borderId="0" applyNumberFormat="0" applyFill="0" applyBorder="0" applyAlignment="0" applyProtection="0"/>
    <xf numFmtId="0" fontId="87" fillId="32" borderId="73" applyNumberFormat="0" applyAlignment="0" applyProtection="0"/>
    <xf numFmtId="0" fontId="86" fillId="32" borderId="72" applyNumberFormat="0" applyAlignment="0" applyProtection="0"/>
    <xf numFmtId="10" fontId="79" fillId="0" borderId="71" applyNumberFormat="0" applyFont="0" applyFill="0" applyAlignment="0" applyProtection="0"/>
    <xf numFmtId="38" fontId="59" fillId="0" borderId="11" applyNumberFormat="0" applyFont="0" applyFill="0" applyAlignment="0" applyProtection="0"/>
    <xf numFmtId="18" fontId="67" fillId="0" borderId="0" applyFont="0" applyFill="0" applyBorder="0" applyAlignment="0" applyProtection="0">
      <alignment horizontal="left"/>
    </xf>
    <xf numFmtId="191" fontId="59" fillId="0" borderId="0" applyFont="0" applyFill="0" applyBorder="0" applyAlignment="0" applyProtection="0"/>
    <xf numFmtId="190" fontId="59" fillId="0" borderId="0" applyFont="0" applyFill="0" applyBorder="0" applyAlignment="0" applyProtection="0"/>
    <xf numFmtId="0" fontId="84" fillId="0" borderId="0" applyNumberFormat="0" applyFill="0" applyBorder="0" applyAlignment="0" applyProtection="0"/>
    <xf numFmtId="188" fontId="83" fillId="0" borderId="0" applyFill="0" applyBorder="0" applyAlignment="0" applyProtection="0"/>
    <xf numFmtId="38" fontId="82" fillId="0" borderId="0" applyFill="0" applyBorder="0" applyAlignment="0" applyProtection="0"/>
    <xf numFmtId="0" fontId="55" fillId="0" borderId="0"/>
    <xf numFmtId="0" fontId="81" fillId="15" borderId="0" applyNumberFormat="0" applyBorder="0" applyAlignment="0" applyProtection="0"/>
    <xf numFmtId="38" fontId="59" fillId="31" borderId="0" applyNumberFormat="0" applyFont="0" applyBorder="0" applyAlignment="0" applyProtection="0"/>
    <xf numFmtId="0" fontId="80" fillId="0" borderId="70" applyNumberFormat="0" applyFill="0" applyAlignment="0" applyProtection="0"/>
    <xf numFmtId="0" fontId="51" fillId="30" borderId="69" applyNumberFormat="0" applyFont="0" applyAlignment="0" applyProtection="0"/>
    <xf numFmtId="189" fontId="79" fillId="0" borderId="0" applyFont="0" applyFill="0" applyBorder="0" applyAlignment="0" applyProtection="0"/>
    <xf numFmtId="188" fontId="79" fillId="0" borderId="0" applyFont="0" applyFill="0" applyBorder="0" applyAlignment="0" applyProtection="0"/>
    <xf numFmtId="187" fontId="59" fillId="0" borderId="0" applyFont="0" applyFill="0" applyBorder="0" applyAlignment="0" applyProtection="0"/>
    <xf numFmtId="186" fontId="59" fillId="0" borderId="0" applyFont="0" applyFill="0" applyBorder="0" applyAlignment="0" applyProtection="0"/>
    <xf numFmtId="185" fontId="68" fillId="0" borderId="31" applyFont="0" applyFill="0" applyBorder="0" applyAlignment="0" applyProtection="0">
      <alignment horizontal="right"/>
    </xf>
    <xf numFmtId="175" fontId="78" fillId="0" borderId="0" applyFill="0" applyBorder="0" applyAlignment="0"/>
    <xf numFmtId="0" fontId="77" fillId="29" borderId="0" applyNumberFormat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68" applyNumberFormat="0" applyFill="0" applyAlignment="0" applyProtection="0"/>
    <xf numFmtId="0" fontId="74" fillId="0" borderId="67" applyNumberFormat="0" applyFill="0" applyAlignment="0" applyProtection="0"/>
    <xf numFmtId="0" fontId="73" fillId="0" borderId="66" applyNumberFormat="0" applyFill="0" applyAlignment="0" applyProtection="0"/>
    <xf numFmtId="184" fontId="72" fillId="0" borderId="0" applyFont="0" applyFill="0" applyBorder="0" applyAlignment="0" applyProtection="0"/>
    <xf numFmtId="0" fontId="71" fillId="28" borderId="65" applyNumberFormat="0" applyAlignment="0" applyProtection="0"/>
    <xf numFmtId="182" fontId="70" fillId="0" borderId="0" applyFill="0" applyBorder="0" applyAlignment="0" applyProtection="0">
      <protection locked="0"/>
    </xf>
    <xf numFmtId="181" fontId="70" fillId="0" borderId="0" applyFill="0" applyBorder="0" applyAlignment="0">
      <protection locked="0"/>
    </xf>
    <xf numFmtId="183" fontId="70" fillId="0" borderId="50" applyFill="0" applyBorder="0" applyAlignment="0">
      <alignment horizontal="center"/>
      <protection locked="0"/>
    </xf>
    <xf numFmtId="37" fontId="70" fillId="0" borderId="0" applyFill="0" applyBorder="0" applyAlignment="0">
      <protection locked="0"/>
    </xf>
    <xf numFmtId="182" fontId="68" fillId="0" borderId="0" applyFont="0" applyFill="0" applyBorder="0" applyAlignment="0"/>
    <xf numFmtId="39" fontId="55" fillId="0" borderId="0" applyFont="0" applyFill="0" applyBorder="0" applyAlignment="0" applyProtection="0"/>
    <xf numFmtId="181" fontId="67" fillId="0" borderId="0" applyFont="0" applyFill="0" applyBorder="0" applyAlignment="0" applyProtection="0">
      <protection locked="0"/>
    </xf>
    <xf numFmtId="180" fontId="59" fillId="0" borderId="0" applyFont="0" applyFill="0" applyBorder="0" applyProtection="0">
      <alignment horizontal="left"/>
    </xf>
    <xf numFmtId="15" fontId="59" fillId="0" borderId="0" applyFont="0" applyFill="0" applyBorder="0" applyAlignment="0" applyProtection="0">
      <alignment horizontal="left"/>
    </xf>
    <xf numFmtId="177" fontId="59" fillId="0" borderId="0" applyFont="0" applyFill="0" applyBorder="0" applyAlignment="0" applyProtection="0"/>
    <xf numFmtId="176" fontId="59" fillId="0" borderId="0" applyFont="0" applyFill="0" applyBorder="0" applyAlignment="0" applyProtection="0"/>
    <xf numFmtId="4" fontId="3" fillId="0" borderId="0" applyBorder="0" applyProtection="0">
      <protection locked="0"/>
    </xf>
    <xf numFmtId="0" fontId="66" fillId="0" borderId="64" applyNumberFormat="0" applyFill="0" applyAlignment="0" applyProtection="0"/>
    <xf numFmtId="175" fontId="65" fillId="0" borderId="0" applyNumberFormat="0" applyFill="0" applyBorder="0" applyAlignment="0"/>
    <xf numFmtId="0" fontId="3" fillId="0" borderId="0"/>
    <xf numFmtId="0" fontId="63" fillId="0" borderId="0"/>
    <xf numFmtId="0" fontId="3" fillId="0" borderId="0"/>
    <xf numFmtId="0" fontId="3" fillId="0" borderId="0"/>
    <xf numFmtId="173" fontId="3" fillId="0" borderId="0"/>
    <xf numFmtId="44" fontId="51" fillId="0" borderId="0" applyFont="0" applyFill="0" applyBorder="0" applyAlignment="0" applyProtection="0"/>
    <xf numFmtId="0" fontId="3" fillId="0" borderId="0"/>
    <xf numFmtId="44" fontId="5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5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3" fillId="0" borderId="0" applyProtection="0"/>
    <xf numFmtId="0" fontId="3" fillId="0" borderId="0"/>
    <xf numFmtId="175" fontId="106" fillId="0" borderId="0" applyFill="0" applyBorder="0" applyAlignment="0"/>
    <xf numFmtId="0" fontId="3" fillId="0" borderId="0"/>
    <xf numFmtId="0" fontId="85" fillId="18" borderId="72" applyNumberFormat="0" applyAlignment="0" applyProtection="0"/>
    <xf numFmtId="0" fontId="3" fillId="0" borderId="0"/>
    <xf numFmtId="0" fontId="72" fillId="46" borderId="69" applyNumberFormat="0" applyAlignment="0" applyProtection="0"/>
    <xf numFmtId="38" fontId="82" fillId="0" borderId="0" applyFill="0" applyBorder="0" applyAlignment="0" applyProtection="0"/>
    <xf numFmtId="37" fontId="70" fillId="0" borderId="0" applyFill="0" applyBorder="0" applyAlignment="0">
      <protection locked="0"/>
    </xf>
    <xf numFmtId="0" fontId="72" fillId="43" borderId="72" applyNumberFormat="0" applyAlignment="0" applyProtection="0"/>
    <xf numFmtId="0" fontId="72" fillId="37" borderId="72" applyNumberFormat="0" applyAlignment="0" applyProtection="0"/>
    <xf numFmtId="0" fontId="72" fillId="37" borderId="73" applyNumberFormat="0" applyAlignment="0" applyProtection="0"/>
    <xf numFmtId="0" fontId="3" fillId="0" borderId="0" applyProtection="0"/>
    <xf numFmtId="0" fontId="98" fillId="0" borderId="0">
      <alignment vertical="top"/>
    </xf>
    <xf numFmtId="0" fontId="3" fillId="0" borderId="0"/>
    <xf numFmtId="0" fontId="51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167" fontId="2" fillId="0" borderId="0" applyFont="0" applyFill="0" applyBorder="0" applyAlignment="0" applyProtection="0"/>
    <xf numFmtId="0" fontId="3" fillId="0" borderId="0" applyProtection="0"/>
    <xf numFmtId="0" fontId="3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59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2" fillId="0" borderId="0"/>
    <xf numFmtId="0" fontId="51" fillId="30" borderId="69" applyNumberFormat="0" applyFont="0" applyAlignment="0" applyProtection="0"/>
    <xf numFmtId="0" fontId="85" fillId="18" borderId="72" applyNumberFormat="0" applyAlignment="0" applyProtection="0"/>
    <xf numFmtId="0" fontId="86" fillId="32" borderId="72" applyNumberFormat="0" applyAlignment="0" applyProtection="0"/>
    <xf numFmtId="0" fontId="87" fillId="32" borderId="73" applyNumberFormat="0" applyAlignment="0" applyProtection="0"/>
    <xf numFmtId="0" fontId="2" fillId="0" borderId="0"/>
    <xf numFmtId="0" fontId="66" fillId="0" borderId="64" applyNumberFormat="0" applyFill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66" fillId="0" borderId="64" applyNumberFormat="0" applyFill="0" applyAlignment="0" applyProtection="0"/>
    <xf numFmtId="0" fontId="2" fillId="0" borderId="0"/>
    <xf numFmtId="0" fontId="3" fillId="0" borderId="0"/>
    <xf numFmtId="0" fontId="158" fillId="0" borderId="0"/>
    <xf numFmtId="0" fontId="3" fillId="0" borderId="0"/>
    <xf numFmtId="0" fontId="66" fillId="0" borderId="82" applyNumberFormat="0" applyFill="0" applyAlignment="0" applyProtection="0"/>
    <xf numFmtId="0" fontId="66" fillId="0" borderId="82" applyNumberFormat="0" applyFill="0" applyAlignment="0" applyProtection="0"/>
    <xf numFmtId="0" fontId="160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4" fontId="60" fillId="0" borderId="0" applyFont="0" applyFill="0" applyBorder="0" applyAlignment="0" applyProtection="0">
      <alignment vertical="top" wrapText="1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4" fontId="3" fillId="0" borderId="0">
      <alignment vertical="center"/>
    </xf>
    <xf numFmtId="214" fontId="3" fillId="0" borderId="0">
      <alignment vertical="center"/>
    </xf>
    <xf numFmtId="214" fontId="3" fillId="0" borderId="0">
      <alignment vertical="center"/>
    </xf>
    <xf numFmtId="214" fontId="3" fillId="0" borderId="0">
      <alignment vertical="center"/>
    </xf>
    <xf numFmtId="214" fontId="3" fillId="0" borderId="0">
      <alignment vertical="center"/>
    </xf>
    <xf numFmtId="214" fontId="3" fillId="0" borderId="0">
      <alignment vertical="center"/>
    </xf>
    <xf numFmtId="0" fontId="3" fillId="0" borderId="0"/>
    <xf numFmtId="0" fontId="2" fillId="0" borderId="0"/>
    <xf numFmtId="0" fontId="2" fillId="0" borderId="0"/>
    <xf numFmtId="224" fontId="3" fillId="0" borderId="0">
      <alignment horizontal="center" vertical="center"/>
    </xf>
    <xf numFmtId="0" fontId="51" fillId="46" borderId="69" applyNumberFormat="0" applyAlignment="0" applyProtection="0"/>
    <xf numFmtId="0" fontId="51" fillId="30" borderId="69" applyNumberFormat="0" applyFont="0" applyAlignment="0" applyProtection="0"/>
    <xf numFmtId="0" fontId="3" fillId="46" borderId="69" applyNumberFormat="0" applyAlignment="0" applyProtection="0"/>
    <xf numFmtId="0" fontId="3" fillId="30" borderId="69" applyNumberFormat="0" applyFont="0" applyAlignment="0" applyProtection="0"/>
    <xf numFmtId="0" fontId="51" fillId="30" borderId="69" applyNumberFormat="0" applyFont="0" applyAlignment="0" applyProtection="0"/>
    <xf numFmtId="0" fontId="27" fillId="30" borderId="69" applyNumberFormat="0" applyFont="0" applyAlignment="0" applyProtection="0"/>
    <xf numFmtId="0" fontId="51" fillId="46" borderId="69" applyNumberFormat="0" applyAlignment="0" applyProtection="0"/>
    <xf numFmtId="0" fontId="3" fillId="30" borderId="69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5" fillId="43" borderId="72" applyNumberFormat="0" applyAlignment="0" applyProtection="0"/>
    <xf numFmtId="0" fontId="85" fillId="18" borderId="72" applyNumberFormat="0" applyAlignment="0" applyProtection="0"/>
    <xf numFmtId="0" fontId="85" fillId="43" borderId="72" applyNumberFormat="0" applyAlignment="0" applyProtection="0"/>
    <xf numFmtId="0" fontId="85" fillId="29" borderId="72" applyNumberFormat="0" applyAlignment="0" applyProtection="0"/>
    <xf numFmtId="0" fontId="85" fillId="18" borderId="72" applyNumberFormat="0" applyAlignment="0" applyProtection="0"/>
    <xf numFmtId="0" fontId="85" fillId="43" borderId="72" applyNumberFormat="0" applyAlignment="0" applyProtection="0"/>
    <xf numFmtId="0" fontId="85" fillId="29" borderId="72" applyNumberFormat="0" applyAlignment="0" applyProtection="0"/>
    <xf numFmtId="0" fontId="86" fillId="51" borderId="72" applyNumberFormat="0" applyAlignment="0" applyProtection="0"/>
    <xf numFmtId="0" fontId="86" fillId="32" borderId="72" applyNumberFormat="0" applyAlignment="0" applyProtection="0"/>
    <xf numFmtId="0" fontId="86" fillId="51" borderId="72" applyNumberFormat="0" applyAlignment="0" applyProtection="0"/>
    <xf numFmtId="0" fontId="156" fillId="81" borderId="72" applyNumberFormat="0" applyAlignment="0" applyProtection="0"/>
    <xf numFmtId="0" fontId="86" fillId="32" borderId="72" applyNumberFormat="0" applyAlignment="0" applyProtection="0"/>
    <xf numFmtId="0" fontId="86" fillId="51" borderId="72" applyNumberFormat="0" applyAlignment="0" applyProtection="0"/>
    <xf numFmtId="0" fontId="156" fillId="81" borderId="72" applyNumberFormat="0" applyAlignment="0" applyProtection="0"/>
    <xf numFmtId="0" fontId="87" fillId="51" borderId="73" applyNumberFormat="0" applyAlignment="0" applyProtection="0"/>
    <xf numFmtId="0" fontId="87" fillId="32" borderId="73" applyNumberFormat="0" applyAlignment="0" applyProtection="0"/>
    <xf numFmtId="0" fontId="87" fillId="51" borderId="73" applyNumberFormat="0" applyAlignment="0" applyProtection="0"/>
    <xf numFmtId="0" fontId="87" fillId="81" borderId="73" applyNumberFormat="0" applyAlignment="0" applyProtection="0"/>
    <xf numFmtId="0" fontId="87" fillId="32" borderId="73" applyNumberFormat="0" applyAlignment="0" applyProtection="0"/>
    <xf numFmtId="0" fontId="87" fillId="51" borderId="73" applyNumberFormat="0" applyAlignment="0" applyProtection="0"/>
    <xf numFmtId="0" fontId="87" fillId="81" borderId="73" applyNumberFormat="0" applyAlignment="0" applyProtection="0"/>
    <xf numFmtId="49" fontId="3" fillId="0" borderId="23"/>
    <xf numFmtId="0" fontId="2" fillId="0" borderId="0"/>
    <xf numFmtId="0" fontId="87" fillId="81" borderId="73" applyNumberFormat="0" applyAlignment="0" applyProtection="0"/>
    <xf numFmtId="0" fontId="66" fillId="0" borderId="82" applyNumberFormat="0" applyFill="0" applyAlignment="0" applyProtection="0"/>
    <xf numFmtId="0" fontId="66" fillId="0" borderId="82" applyNumberFormat="0" applyFill="0" applyAlignment="0" applyProtection="0"/>
    <xf numFmtId="0" fontId="2" fillId="0" borderId="0"/>
    <xf numFmtId="0" fontId="85" fillId="18" borderId="72" applyNumberFormat="0" applyAlignment="0" applyProtection="0"/>
    <xf numFmtId="0" fontId="2" fillId="0" borderId="0"/>
    <xf numFmtId="0" fontId="2" fillId="0" borderId="0"/>
    <xf numFmtId="0" fontId="87" fillId="51" borderId="73" applyNumberFormat="0" applyAlignment="0" applyProtection="0"/>
    <xf numFmtId="0" fontId="87" fillId="32" borderId="73" applyNumberFormat="0" applyAlignment="0" applyProtection="0"/>
    <xf numFmtId="0" fontId="87" fillId="81" borderId="73" applyNumberFormat="0" applyAlignment="0" applyProtection="0"/>
    <xf numFmtId="0" fontId="87" fillId="51" borderId="73" applyNumberFormat="0" applyAlignment="0" applyProtection="0"/>
    <xf numFmtId="0" fontId="87" fillId="32" borderId="73" applyNumberFormat="0" applyAlignment="0" applyProtection="0"/>
    <xf numFmtId="0" fontId="87" fillId="51" borderId="73" applyNumberFormat="0" applyAlignment="0" applyProtection="0"/>
    <xf numFmtId="0" fontId="156" fillId="81" borderId="72" applyNumberFormat="0" applyAlignment="0" applyProtection="0"/>
    <xf numFmtId="0" fontId="86" fillId="51" borderId="72" applyNumberFormat="0" applyAlignment="0" applyProtection="0"/>
    <xf numFmtId="0" fontId="86" fillId="32" borderId="72" applyNumberFormat="0" applyAlignment="0" applyProtection="0"/>
    <xf numFmtId="0" fontId="156" fillId="81" borderId="72" applyNumberFormat="0" applyAlignment="0" applyProtection="0"/>
    <xf numFmtId="0" fontId="86" fillId="51" borderId="72" applyNumberFormat="0" applyAlignment="0" applyProtection="0"/>
    <xf numFmtId="0" fontId="86" fillId="32" borderId="72" applyNumberFormat="0" applyAlignment="0" applyProtection="0"/>
    <xf numFmtId="0" fontId="86" fillId="51" borderId="72" applyNumberFormat="0" applyAlignment="0" applyProtection="0"/>
    <xf numFmtId="0" fontId="85" fillId="29" borderId="72" applyNumberFormat="0" applyAlignment="0" applyProtection="0"/>
    <xf numFmtId="0" fontId="85" fillId="43" borderId="72" applyNumberFormat="0" applyAlignment="0" applyProtection="0"/>
    <xf numFmtId="0" fontId="85" fillId="18" borderId="72" applyNumberFormat="0" applyAlignment="0" applyProtection="0"/>
    <xf numFmtId="0" fontId="85" fillId="29" borderId="72" applyNumberFormat="0" applyAlignment="0" applyProtection="0"/>
    <xf numFmtId="0" fontId="85" fillId="43" borderId="72" applyNumberFormat="0" applyAlignment="0" applyProtection="0"/>
    <xf numFmtId="0" fontId="85" fillId="18" borderId="72" applyNumberFormat="0" applyAlignment="0" applyProtection="0"/>
    <xf numFmtId="0" fontId="85" fillId="43" borderId="72" applyNumberFormat="0" applyAlignment="0" applyProtection="0"/>
    <xf numFmtId="0" fontId="3" fillId="30" borderId="69" applyNumberFormat="0" applyFont="0" applyAlignment="0" applyProtection="0"/>
    <xf numFmtId="0" fontId="51" fillId="46" borderId="69" applyNumberFormat="0" applyAlignment="0" applyProtection="0"/>
    <xf numFmtId="0" fontId="27" fillId="30" borderId="69" applyNumberFormat="0" applyFont="0" applyAlignment="0" applyProtection="0"/>
    <xf numFmtId="0" fontId="51" fillId="30" borderId="69" applyNumberFormat="0" applyFont="0" applyAlignment="0" applyProtection="0"/>
    <xf numFmtId="0" fontId="3" fillId="30" borderId="69" applyNumberFormat="0" applyFont="0" applyAlignment="0" applyProtection="0"/>
    <xf numFmtId="0" fontId="3" fillId="46" borderId="69" applyNumberFormat="0" applyAlignment="0" applyProtection="0"/>
    <xf numFmtId="0" fontId="51" fillId="30" borderId="69" applyNumberFormat="0" applyFont="0" applyAlignment="0" applyProtection="0"/>
    <xf numFmtId="0" fontId="51" fillId="46" borderId="6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32" borderId="73" applyNumberFormat="0" applyAlignment="0" applyProtection="0"/>
    <xf numFmtId="0" fontId="86" fillId="32" borderId="72" applyNumberFormat="0" applyAlignment="0" applyProtection="0"/>
    <xf numFmtId="0" fontId="51" fillId="30" borderId="69" applyNumberFormat="0" applyFont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44" fontId="5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1" fillId="0" borderId="0" applyFont="0" applyFill="0" applyBorder="0" applyAlignment="0" applyProtection="0"/>
    <xf numFmtId="0" fontId="2" fillId="0" borderId="0"/>
    <xf numFmtId="0" fontId="3" fillId="0" borderId="0"/>
    <xf numFmtId="0" fontId="51" fillId="30" borderId="69" applyNumberFormat="0" applyFont="0" applyAlignment="0" applyProtection="0"/>
    <xf numFmtId="0" fontId="85" fillId="18" borderId="72" applyNumberFormat="0" applyAlignment="0" applyProtection="0"/>
    <xf numFmtId="0" fontId="86" fillId="32" borderId="72" applyNumberFormat="0" applyAlignment="0" applyProtection="0"/>
    <xf numFmtId="0" fontId="87" fillId="32" borderId="73" applyNumberFormat="0" applyAlignment="0" applyProtection="0"/>
    <xf numFmtId="0" fontId="3" fillId="0" borderId="0"/>
    <xf numFmtId="0" fontId="2" fillId="0" borderId="0"/>
    <xf numFmtId="0" fontId="2" fillId="0" borderId="0"/>
    <xf numFmtId="44" fontId="3" fillId="0" borderId="0" applyFont="0" applyFill="0" applyBorder="0" applyAlignment="0" applyProtection="0"/>
    <xf numFmtId="0" fontId="51" fillId="30" borderId="69" applyNumberFormat="0" applyFont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167" fontId="51" fillId="0" borderId="0" applyFill="0" applyBorder="0" applyAlignment="0" applyProtection="0"/>
    <xf numFmtId="0" fontId="2" fillId="0" borderId="0"/>
    <xf numFmtId="0" fontId="2" fillId="0" borderId="0"/>
    <xf numFmtId="6" fontId="89" fillId="0" borderId="0" applyFont="0" applyFill="0" applyBorder="0" applyAlignment="0" applyProtection="0"/>
    <xf numFmtId="6" fontId="103" fillId="0" borderId="0" applyFont="0" applyFill="0" applyBorder="0" applyAlignment="0" applyProtection="0"/>
    <xf numFmtId="6" fontId="103" fillId="0" borderId="0" applyFont="0" applyFill="0" applyBorder="0" applyAlignment="0" applyProtection="0"/>
    <xf numFmtId="6" fontId="103" fillId="0" borderId="0" applyFont="0" applyFill="0" applyBorder="0" applyAlignment="0" applyProtection="0"/>
    <xf numFmtId="8" fontId="89" fillId="0" borderId="0" applyFont="0" applyFill="0" applyBorder="0" applyAlignment="0" applyProtection="0"/>
    <xf numFmtId="8" fontId="103" fillId="0" borderId="0" applyFont="0" applyFill="0" applyBorder="0" applyAlignment="0" applyProtection="0"/>
    <xf numFmtId="8" fontId="103" fillId="0" borderId="0" applyFont="0" applyFill="0" applyBorder="0" applyAlignment="0" applyProtection="0"/>
    <xf numFmtId="8" fontId="103" fillId="0" borderId="0" applyFont="0" applyFill="0" applyBorder="0" applyAlignment="0" applyProtection="0"/>
    <xf numFmtId="5" fontId="59" fillId="0" borderId="76" applyNumberFormat="0" applyFont="0" applyAlignment="0" applyProtection="0"/>
    <xf numFmtId="5" fontId="70" fillId="0" borderId="76" applyNumberFormat="0" applyFont="0" applyAlignment="0" applyProtection="0"/>
    <xf numFmtId="5" fontId="70" fillId="0" borderId="76" applyNumberFormat="0" applyFont="0" applyAlignment="0" applyProtection="0"/>
    <xf numFmtId="5" fontId="70" fillId="0" borderId="76" applyNumberFormat="0" applyFont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ill="0" applyBorder="0" applyAlignment="0" applyProtection="0"/>
    <xf numFmtId="44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87" fillId="32" borderId="73" applyNumberFormat="0" applyAlignment="0" applyProtection="0"/>
    <xf numFmtId="0" fontId="86" fillId="32" borderId="72" applyNumberFormat="0" applyAlignment="0" applyProtection="0"/>
    <xf numFmtId="0" fontId="85" fillId="18" borderId="72" applyNumberFormat="0" applyAlignment="0" applyProtection="0"/>
    <xf numFmtId="0" fontId="72" fillId="46" borderId="69" applyNumberFormat="0" applyAlignment="0" applyProtection="0"/>
    <xf numFmtId="0" fontId="72" fillId="46" borderId="69" applyNumberFormat="0" applyAlignment="0" applyProtection="0"/>
    <xf numFmtId="0" fontId="72" fillId="46" borderId="69" applyNumberFormat="0" applyAlignment="0" applyProtection="0"/>
    <xf numFmtId="0" fontId="72" fillId="46" borderId="69" applyNumberFormat="0" applyAlignment="0" applyProtection="0"/>
    <xf numFmtId="0" fontId="72" fillId="46" borderId="69" applyNumberFormat="0" applyAlignment="0" applyProtection="0"/>
    <xf numFmtId="0" fontId="72" fillId="46" borderId="69" applyNumberFormat="0" applyAlignment="0" applyProtection="0"/>
    <xf numFmtId="0" fontId="72" fillId="46" borderId="69" applyNumberFormat="0" applyAlignment="0" applyProtection="0"/>
    <xf numFmtId="0" fontId="72" fillId="43" borderId="72" applyNumberFormat="0" applyAlignment="0" applyProtection="0"/>
    <xf numFmtId="0" fontId="72" fillId="44" borderId="72" applyNumberFormat="0" applyAlignment="0" applyProtection="0"/>
    <xf numFmtId="0" fontId="72" fillId="44" borderId="72" applyNumberFormat="0" applyAlignment="0" applyProtection="0"/>
    <xf numFmtId="0" fontId="72" fillId="43" borderId="72" applyNumberFormat="0" applyAlignment="0" applyProtection="0"/>
    <xf numFmtId="0" fontId="72" fillId="44" borderId="72" applyNumberFormat="0" applyAlignment="0" applyProtection="0"/>
    <xf numFmtId="0" fontId="72" fillId="44" borderId="72" applyNumberFormat="0" applyAlignment="0" applyProtection="0"/>
    <xf numFmtId="0" fontId="72" fillId="44" borderId="72" applyNumberFormat="0" applyAlignment="0" applyProtection="0"/>
    <xf numFmtId="0" fontId="72" fillId="44" borderId="72" applyNumberFormat="0" applyAlignment="0" applyProtection="0"/>
    <xf numFmtId="0" fontId="72" fillId="37" borderId="72" applyNumberFormat="0" applyAlignment="0" applyProtection="0"/>
    <xf numFmtId="0" fontId="72" fillId="41" borderId="72" applyNumberFormat="0" applyAlignment="0" applyProtection="0"/>
    <xf numFmtId="0" fontId="72" fillId="41" borderId="72" applyNumberFormat="0" applyAlignment="0" applyProtection="0"/>
    <xf numFmtId="0" fontId="72" fillId="37" borderId="72" applyNumberFormat="0" applyAlignment="0" applyProtection="0"/>
    <xf numFmtId="0" fontId="72" fillId="51" borderId="72" applyNumberFormat="0" applyAlignment="0" applyProtection="0"/>
    <xf numFmtId="0" fontId="72" fillId="51" borderId="72" applyNumberFormat="0" applyAlignment="0" applyProtection="0"/>
    <xf numFmtId="0" fontId="72" fillId="51" borderId="72" applyNumberFormat="0" applyAlignment="0" applyProtection="0"/>
    <xf numFmtId="0" fontId="72" fillId="51" borderId="72" applyNumberFormat="0" applyAlignment="0" applyProtection="0"/>
    <xf numFmtId="0" fontId="72" fillId="37" borderId="73" applyNumberFormat="0" applyAlignment="0" applyProtection="0"/>
    <xf numFmtId="0" fontId="72" fillId="41" borderId="73" applyNumberFormat="0" applyAlignment="0" applyProtection="0"/>
    <xf numFmtId="0" fontId="72" fillId="41" borderId="73" applyNumberFormat="0" applyAlignment="0" applyProtection="0"/>
    <xf numFmtId="0" fontId="72" fillId="37" borderId="73" applyNumberFormat="0" applyAlignment="0" applyProtection="0"/>
    <xf numFmtId="0" fontId="72" fillId="51" borderId="73" applyNumberFormat="0" applyAlignment="0" applyProtection="0"/>
    <xf numFmtId="0" fontId="72" fillId="51" borderId="73" applyNumberFormat="0" applyAlignment="0" applyProtection="0"/>
    <xf numFmtId="0" fontId="72" fillId="51" borderId="73" applyNumberFormat="0" applyAlignment="0" applyProtection="0"/>
    <xf numFmtId="0" fontId="72" fillId="51" borderId="73" applyNumberFormat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5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1" fillId="0" borderId="0" applyFont="0" applyFill="0" applyBorder="0" applyAlignment="0" applyProtection="0"/>
    <xf numFmtId="0" fontId="72" fillId="46" borderId="69" applyNumberFormat="0" applyAlignment="0" applyProtection="0"/>
    <xf numFmtId="0" fontId="72" fillId="43" borderId="72" applyNumberFormat="0" applyAlignment="0" applyProtection="0"/>
    <xf numFmtId="0" fontId="72" fillId="37" borderId="72" applyNumberFormat="0" applyAlignment="0" applyProtection="0"/>
    <xf numFmtId="0" fontId="72" fillId="37" borderId="73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51" fillId="30" borderId="69" applyNumberFormat="0" applyFont="0" applyAlignment="0" applyProtection="0"/>
    <xf numFmtId="0" fontId="85" fillId="18" borderId="72" applyNumberFormat="0" applyAlignment="0" applyProtection="0"/>
    <xf numFmtId="0" fontId="86" fillId="32" borderId="72" applyNumberFormat="0" applyAlignment="0" applyProtection="0"/>
    <xf numFmtId="0" fontId="87" fillId="32" borderId="73" applyNumberFormat="0" applyAlignment="0" applyProtection="0"/>
    <xf numFmtId="0" fontId="2" fillId="0" borderId="0"/>
    <xf numFmtId="44" fontId="3" fillId="0" borderId="0" applyFont="0" applyFill="0" applyBorder="0" applyAlignment="0" applyProtection="0"/>
    <xf numFmtId="44" fontId="60" fillId="0" borderId="0" applyFont="0" applyFill="0" applyBorder="0" applyAlignment="0" applyProtection="0">
      <alignment vertical="top" wrapText="1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46" borderId="69" applyNumberFormat="0" applyAlignment="0" applyProtection="0"/>
    <xf numFmtId="0" fontId="51" fillId="30" borderId="69" applyNumberFormat="0" applyFont="0" applyAlignment="0" applyProtection="0"/>
    <xf numFmtId="0" fontId="3" fillId="46" borderId="69" applyNumberFormat="0" applyAlignment="0" applyProtection="0"/>
    <xf numFmtId="0" fontId="3" fillId="30" borderId="69" applyNumberFormat="0" applyFont="0" applyAlignment="0" applyProtection="0"/>
    <xf numFmtId="0" fontId="51" fillId="30" borderId="69" applyNumberFormat="0" applyFont="0" applyAlignment="0" applyProtection="0"/>
    <xf numFmtId="0" fontId="27" fillId="30" borderId="69" applyNumberFormat="0" applyFont="0" applyAlignment="0" applyProtection="0"/>
    <xf numFmtId="0" fontId="51" fillId="46" borderId="69" applyNumberFormat="0" applyAlignment="0" applyProtection="0"/>
    <xf numFmtId="0" fontId="3" fillId="30" borderId="69" applyNumberFormat="0" applyFont="0" applyAlignment="0" applyProtection="0"/>
    <xf numFmtId="0" fontId="85" fillId="43" borderId="72" applyNumberFormat="0" applyAlignment="0" applyProtection="0"/>
    <xf numFmtId="0" fontId="85" fillId="18" borderId="72" applyNumberFormat="0" applyAlignment="0" applyProtection="0"/>
    <xf numFmtId="0" fontId="85" fillId="43" borderId="72" applyNumberFormat="0" applyAlignment="0" applyProtection="0"/>
    <xf numFmtId="0" fontId="85" fillId="29" borderId="72" applyNumberFormat="0" applyAlignment="0" applyProtection="0"/>
    <xf numFmtId="0" fontId="85" fillId="18" borderId="72" applyNumberFormat="0" applyAlignment="0" applyProtection="0"/>
    <xf numFmtId="0" fontId="85" fillId="43" borderId="72" applyNumberFormat="0" applyAlignment="0" applyProtection="0"/>
    <xf numFmtId="0" fontId="85" fillId="29" borderId="72" applyNumberFormat="0" applyAlignment="0" applyProtection="0"/>
    <xf numFmtId="0" fontId="86" fillId="51" borderId="72" applyNumberFormat="0" applyAlignment="0" applyProtection="0"/>
    <xf numFmtId="0" fontId="86" fillId="32" borderId="72" applyNumberFormat="0" applyAlignment="0" applyProtection="0"/>
    <xf numFmtId="0" fontId="86" fillId="51" borderId="72" applyNumberFormat="0" applyAlignment="0" applyProtection="0"/>
    <xf numFmtId="0" fontId="156" fillId="81" borderId="72" applyNumberFormat="0" applyAlignment="0" applyProtection="0"/>
    <xf numFmtId="0" fontId="86" fillId="32" borderId="72" applyNumberFormat="0" applyAlignment="0" applyProtection="0"/>
    <xf numFmtId="0" fontId="86" fillId="51" borderId="72" applyNumberFormat="0" applyAlignment="0" applyProtection="0"/>
    <xf numFmtId="0" fontId="156" fillId="81" borderId="72" applyNumberFormat="0" applyAlignment="0" applyProtection="0"/>
    <xf numFmtId="0" fontId="87" fillId="51" borderId="73" applyNumberFormat="0" applyAlignment="0" applyProtection="0"/>
    <xf numFmtId="0" fontId="87" fillId="32" borderId="73" applyNumberFormat="0" applyAlignment="0" applyProtection="0"/>
    <xf numFmtId="0" fontId="87" fillId="51" borderId="73" applyNumberFormat="0" applyAlignment="0" applyProtection="0"/>
    <xf numFmtId="0" fontId="87" fillId="81" borderId="73" applyNumberFormat="0" applyAlignment="0" applyProtection="0"/>
    <xf numFmtId="0" fontId="87" fillId="32" borderId="73" applyNumberFormat="0" applyAlignment="0" applyProtection="0"/>
    <xf numFmtId="0" fontId="87" fillId="51" borderId="73" applyNumberFormat="0" applyAlignment="0" applyProtection="0"/>
    <xf numFmtId="0" fontId="87" fillId="81" borderId="73" applyNumberFormat="0" applyAlignment="0" applyProtection="0"/>
    <xf numFmtId="0" fontId="2" fillId="0" borderId="0"/>
    <xf numFmtId="0" fontId="87" fillId="81" borderId="73" applyNumberFormat="0" applyAlignment="0" applyProtection="0"/>
    <xf numFmtId="0" fontId="2" fillId="0" borderId="0"/>
    <xf numFmtId="0" fontId="85" fillId="18" borderId="72" applyNumberFormat="0" applyAlignment="0" applyProtection="0"/>
    <xf numFmtId="0" fontId="2" fillId="0" borderId="0"/>
    <xf numFmtId="0" fontId="2" fillId="0" borderId="0"/>
    <xf numFmtId="0" fontId="87" fillId="51" borderId="73" applyNumberFormat="0" applyAlignment="0" applyProtection="0"/>
    <xf numFmtId="0" fontId="87" fillId="32" borderId="73" applyNumberFormat="0" applyAlignment="0" applyProtection="0"/>
    <xf numFmtId="0" fontId="87" fillId="81" borderId="73" applyNumberFormat="0" applyAlignment="0" applyProtection="0"/>
    <xf numFmtId="0" fontId="87" fillId="51" borderId="73" applyNumberFormat="0" applyAlignment="0" applyProtection="0"/>
    <xf numFmtId="0" fontId="87" fillId="32" borderId="73" applyNumberFormat="0" applyAlignment="0" applyProtection="0"/>
    <xf numFmtId="0" fontId="87" fillId="51" borderId="73" applyNumberFormat="0" applyAlignment="0" applyProtection="0"/>
    <xf numFmtId="0" fontId="156" fillId="81" borderId="72" applyNumberFormat="0" applyAlignment="0" applyProtection="0"/>
    <xf numFmtId="0" fontId="86" fillId="51" borderId="72" applyNumberFormat="0" applyAlignment="0" applyProtection="0"/>
    <xf numFmtId="0" fontId="86" fillId="32" borderId="72" applyNumberFormat="0" applyAlignment="0" applyProtection="0"/>
    <xf numFmtId="0" fontId="156" fillId="81" borderId="72" applyNumberFormat="0" applyAlignment="0" applyProtection="0"/>
    <xf numFmtId="0" fontId="86" fillId="51" borderId="72" applyNumberFormat="0" applyAlignment="0" applyProtection="0"/>
    <xf numFmtId="0" fontId="86" fillId="32" borderId="72" applyNumberFormat="0" applyAlignment="0" applyProtection="0"/>
    <xf numFmtId="0" fontId="86" fillId="51" borderId="72" applyNumberFormat="0" applyAlignment="0" applyProtection="0"/>
    <xf numFmtId="0" fontId="85" fillId="29" borderId="72" applyNumberFormat="0" applyAlignment="0" applyProtection="0"/>
    <xf numFmtId="0" fontId="85" fillId="43" borderId="72" applyNumberFormat="0" applyAlignment="0" applyProtection="0"/>
    <xf numFmtId="0" fontId="85" fillId="18" borderId="72" applyNumberFormat="0" applyAlignment="0" applyProtection="0"/>
    <xf numFmtId="0" fontId="85" fillId="29" borderId="72" applyNumberFormat="0" applyAlignment="0" applyProtection="0"/>
    <xf numFmtId="0" fontId="85" fillId="43" borderId="72" applyNumberFormat="0" applyAlignment="0" applyProtection="0"/>
    <xf numFmtId="0" fontId="85" fillId="18" borderId="72" applyNumberFormat="0" applyAlignment="0" applyProtection="0"/>
    <xf numFmtId="0" fontId="85" fillId="43" borderId="72" applyNumberFormat="0" applyAlignment="0" applyProtection="0"/>
    <xf numFmtId="0" fontId="3" fillId="30" borderId="69" applyNumberFormat="0" applyFont="0" applyAlignment="0" applyProtection="0"/>
    <xf numFmtId="0" fontId="51" fillId="46" borderId="69" applyNumberFormat="0" applyAlignment="0" applyProtection="0"/>
    <xf numFmtId="0" fontId="27" fillId="30" borderId="69" applyNumberFormat="0" applyFont="0" applyAlignment="0" applyProtection="0"/>
    <xf numFmtId="0" fontId="51" fillId="30" borderId="69" applyNumberFormat="0" applyFont="0" applyAlignment="0" applyProtection="0"/>
    <xf numFmtId="0" fontId="3" fillId="30" borderId="69" applyNumberFormat="0" applyFont="0" applyAlignment="0" applyProtection="0"/>
    <xf numFmtId="0" fontId="3" fillId="46" borderId="69" applyNumberFormat="0" applyAlignment="0" applyProtection="0"/>
    <xf numFmtId="0" fontId="51" fillId="30" borderId="69" applyNumberFormat="0" applyFont="0" applyAlignment="0" applyProtection="0"/>
    <xf numFmtId="0" fontId="51" fillId="46" borderId="6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32" borderId="73" applyNumberFormat="0" applyAlignment="0" applyProtection="0"/>
    <xf numFmtId="0" fontId="86" fillId="32" borderId="72" applyNumberFormat="0" applyAlignment="0" applyProtection="0"/>
    <xf numFmtId="0" fontId="51" fillId="30" borderId="69" applyNumberFormat="0" applyFont="0" applyAlignment="0" applyProtection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44" fontId="5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7" fontId="70" fillId="0" borderId="0" applyFill="0" applyBorder="0" applyAlignment="0">
      <protection locked="0"/>
    </xf>
    <xf numFmtId="0" fontId="98" fillId="0" borderId="0">
      <alignment vertical="top"/>
    </xf>
    <xf numFmtId="0" fontId="98" fillId="0" borderId="0">
      <alignment vertical="top"/>
    </xf>
    <xf numFmtId="38" fontId="82" fillId="0" borderId="0" applyFill="0" applyBorder="0" applyAlignment="0" applyProtection="0"/>
    <xf numFmtId="0" fontId="3" fillId="0" borderId="0"/>
    <xf numFmtId="0" fontId="3" fillId="0" borderId="0" applyProtection="0"/>
    <xf numFmtId="0" fontId="2" fillId="0" borderId="0"/>
    <xf numFmtId="167" fontId="51" fillId="0" borderId="0" applyFont="0" applyFill="0" applyBorder="0" applyAlignment="0" applyProtection="0"/>
    <xf numFmtId="167" fontId="51" fillId="0" borderId="0" applyFill="0" applyBorder="0" applyAlignment="0" applyProtection="0"/>
    <xf numFmtId="44" fontId="3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214" fontId="35" fillId="0" borderId="0">
      <alignment vertical="center"/>
    </xf>
    <xf numFmtId="214" fontId="35" fillId="0" borderId="0">
      <alignment vertical="center"/>
    </xf>
    <xf numFmtId="214" fontId="35" fillId="0" borderId="0">
      <alignment vertical="center"/>
    </xf>
    <xf numFmtId="214" fontId="35" fillId="0" borderId="0">
      <alignment vertical="center"/>
    </xf>
    <xf numFmtId="214" fontId="35" fillId="0" borderId="0">
      <alignment vertical="center"/>
    </xf>
    <xf numFmtId="214" fontId="35" fillId="0" borderId="0">
      <alignment vertical="center"/>
    </xf>
    <xf numFmtId="0" fontId="56" fillId="0" borderId="0"/>
    <xf numFmtId="0" fontId="15" fillId="0" borderId="0"/>
    <xf numFmtId="0" fontId="15" fillId="0" borderId="0"/>
    <xf numFmtId="0" fontId="27" fillId="0" borderId="0" applyAlignment="0">
      <alignment vertical="top" wrapText="1"/>
      <protection locked="0"/>
    </xf>
    <xf numFmtId="0" fontId="60" fillId="0" borderId="0" applyAlignment="0">
      <alignment vertical="top" wrapText="1"/>
      <protection locked="0"/>
    </xf>
    <xf numFmtId="0" fontId="51" fillId="0" borderId="0"/>
    <xf numFmtId="0" fontId="27" fillId="0" borderId="0" applyAlignment="0">
      <alignment vertical="top" wrapText="1"/>
      <protection locked="0"/>
    </xf>
    <xf numFmtId="0" fontId="27" fillId="0" borderId="0" applyAlignment="0">
      <alignment vertical="top" wrapText="1"/>
      <protection locked="0"/>
    </xf>
    <xf numFmtId="0" fontId="60" fillId="0" borderId="0" applyAlignment="0">
      <alignment vertical="top" wrapText="1"/>
      <protection locked="0"/>
    </xf>
    <xf numFmtId="0" fontId="15" fillId="0" borderId="0"/>
    <xf numFmtId="6" fontId="89" fillId="0" borderId="0" applyFont="0" applyFill="0" applyBorder="0" applyAlignment="0" applyProtection="0"/>
    <xf numFmtId="6" fontId="103" fillId="0" borderId="0" applyFont="0" applyFill="0" applyBorder="0" applyAlignment="0" applyProtection="0"/>
    <xf numFmtId="6" fontId="103" fillId="0" borderId="0" applyFont="0" applyFill="0" applyBorder="0" applyAlignment="0" applyProtection="0"/>
    <xf numFmtId="6" fontId="103" fillId="0" borderId="0" applyFont="0" applyFill="0" applyBorder="0" applyAlignment="0" applyProtection="0"/>
    <xf numFmtId="0" fontId="99" fillId="0" borderId="0"/>
    <xf numFmtId="8" fontId="89" fillId="0" borderId="0" applyFont="0" applyFill="0" applyBorder="0" applyAlignment="0" applyProtection="0"/>
    <xf numFmtId="8" fontId="103" fillId="0" borderId="0" applyFont="0" applyFill="0" applyBorder="0" applyAlignment="0" applyProtection="0"/>
    <xf numFmtId="8" fontId="103" fillId="0" borderId="0" applyFont="0" applyFill="0" applyBorder="0" applyAlignment="0" applyProtection="0"/>
    <xf numFmtId="8" fontId="103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49" fontId="67" fillId="0" borderId="23"/>
    <xf numFmtId="5" fontId="59" fillId="0" borderId="76" applyNumberFormat="0" applyFont="0" applyAlignment="0" applyProtection="0"/>
    <xf numFmtId="0" fontId="72" fillId="0" borderId="77" applyNumberFormat="0" applyAlignment="0" applyProtection="0"/>
    <xf numFmtId="0" fontId="72" fillId="0" borderId="77" applyNumberFormat="0" applyAlignment="0" applyProtection="0"/>
    <xf numFmtId="5" fontId="70" fillId="0" borderId="76" applyNumberFormat="0" applyFont="0" applyAlignment="0" applyProtection="0"/>
    <xf numFmtId="5" fontId="70" fillId="0" borderId="76" applyNumberFormat="0" applyFont="0" applyAlignment="0" applyProtection="0"/>
    <xf numFmtId="5" fontId="70" fillId="0" borderId="76" applyNumberFormat="0" applyFont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39" fontId="99" fillId="0" borderId="0" applyFont="0" applyFill="0" applyBorder="0" applyAlignment="0" applyProtection="0"/>
    <xf numFmtId="0" fontId="72" fillId="0" borderId="78" applyNumberFormat="0" applyFont="0" applyFill="0" applyAlignment="0" applyProtection="0">
      <alignment horizontal="left"/>
    </xf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0" fontId="89" fillId="0" borderId="77" applyNumberFormat="0" applyFill="0" applyAlignment="0" applyProtection="0"/>
    <xf numFmtId="44" fontId="89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44" fontId="5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5" fillId="0" borderId="0"/>
    <xf numFmtId="0" fontId="1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34" fillId="0" borderId="0" applyNumberFormat="0" applyFill="0" applyBorder="0" applyAlignment="0" applyProtection="0">
      <alignment vertical="top"/>
      <protection locked="0"/>
    </xf>
    <xf numFmtId="0" fontId="136" fillId="0" borderId="78" applyNumberFormat="0" applyFont="0" applyFill="0" applyAlignment="0" applyProtection="0">
      <alignment horizontal="left"/>
    </xf>
    <xf numFmtId="44" fontId="15" fillId="0" borderId="0" applyFont="0" applyFill="0" applyBorder="0" applyAlignment="0" applyProtection="0"/>
    <xf numFmtId="44" fontId="60" fillId="0" borderId="0" applyFont="0" applyFill="0" applyBorder="0" applyAlignment="0" applyProtection="0">
      <alignment vertical="top" wrapText="1"/>
      <protection locked="0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" fillId="0" borderId="0"/>
    <xf numFmtId="0" fontId="15" fillId="0" borderId="0"/>
    <xf numFmtId="0" fontId="60" fillId="0" borderId="0" applyAlignment="0">
      <alignment vertical="top" wrapText="1"/>
      <protection locked="0"/>
    </xf>
    <xf numFmtId="0" fontId="15" fillId="0" borderId="0"/>
    <xf numFmtId="0" fontId="2" fillId="0" borderId="0"/>
    <xf numFmtId="0" fontId="60" fillId="0" borderId="0" applyAlignment="0">
      <alignment vertical="top" wrapText="1"/>
      <protection locked="0"/>
    </xf>
    <xf numFmtId="0" fontId="27" fillId="0" borderId="0" applyAlignment="0">
      <alignment vertical="top" wrapText="1"/>
      <protection locked="0"/>
    </xf>
    <xf numFmtId="0" fontId="27" fillId="0" borderId="0" applyAlignment="0">
      <alignment vertical="top" wrapText="1"/>
      <protection locked="0"/>
    </xf>
    <xf numFmtId="0" fontId="51" fillId="0" borderId="0"/>
    <xf numFmtId="0" fontId="60" fillId="0" borderId="0" applyAlignment="0">
      <alignment vertical="top" wrapText="1"/>
      <protection locked="0"/>
    </xf>
    <xf numFmtId="0" fontId="27" fillId="0" borderId="0" applyAlignment="0">
      <alignment vertical="top" wrapText="1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56" fillId="0" borderId="0"/>
    <xf numFmtId="214" fontId="35" fillId="0" borderId="0">
      <alignment vertical="center"/>
    </xf>
    <xf numFmtId="214" fontId="35" fillId="0" borderId="0">
      <alignment vertical="center"/>
    </xf>
    <xf numFmtId="214" fontId="35" fillId="0" borderId="0">
      <alignment vertical="center"/>
    </xf>
    <xf numFmtId="214" fontId="35" fillId="0" borderId="0">
      <alignment vertical="center"/>
    </xf>
    <xf numFmtId="214" fontId="35" fillId="0" borderId="0">
      <alignment vertical="center"/>
    </xf>
    <xf numFmtId="214" fontId="35" fillId="0" borderId="0">
      <alignment vertical="center"/>
    </xf>
    <xf numFmtId="0" fontId="15" fillId="0" borderId="0"/>
    <xf numFmtId="0" fontId="2" fillId="0" borderId="0"/>
    <xf numFmtId="0" fontId="2" fillId="0" borderId="0"/>
    <xf numFmtId="224" fontId="35" fillId="0" borderId="0">
      <alignment horizontal="center" vertical="center"/>
    </xf>
    <xf numFmtId="0" fontId="15" fillId="30" borderId="69" applyNumberFormat="0" applyFont="0" applyAlignment="0" applyProtection="0"/>
    <xf numFmtId="0" fontId="15" fillId="30" borderId="69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5" fillId="30" borderId="69" applyNumberFormat="0" applyFont="0" applyAlignment="0" applyProtection="0"/>
    <xf numFmtId="0" fontId="15" fillId="30" borderId="6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4" fontId="3" fillId="0" borderId="0">
      <alignment vertical="center"/>
    </xf>
    <xf numFmtId="214" fontId="3" fillId="0" borderId="0">
      <alignment vertical="center"/>
    </xf>
    <xf numFmtId="214" fontId="3" fillId="0" borderId="0">
      <alignment vertical="center"/>
    </xf>
    <xf numFmtId="214" fontId="3" fillId="0" borderId="0">
      <alignment vertical="center"/>
    </xf>
    <xf numFmtId="214" fontId="3" fillId="0" borderId="0">
      <alignment vertical="center"/>
    </xf>
    <xf numFmtId="214" fontId="3" fillId="0" borderId="0">
      <alignment vertical="center"/>
    </xf>
    <xf numFmtId="0" fontId="66" fillId="0" borderId="64" applyNumberFormat="0" applyFill="0" applyAlignment="0" applyProtection="0"/>
    <xf numFmtId="0" fontId="66" fillId="0" borderId="64" applyNumberFormat="0" applyFill="0">
      <alignment vertical="top" wrapText="1"/>
      <protection locked="0"/>
    </xf>
    <xf numFmtId="0" fontId="66" fillId="0" borderId="64" applyNumberFormat="0" applyFill="0">
      <alignment vertical="top" wrapText="1"/>
      <protection locked="0"/>
    </xf>
    <xf numFmtId="0" fontId="66" fillId="0" borderId="64" applyNumberFormat="0" applyFill="0" applyAlignment="0" applyProtection="0"/>
    <xf numFmtId="0" fontId="66" fillId="0" borderId="64" applyNumberFormat="0" applyFill="0" applyAlignment="0" applyProtection="0"/>
    <xf numFmtId="0" fontId="66" fillId="0" borderId="64" applyNumberFormat="0" applyFill="0" applyAlignment="0" applyProtection="0"/>
    <xf numFmtId="0" fontId="2" fillId="0" borderId="0"/>
    <xf numFmtId="0" fontId="2" fillId="0" borderId="0"/>
    <xf numFmtId="0" fontId="3" fillId="0" borderId="0"/>
    <xf numFmtId="0" fontId="66" fillId="0" borderId="64" applyNumberFormat="0" applyFill="0" applyAlignment="0" applyProtection="0"/>
    <xf numFmtId="0" fontId="72" fillId="0" borderId="64" applyNumberFormat="0" applyFill="0" applyAlignment="0" applyProtection="0"/>
    <xf numFmtId="0" fontId="72" fillId="0" borderId="64" applyNumberFormat="0" applyFill="0" applyAlignment="0" applyProtection="0"/>
    <xf numFmtId="0" fontId="72" fillId="0" borderId="64" applyNumberFormat="0" applyFill="0" applyAlignment="0" applyProtection="0"/>
    <xf numFmtId="0" fontId="72" fillId="0" borderId="64" applyNumberFormat="0" applyFill="0" applyAlignment="0" applyProtection="0"/>
    <xf numFmtId="0" fontId="110" fillId="0" borderId="64" applyNumberFormat="0" applyFill="0" applyAlignment="0" applyProtection="0"/>
    <xf numFmtId="0" fontId="110" fillId="0" borderId="64" applyNumberFormat="0" applyFill="0" applyAlignment="0" applyProtection="0"/>
    <xf numFmtId="0" fontId="110" fillId="0" borderId="64" applyNumberFormat="0" applyFill="0" applyAlignment="0" applyProtection="0"/>
    <xf numFmtId="0" fontId="72" fillId="0" borderId="64" applyNumberFormat="0" applyFill="0" applyAlignment="0" applyProtection="0"/>
    <xf numFmtId="0" fontId="72" fillId="0" borderId="64" applyNumberFormat="0" applyFill="0" applyAlignment="0" applyProtection="0"/>
    <xf numFmtId="0" fontId="72" fillId="0" borderId="64" applyNumberFormat="0" applyFill="0" applyAlignment="0" applyProtection="0"/>
    <xf numFmtId="0" fontId="72" fillId="0" borderId="64" applyNumberFormat="0" applyFill="0" applyAlignment="0" applyProtection="0"/>
    <xf numFmtId="0" fontId="66" fillId="0" borderId="64" applyNumberFormat="0" applyFill="0" applyAlignment="0" applyProtection="0"/>
    <xf numFmtId="0" fontId="66" fillId="0" borderId="64" applyNumberFormat="0" applyFill="0" applyAlignment="0" applyProtection="0"/>
    <xf numFmtId="0" fontId="66" fillId="0" borderId="64" applyNumberFormat="0" applyFill="0" applyAlignment="0" applyProtection="0"/>
    <xf numFmtId="0" fontId="66" fillId="0" borderId="64" applyNumberFormat="0" applyFill="0" applyAlignment="0" applyProtection="0"/>
    <xf numFmtId="0" fontId="66" fillId="0" borderId="64" applyNumberFormat="0" applyFill="0">
      <alignment vertical="top" wrapText="1"/>
      <protection locked="0"/>
    </xf>
    <xf numFmtId="0" fontId="66" fillId="0" borderId="64" applyNumberFormat="0" applyFill="0">
      <alignment vertical="top" wrapText="1"/>
      <protection locked="0"/>
    </xf>
    <xf numFmtId="0" fontId="66" fillId="0" borderId="64" applyNumberFormat="0" applyFill="0" applyAlignment="0" applyProtection="0"/>
    <xf numFmtId="0" fontId="66" fillId="0" borderId="64" applyNumberFormat="0" applyFill="0" applyAlignment="0" applyProtection="0"/>
    <xf numFmtId="0" fontId="66" fillId="0" borderId="64" applyNumberFormat="0" applyFill="0" applyAlignment="0" applyProtection="0"/>
    <xf numFmtId="0" fontId="3" fillId="0" borderId="0" applyProtection="0"/>
    <xf numFmtId="0" fontId="51" fillId="0" borderId="0" applyProtection="0"/>
    <xf numFmtId="175" fontId="161" fillId="0" borderId="0" applyFill="0" applyBorder="0" applyAlignment="0"/>
    <xf numFmtId="175" fontId="161" fillId="0" borderId="0" applyFill="0" applyBorder="0" applyAlignment="0"/>
    <xf numFmtId="0" fontId="15" fillId="0" borderId="0" applyProtection="0"/>
    <xf numFmtId="0" fontId="51" fillId="0" borderId="0" applyProtection="0"/>
    <xf numFmtId="43" fontId="51" fillId="0" borderId="0" applyFont="0" applyFill="0" applyBorder="0" applyAlignment="0" applyProtection="0"/>
    <xf numFmtId="0" fontId="51" fillId="0" borderId="0" applyProtection="0"/>
    <xf numFmtId="0" fontId="51" fillId="0" borderId="0" applyProtection="0"/>
    <xf numFmtId="175" fontId="161" fillId="0" borderId="0" applyFill="0" applyBorder="0" applyAlignment="0"/>
    <xf numFmtId="175" fontId="161" fillId="0" borderId="0" applyFill="0" applyBorder="0" applyAlignment="0"/>
    <xf numFmtId="0" fontId="51" fillId="0" borderId="0" applyProtection="0"/>
    <xf numFmtId="0" fontId="52" fillId="0" borderId="0"/>
    <xf numFmtId="0" fontId="15" fillId="0" borderId="0" applyProtection="0"/>
    <xf numFmtId="175" fontId="161" fillId="0" borderId="0" applyFill="0" applyBorder="0" applyAlignment="0"/>
    <xf numFmtId="175" fontId="161" fillId="0" borderId="0" applyFill="0" applyBorder="0" applyAlignment="0"/>
    <xf numFmtId="175" fontId="161" fillId="0" borderId="0" applyFill="0" applyBorder="0" applyAlignment="0"/>
    <xf numFmtId="0" fontId="51" fillId="0" borderId="0" applyProtection="0"/>
    <xf numFmtId="175" fontId="161" fillId="0" borderId="0" applyFill="0" applyBorder="0" applyAlignment="0"/>
    <xf numFmtId="0" fontId="52" fillId="0" borderId="0"/>
    <xf numFmtId="175" fontId="161" fillId="0" borderId="0" applyFill="0" applyBorder="0" applyAlignment="0"/>
    <xf numFmtId="0" fontId="1" fillId="0" borderId="0"/>
  </cellStyleXfs>
  <cellXfs count="566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9" fillId="0" borderId="0" xfId="0" applyFont="1"/>
    <xf numFmtId="49" fontId="0" fillId="0" borderId="14" xfId="0" applyNumberForma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0" xfId="0" applyAlignment="1">
      <alignment wrapText="1"/>
    </xf>
    <xf numFmtId="4" fontId="0" fillId="0" borderId="0" xfId="0" applyNumberFormat="1"/>
    <xf numFmtId="3" fontId="0" fillId="0" borderId="0" xfId="0" applyNumberFormat="1"/>
    <xf numFmtId="49" fontId="0" fillId="0" borderId="0" xfId="0" applyNumberFormat="1"/>
    <xf numFmtId="0" fontId="0" fillId="5" borderId="23" xfId="0" applyFill="1" applyBorder="1" applyAlignment="1">
      <alignment vertical="center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0" fontId="17" fillId="0" borderId="0" xfId="0" applyFont="1" applyAlignment="1">
      <alignment horizontal="center" vertical="top" shrinkToFit="1"/>
    </xf>
    <xf numFmtId="4" fontId="17" fillId="0" borderId="0" xfId="0" applyNumberFormat="1" applyFont="1" applyAlignment="1">
      <alignment vertical="top" shrinkToFit="1"/>
    </xf>
    <xf numFmtId="4" fontId="17" fillId="6" borderId="0" xfId="0" applyNumberFormat="1" applyFont="1" applyFill="1" applyAlignment="1" applyProtection="1">
      <alignment vertical="top" shrinkToFit="1"/>
      <protection locked="0"/>
    </xf>
    <xf numFmtId="164" fontId="18" fillId="0" borderId="0" xfId="0" applyNumberFormat="1" applyFont="1" applyAlignment="1">
      <alignment horizontal="center" vertical="top" wrapText="1" shrinkToFit="1"/>
    </xf>
    <xf numFmtId="4" fontId="9" fillId="5" borderId="0" xfId="0" applyNumberFormat="1" applyFont="1" applyFill="1" applyAlignment="1">
      <alignment vertical="top" shrinkToFit="1"/>
    </xf>
    <xf numFmtId="0" fontId="17" fillId="0" borderId="36" xfId="0" applyFont="1" applyBorder="1" applyAlignment="1">
      <alignment vertical="top"/>
    </xf>
    <xf numFmtId="49" fontId="17" fillId="0" borderId="37" xfId="0" applyNumberFormat="1" applyFont="1" applyBorder="1" applyAlignment="1">
      <alignment vertical="top"/>
    </xf>
    <xf numFmtId="0" fontId="17" fillId="0" borderId="37" xfId="0" applyFont="1" applyBorder="1" applyAlignment="1">
      <alignment horizontal="center" vertical="top" shrinkToFit="1"/>
    </xf>
    <xf numFmtId="4" fontId="17" fillId="0" borderId="38" xfId="0" applyNumberFormat="1" applyFont="1" applyBorder="1" applyAlignment="1">
      <alignment vertical="top" shrinkToFit="1"/>
    </xf>
    <xf numFmtId="49" fontId="17" fillId="0" borderId="37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Alignment="1">
      <alignment horizontal="left" vertical="top" wrapText="1"/>
    </xf>
    <xf numFmtId="49" fontId="17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8" fillId="0" borderId="0" xfId="0" applyNumberFormat="1" applyFont="1" applyAlignment="1">
      <alignment vertical="top" wrapText="1" shrinkToFit="1"/>
    </xf>
    <xf numFmtId="164" fontId="17" fillId="0" borderId="37" xfId="0" applyNumberFormat="1" applyFont="1" applyBorder="1" applyAlignment="1">
      <alignment vertical="top" shrinkToFit="1"/>
    </xf>
    <xf numFmtId="4" fontId="17" fillId="0" borderId="37" xfId="0" applyNumberFormat="1" applyFont="1" applyBorder="1" applyAlignment="1">
      <alignment vertical="top" shrinkToFit="1"/>
    </xf>
    <xf numFmtId="49" fontId="0" fillId="5" borderId="14" xfId="0" applyNumberFormat="1" applyFill="1" applyBorder="1" applyAlignment="1">
      <alignment vertical="center"/>
    </xf>
    <xf numFmtId="0" fontId="3" fillId="0" borderId="0" xfId="2"/>
    <xf numFmtId="0" fontId="5" fillId="0" borderId="0" xfId="3" applyFont="1"/>
    <xf numFmtId="0" fontId="3" fillId="0" borderId="0" xfId="3"/>
    <xf numFmtId="0" fontId="3" fillId="0" borderId="0" xfId="3" applyAlignment="1">
      <alignment horizontal="right"/>
    </xf>
    <xf numFmtId="0" fontId="19" fillId="0" borderId="40" xfId="3" applyFont="1" applyBorder="1" applyAlignment="1">
      <alignment horizontal="center"/>
    </xf>
    <xf numFmtId="0" fontId="19" fillId="0" borderId="39" xfId="3" applyFont="1" applyBorder="1" applyAlignment="1">
      <alignment horizontal="center"/>
    </xf>
    <xf numFmtId="0" fontId="20" fillId="0" borderId="0" xfId="3" applyFont="1"/>
    <xf numFmtId="0" fontId="0" fillId="4" borderId="24" xfId="0" applyFill="1" applyBorder="1" applyAlignment="1">
      <alignment horizontal="center" vertical="top"/>
    </xf>
    <xf numFmtId="0" fontId="0" fillId="4" borderId="31" xfId="0" applyFill="1" applyBorder="1" applyAlignment="1">
      <alignment horizontal="center" vertical="top" shrinkToFit="1"/>
    </xf>
    <xf numFmtId="0" fontId="36" fillId="0" borderId="0" xfId="0" applyFont="1" applyAlignment="1">
      <alignment vertical="top"/>
    </xf>
    <xf numFmtId="3" fontId="38" fillId="0" borderId="0" xfId="0" applyNumberFormat="1" applyFont="1" applyAlignment="1">
      <alignment horizontal="center" vertical="top"/>
    </xf>
    <xf numFmtId="49" fontId="37" fillId="0" borderId="0" xfId="0" applyNumberFormat="1" applyFont="1" applyAlignment="1">
      <alignment horizontal="center" vertical="top"/>
    </xf>
    <xf numFmtId="49" fontId="39" fillId="2" borderId="51" xfId="0" applyNumberFormat="1" applyFont="1" applyFill="1" applyBorder="1" applyAlignment="1">
      <alignment horizontal="center" vertical="top"/>
    </xf>
    <xf numFmtId="3" fontId="39" fillId="2" borderId="52" xfId="0" applyNumberFormat="1" applyFont="1" applyFill="1" applyBorder="1" applyAlignment="1">
      <alignment horizontal="center" vertical="top" wrapText="1"/>
    </xf>
    <xf numFmtId="3" fontId="39" fillId="2" borderId="52" xfId="0" applyNumberFormat="1" applyFont="1" applyFill="1" applyBorder="1" applyAlignment="1">
      <alignment horizontal="center" vertical="top"/>
    </xf>
    <xf numFmtId="165" fontId="39" fillId="2" borderId="52" xfId="0" applyNumberFormat="1" applyFont="1" applyFill="1" applyBorder="1" applyAlignment="1">
      <alignment horizontal="center" vertical="top"/>
    </xf>
    <xf numFmtId="166" fontId="39" fillId="2" borderId="52" xfId="0" applyNumberFormat="1" applyFont="1" applyFill="1" applyBorder="1" applyAlignment="1">
      <alignment horizontal="center" vertical="top"/>
    </xf>
    <xf numFmtId="168" fontId="39" fillId="12" borderId="52" xfId="5" applyNumberFormat="1" applyFont="1" applyFill="1" applyBorder="1" applyAlignment="1">
      <alignment horizontal="center" vertical="top" wrapText="1"/>
    </xf>
    <xf numFmtId="168" fontId="39" fillId="12" borderId="53" xfId="5" applyNumberFormat="1" applyFont="1" applyFill="1" applyBorder="1" applyAlignment="1">
      <alignment horizontal="center" vertical="top" wrapText="1"/>
    </xf>
    <xf numFmtId="49" fontId="19" fillId="0" borderId="39" xfId="3" applyNumberFormat="1" applyFont="1" applyBorder="1"/>
    <xf numFmtId="0" fontId="7" fillId="0" borderId="41" xfId="3" applyFont="1" applyBorder="1" applyAlignment="1">
      <alignment horizontal="center"/>
    </xf>
    <xf numFmtId="49" fontId="7" fillId="0" borderId="42" xfId="3" applyNumberFormat="1" applyFont="1" applyBorder="1" applyAlignment="1">
      <alignment horizontal="left"/>
    </xf>
    <xf numFmtId="0" fontId="7" fillId="0" borderId="43" xfId="3" applyFont="1" applyBorder="1"/>
    <xf numFmtId="0" fontId="3" fillId="0" borderId="41" xfId="3" applyBorder="1" applyAlignment="1">
      <alignment horizontal="center"/>
    </xf>
    <xf numFmtId="0" fontId="3" fillId="0" borderId="41" xfId="3" applyBorder="1" applyAlignment="1">
      <alignment horizontal="right"/>
    </xf>
    <xf numFmtId="0" fontId="3" fillId="0" borderId="41" xfId="3" applyBorder="1"/>
    <xf numFmtId="0" fontId="21" fillId="0" borderId="41" xfId="3" applyFont="1" applyBorder="1" applyAlignment="1">
      <alignment horizontal="center"/>
    </xf>
    <xf numFmtId="49" fontId="17" fillId="0" borderId="44" xfId="0" applyNumberFormat="1" applyFont="1" applyBorder="1" applyAlignment="1" applyProtection="1">
      <alignment horizontal="left" vertical="center" wrapText="1"/>
      <protection locked="0"/>
    </xf>
    <xf numFmtId="0" fontId="17" fillId="0" borderId="45" xfId="0" applyFont="1" applyBorder="1" applyAlignment="1" applyProtection="1">
      <alignment horizontal="left" vertical="center" wrapText="1"/>
      <protection locked="0"/>
    </xf>
    <xf numFmtId="49" fontId="21" fillId="0" borderId="41" xfId="3" applyNumberFormat="1" applyFont="1" applyBorder="1" applyAlignment="1">
      <alignment horizontal="center" shrinkToFit="1"/>
    </xf>
    <xf numFmtId="4" fontId="21" fillId="0" borderId="41" xfId="3" applyNumberFormat="1" applyFont="1" applyBorder="1" applyAlignment="1">
      <alignment horizontal="right"/>
    </xf>
    <xf numFmtId="4" fontId="21" fillId="0" borderId="41" xfId="3" applyNumberFormat="1" applyFont="1" applyBorder="1"/>
    <xf numFmtId="49" fontId="17" fillId="0" borderId="0" xfId="0" applyNumberFormat="1" applyFont="1" applyAlignment="1" applyProtection="1">
      <alignment horizontal="left" vertical="center" wrapText="1"/>
      <protection locked="0"/>
    </xf>
    <xf numFmtId="0" fontId="22" fillId="0" borderId="50" xfId="0" applyFont="1" applyBorder="1" applyAlignment="1">
      <alignment horizontal="left" vertical="center" wrapText="1"/>
    </xf>
    <xf numFmtId="0" fontId="17" fillId="0" borderId="32" xfId="0" applyFont="1" applyBorder="1" applyAlignment="1">
      <alignment horizontal="left" vertical="center" wrapText="1"/>
    </xf>
    <xf numFmtId="0" fontId="3" fillId="0" borderId="46" xfId="3" applyBorder="1" applyAlignment="1">
      <alignment horizontal="center"/>
    </xf>
    <xf numFmtId="49" fontId="24" fillId="0" borderId="47" xfId="3" applyNumberFormat="1" applyFont="1" applyBorder="1" applyAlignment="1">
      <alignment horizontal="left"/>
    </xf>
    <xf numFmtId="0" fontId="24" fillId="0" borderId="48" xfId="3" applyFont="1" applyBorder="1"/>
    <xf numFmtId="4" fontId="3" fillId="0" borderId="46" xfId="3" applyNumberFormat="1" applyBorder="1" applyAlignment="1">
      <alignment horizontal="right"/>
    </xf>
    <xf numFmtId="4" fontId="7" fillId="0" borderId="46" xfId="3" applyNumberFormat="1" applyFont="1" applyBorder="1"/>
    <xf numFmtId="3" fontId="3" fillId="0" borderId="0" xfId="3" applyNumberFormat="1"/>
    <xf numFmtId="0" fontId="25" fillId="0" borderId="0" xfId="3" applyFont="1"/>
    <xf numFmtId="0" fontId="26" fillId="0" borderId="0" xfId="3" applyFont="1"/>
    <xf numFmtId="3" fontId="26" fillId="0" borderId="0" xfId="3" applyNumberFormat="1" applyFont="1" applyAlignment="1">
      <alignment horizontal="right"/>
    </xf>
    <xf numFmtId="4" fontId="26" fillId="0" borderId="0" xfId="3" applyNumberFormat="1" applyFont="1"/>
    <xf numFmtId="0" fontId="0" fillId="8" borderId="17" xfId="0" applyFill="1" applyBorder="1"/>
    <xf numFmtId="49" fontId="9" fillId="8" borderId="14" xfId="0" applyNumberFormat="1" applyFont="1" applyFill="1" applyBorder="1"/>
    <xf numFmtId="49" fontId="9" fillId="8" borderId="14" xfId="0" applyNumberFormat="1" applyFont="1" applyFill="1" applyBorder="1" applyAlignment="1">
      <alignment horizontal="left" wrapText="1"/>
    </xf>
    <xf numFmtId="0" fontId="9" fillId="8" borderId="14" xfId="0" applyFont="1" applyFill="1" applyBorder="1" applyAlignment="1">
      <alignment horizontal="center"/>
    </xf>
    <xf numFmtId="0" fontId="9" fillId="8" borderId="14" xfId="0" applyFont="1" applyFill="1" applyBorder="1"/>
    <xf numFmtId="4" fontId="9" fillId="8" borderId="24" xfId="0" applyNumberFormat="1" applyFont="1" applyFill="1" applyBorder="1"/>
    <xf numFmtId="0" fontId="3" fillId="0" borderId="0" xfId="1" applyAlignment="1" applyProtection="1">
      <alignment vertical="top"/>
      <protection locked="0"/>
    </xf>
    <xf numFmtId="0" fontId="27" fillId="0" borderId="49" xfId="1" applyFont="1" applyBorder="1" applyAlignment="1" applyProtection="1">
      <alignment vertical="center" wrapText="1"/>
      <protection locked="0"/>
    </xf>
    <xf numFmtId="0" fontId="27" fillId="0" borderId="20" xfId="1" applyFont="1" applyBorder="1" applyAlignment="1" applyProtection="1">
      <alignment vertical="center" wrapText="1"/>
      <protection locked="0"/>
    </xf>
    <xf numFmtId="0" fontId="27" fillId="0" borderId="35" xfId="1" applyFont="1" applyBorder="1" applyAlignment="1" applyProtection="1">
      <alignment vertical="center" wrapText="1"/>
      <protection locked="0"/>
    </xf>
    <xf numFmtId="0" fontId="27" fillId="0" borderId="50" xfId="1" applyFont="1" applyBorder="1" applyAlignment="1" applyProtection="1">
      <alignment horizontal="center" vertical="center" wrapText="1"/>
      <protection locked="0"/>
    </xf>
    <xf numFmtId="0" fontId="27" fillId="0" borderId="29" xfId="1" applyFont="1" applyBorder="1" applyAlignment="1" applyProtection="1">
      <alignment horizontal="center" vertical="center" wrapText="1"/>
      <protection locked="0"/>
    </xf>
    <xf numFmtId="0" fontId="27" fillId="0" borderId="50" xfId="1" applyFont="1" applyBorder="1" applyAlignment="1" applyProtection="1">
      <alignment vertical="center" wrapText="1"/>
      <protection locked="0"/>
    </xf>
    <xf numFmtId="0" fontId="27" fillId="0" borderId="29" xfId="1" applyFont="1" applyBorder="1" applyAlignment="1" applyProtection="1">
      <alignment vertical="center" wrapText="1"/>
      <protection locked="0"/>
    </xf>
    <xf numFmtId="0" fontId="29" fillId="0" borderId="0" xfId="1" applyFont="1" applyAlignment="1" applyProtection="1">
      <alignment horizontal="left" vertical="center" wrapText="1"/>
      <protection locked="0"/>
    </xf>
    <xf numFmtId="0" fontId="30" fillId="0" borderId="50" xfId="1" applyFont="1" applyBorder="1" applyAlignment="1" applyProtection="1">
      <alignment vertical="center" wrapText="1"/>
      <protection locked="0"/>
    </xf>
    <xf numFmtId="0" fontId="30" fillId="0" borderId="0" xfId="1" applyFont="1" applyAlignment="1" applyProtection="1">
      <alignment horizontal="left" vertical="center" wrapText="1"/>
      <protection locked="0"/>
    </xf>
    <xf numFmtId="0" fontId="30" fillId="0" borderId="0" xfId="1" applyFont="1" applyAlignment="1" applyProtection="1">
      <alignment vertical="center" wrapText="1"/>
      <protection locked="0"/>
    </xf>
    <xf numFmtId="0" fontId="30" fillId="0" borderId="0" xfId="1" applyFont="1" applyAlignment="1" applyProtection="1">
      <alignment vertical="center"/>
      <protection locked="0"/>
    </xf>
    <xf numFmtId="0" fontId="30" fillId="0" borderId="0" xfId="1" applyFont="1" applyAlignment="1" applyProtection="1">
      <alignment horizontal="left" vertical="center"/>
      <protection locked="0"/>
    </xf>
    <xf numFmtId="49" fontId="30" fillId="0" borderId="0" xfId="1" applyNumberFormat="1" applyFont="1" applyAlignment="1" applyProtection="1">
      <alignment vertical="center" wrapText="1"/>
      <protection locked="0"/>
    </xf>
    <xf numFmtId="0" fontId="27" fillId="0" borderId="10" xfId="1" applyFont="1" applyBorder="1" applyAlignment="1" applyProtection="1">
      <alignment vertical="center" wrapText="1"/>
      <protection locked="0"/>
    </xf>
    <xf numFmtId="0" fontId="32" fillId="0" borderId="6" xfId="1" applyFont="1" applyBorder="1" applyAlignment="1" applyProtection="1">
      <alignment vertical="center" wrapText="1"/>
      <protection locked="0"/>
    </xf>
    <xf numFmtId="0" fontId="27" fillId="0" borderId="31" xfId="1" applyFont="1" applyBorder="1" applyAlignment="1" applyProtection="1">
      <alignment vertical="center" wrapText="1"/>
      <protection locked="0"/>
    </xf>
    <xf numFmtId="0" fontId="27" fillId="0" borderId="0" xfId="1" applyFont="1" applyAlignment="1" applyProtection="1">
      <alignment vertical="top"/>
      <protection locked="0"/>
    </xf>
    <xf numFmtId="0" fontId="27" fillId="0" borderId="49" xfId="1" applyFont="1" applyBorder="1" applyAlignment="1" applyProtection="1">
      <alignment horizontal="left" vertical="center"/>
      <protection locked="0"/>
    </xf>
    <xf numFmtId="0" fontId="27" fillId="0" borderId="20" xfId="1" applyFont="1" applyBorder="1" applyAlignment="1" applyProtection="1">
      <alignment horizontal="left" vertical="center"/>
      <protection locked="0"/>
    </xf>
    <xf numFmtId="0" fontId="27" fillId="0" borderId="35" xfId="1" applyFont="1" applyBorder="1" applyAlignment="1" applyProtection="1">
      <alignment horizontal="left" vertical="center"/>
      <protection locked="0"/>
    </xf>
    <xf numFmtId="0" fontId="27" fillId="0" borderId="50" xfId="1" applyFont="1" applyBorder="1" applyAlignment="1" applyProtection="1">
      <alignment horizontal="left" vertical="center"/>
      <protection locked="0"/>
    </xf>
    <xf numFmtId="0" fontId="27" fillId="0" borderId="29" xfId="1" applyFont="1" applyBorder="1" applyAlignment="1" applyProtection="1">
      <alignment horizontal="left" vertical="center"/>
      <protection locked="0"/>
    </xf>
    <xf numFmtId="0" fontId="29" fillId="0" borderId="0" xfId="1" applyFont="1" applyAlignment="1" applyProtection="1">
      <alignment horizontal="left" vertical="center"/>
      <protection locked="0"/>
    </xf>
    <xf numFmtId="0" fontId="33" fillId="0" borderId="0" xfId="1" applyFont="1" applyAlignment="1" applyProtection="1">
      <alignment horizontal="left" vertical="center"/>
      <protection locked="0"/>
    </xf>
    <xf numFmtId="0" fontId="29" fillId="0" borderId="6" xfId="1" applyFont="1" applyBorder="1" applyAlignment="1" applyProtection="1">
      <alignment horizontal="left" vertical="center"/>
      <protection locked="0"/>
    </xf>
    <xf numFmtId="0" fontId="29" fillId="0" borderId="6" xfId="1" applyFont="1" applyBorder="1" applyAlignment="1" applyProtection="1">
      <alignment horizontal="center" vertical="center"/>
      <protection locked="0"/>
    </xf>
    <xf numFmtId="0" fontId="33" fillId="0" borderId="6" xfId="1" applyFont="1" applyBorder="1" applyAlignment="1" applyProtection="1">
      <alignment horizontal="left" vertical="center"/>
      <protection locked="0"/>
    </xf>
    <xf numFmtId="0" fontId="34" fillId="0" borderId="0" xfId="1" applyFont="1" applyAlignment="1" applyProtection="1">
      <alignment horizontal="left" vertical="center"/>
      <protection locked="0"/>
    </xf>
    <xf numFmtId="0" fontId="30" fillId="0" borderId="0" xfId="1" applyFont="1" applyAlignment="1" applyProtection="1">
      <alignment horizontal="center" vertical="center"/>
      <protection locked="0"/>
    </xf>
    <xf numFmtId="0" fontId="30" fillId="0" borderId="50" xfId="1" applyFont="1" applyBorder="1" applyAlignment="1" applyProtection="1">
      <alignment horizontal="left" vertical="center"/>
      <protection locked="0"/>
    </xf>
    <xf numFmtId="0" fontId="27" fillId="0" borderId="10" xfId="1" applyFont="1" applyBorder="1" applyAlignment="1" applyProtection="1">
      <alignment horizontal="left" vertical="center"/>
      <protection locked="0"/>
    </xf>
    <xf numFmtId="0" fontId="32" fillId="0" borderId="6" xfId="1" applyFont="1" applyBorder="1" applyAlignment="1" applyProtection="1">
      <alignment horizontal="left" vertical="center"/>
      <protection locked="0"/>
    </xf>
    <xf numFmtId="0" fontId="27" fillId="0" borderId="31" xfId="1" applyFont="1" applyBorder="1" applyAlignment="1" applyProtection="1">
      <alignment horizontal="left" vertical="center"/>
      <protection locked="0"/>
    </xf>
    <xf numFmtId="0" fontId="27" fillId="0" borderId="0" xfId="1" applyFont="1" applyAlignment="1" applyProtection="1">
      <alignment horizontal="left" vertical="center"/>
      <protection locked="0"/>
    </xf>
    <xf numFmtId="0" fontId="32" fillId="0" borderId="0" xfId="1" applyFont="1" applyAlignment="1" applyProtection="1">
      <alignment horizontal="left" vertical="center"/>
      <protection locked="0"/>
    </xf>
    <xf numFmtId="0" fontId="30" fillId="0" borderId="6" xfId="1" applyFont="1" applyBorder="1" applyAlignment="1" applyProtection="1">
      <alignment horizontal="left" vertical="center"/>
      <protection locked="0"/>
    </xf>
    <xf numFmtId="0" fontId="27" fillId="0" borderId="0" xfId="1" applyFont="1" applyAlignment="1" applyProtection="1">
      <alignment horizontal="left" vertical="center" wrapText="1"/>
      <protection locked="0"/>
    </xf>
    <xf numFmtId="0" fontId="30" fillId="0" borderId="0" xfId="1" applyFont="1" applyAlignment="1" applyProtection="1">
      <alignment horizontal="center" vertical="center" wrapText="1"/>
      <protection locked="0"/>
    </xf>
    <xf numFmtId="0" fontId="27" fillId="0" borderId="49" xfId="1" applyFont="1" applyBorder="1" applyAlignment="1" applyProtection="1">
      <alignment horizontal="left" vertical="center" wrapText="1"/>
      <protection locked="0"/>
    </xf>
    <xf numFmtId="0" fontId="27" fillId="0" borderId="20" xfId="1" applyFont="1" applyBorder="1" applyAlignment="1" applyProtection="1">
      <alignment horizontal="left" vertical="center" wrapText="1"/>
      <protection locked="0"/>
    </xf>
    <xf numFmtId="0" fontId="27" fillId="0" borderId="35" xfId="1" applyFont="1" applyBorder="1" applyAlignment="1" applyProtection="1">
      <alignment horizontal="left" vertical="center" wrapText="1"/>
      <protection locked="0"/>
    </xf>
    <xf numFmtId="0" fontId="27" fillId="0" borderId="50" xfId="1" applyFont="1" applyBorder="1" applyAlignment="1" applyProtection="1">
      <alignment horizontal="left" vertical="center" wrapText="1"/>
      <protection locked="0"/>
    </xf>
    <xf numFmtId="0" fontId="27" fillId="0" borderId="29" xfId="1" applyFont="1" applyBorder="1" applyAlignment="1" applyProtection="1">
      <alignment horizontal="left" vertical="center" wrapText="1"/>
      <protection locked="0"/>
    </xf>
    <xf numFmtId="0" fontId="33" fillId="0" borderId="50" xfId="1" applyFont="1" applyBorder="1" applyAlignment="1" applyProtection="1">
      <alignment horizontal="left" vertical="center" wrapText="1"/>
      <protection locked="0"/>
    </xf>
    <xf numFmtId="0" fontId="33" fillId="0" borderId="29" xfId="1" applyFont="1" applyBorder="1" applyAlignment="1" applyProtection="1">
      <alignment horizontal="left" vertical="center" wrapText="1"/>
      <protection locked="0"/>
    </xf>
    <xf numFmtId="0" fontId="30" fillId="0" borderId="50" xfId="1" applyFont="1" applyBorder="1" applyAlignment="1" applyProtection="1">
      <alignment horizontal="left" vertical="center" wrapText="1"/>
      <protection locked="0"/>
    </xf>
    <xf numFmtId="0" fontId="30" fillId="0" borderId="29" xfId="1" applyFont="1" applyBorder="1" applyAlignment="1" applyProtection="1">
      <alignment horizontal="left" vertical="center" wrapText="1"/>
      <protection locked="0"/>
    </xf>
    <xf numFmtId="0" fontId="30" fillId="0" borderId="29" xfId="1" applyFont="1" applyBorder="1" applyAlignment="1" applyProtection="1">
      <alignment horizontal="left" vertical="center"/>
      <protection locked="0"/>
    </xf>
    <xf numFmtId="0" fontId="30" fillId="0" borderId="10" xfId="1" applyFont="1" applyBorder="1" applyAlignment="1" applyProtection="1">
      <alignment horizontal="left" vertical="center" wrapText="1"/>
      <protection locked="0"/>
    </xf>
    <xf numFmtId="0" fontId="30" fillId="0" borderId="6" xfId="1" applyFont="1" applyBorder="1" applyAlignment="1" applyProtection="1">
      <alignment horizontal="left" vertical="center" wrapText="1"/>
      <protection locked="0"/>
    </xf>
    <xf numFmtId="0" fontId="30" fillId="0" borderId="31" xfId="1" applyFont="1" applyBorder="1" applyAlignment="1" applyProtection="1">
      <alignment horizontal="left" vertical="center" wrapText="1"/>
      <protection locked="0"/>
    </xf>
    <xf numFmtId="0" fontId="30" fillId="0" borderId="0" xfId="1" applyFont="1" applyAlignment="1" applyProtection="1">
      <alignment horizontal="left" vertical="top"/>
      <protection locked="0"/>
    </xf>
    <xf numFmtId="0" fontId="30" fillId="0" borderId="0" xfId="1" applyFont="1" applyAlignment="1" applyProtection="1">
      <alignment horizontal="center" vertical="top"/>
      <protection locked="0"/>
    </xf>
    <xf numFmtId="0" fontId="30" fillId="0" borderId="10" xfId="1" applyFont="1" applyBorder="1" applyAlignment="1" applyProtection="1">
      <alignment horizontal="left" vertical="center"/>
      <protection locked="0"/>
    </xf>
    <xf numFmtId="0" fontId="30" fillId="0" borderId="31" xfId="1" applyFont="1" applyBorder="1" applyAlignment="1" applyProtection="1">
      <alignment horizontal="left" vertical="center"/>
      <protection locked="0"/>
    </xf>
    <xf numFmtId="0" fontId="33" fillId="0" borderId="0" xfId="1" applyFont="1" applyAlignment="1" applyProtection="1">
      <alignment vertical="center"/>
      <protection locked="0"/>
    </xf>
    <xf numFmtId="0" fontId="29" fillId="0" borderId="0" xfId="1" applyFont="1" applyAlignment="1" applyProtection="1">
      <alignment vertical="center"/>
      <protection locked="0"/>
    </xf>
    <xf numFmtId="0" fontId="33" fillId="0" borderId="6" xfId="1" applyFont="1" applyBorder="1" applyAlignment="1" applyProtection="1">
      <alignment vertical="center"/>
      <protection locked="0"/>
    </xf>
    <xf numFmtId="0" fontId="29" fillId="0" borderId="6" xfId="1" applyFont="1" applyBorder="1" applyAlignment="1" applyProtection="1">
      <alignment vertical="center"/>
      <protection locked="0"/>
    </xf>
    <xf numFmtId="49" fontId="30" fillId="0" borderId="0" xfId="1" applyNumberFormat="1" applyFont="1" applyAlignment="1" applyProtection="1">
      <alignment horizontal="left" vertical="center"/>
      <protection locked="0"/>
    </xf>
    <xf numFmtId="0" fontId="3" fillId="0" borderId="6" xfId="1" applyBorder="1" applyAlignment="1" applyProtection="1">
      <alignment vertical="top"/>
      <protection locked="0"/>
    </xf>
    <xf numFmtId="0" fontId="30" fillId="0" borderId="20" xfId="1" applyFont="1" applyBorder="1" applyAlignment="1" applyProtection="1">
      <alignment horizontal="left" vertical="center" wrapText="1"/>
      <protection locked="0"/>
    </xf>
    <xf numFmtId="0" fontId="30" fillId="0" borderId="20" xfId="1" applyFont="1" applyBorder="1" applyAlignment="1" applyProtection="1">
      <alignment horizontal="left" vertical="center"/>
      <protection locked="0"/>
    </xf>
    <xf numFmtId="0" fontId="30" fillId="0" borderId="20" xfId="1" applyFont="1" applyBorder="1" applyAlignment="1" applyProtection="1">
      <alignment horizontal="center" vertical="center"/>
      <protection locked="0"/>
    </xf>
    <xf numFmtId="0" fontId="29" fillId="0" borderId="6" xfId="1" applyFont="1" applyBorder="1" applyAlignment="1" applyProtection="1">
      <alignment horizontal="left"/>
      <protection locked="0"/>
    </xf>
    <xf numFmtId="0" fontId="33" fillId="0" borderId="6" xfId="1" applyFont="1" applyBorder="1" applyProtection="1">
      <protection locked="0"/>
    </xf>
    <xf numFmtId="0" fontId="27" fillId="0" borderId="50" xfId="1" applyFont="1" applyBorder="1" applyAlignment="1" applyProtection="1">
      <alignment vertical="top"/>
      <protection locked="0"/>
    </xf>
    <xf numFmtId="0" fontId="27" fillId="0" borderId="29" xfId="1" applyFont="1" applyBorder="1" applyAlignment="1" applyProtection="1">
      <alignment vertical="top"/>
      <protection locked="0"/>
    </xf>
    <xf numFmtId="0" fontId="27" fillId="0" borderId="0" xfId="1" applyFont="1" applyAlignment="1" applyProtection="1">
      <alignment horizontal="center" vertical="center"/>
      <protection locked="0"/>
    </xf>
    <xf numFmtId="0" fontId="27" fillId="0" borderId="0" xfId="1" applyFont="1" applyAlignment="1" applyProtection="1">
      <alignment horizontal="left" vertical="top"/>
      <protection locked="0"/>
    </xf>
    <xf numFmtId="0" fontId="27" fillId="0" borderId="10" xfId="1" applyFont="1" applyBorder="1" applyAlignment="1" applyProtection="1">
      <alignment vertical="top"/>
      <protection locked="0"/>
    </xf>
    <xf numFmtId="0" fontId="27" fillId="0" borderId="6" xfId="1" applyFont="1" applyBorder="1" applyAlignment="1" applyProtection="1">
      <alignment vertical="top"/>
      <protection locked="0"/>
    </xf>
    <xf numFmtId="0" fontId="27" fillId="0" borderId="31" xfId="1" applyFont="1" applyBorder="1" applyAlignment="1" applyProtection="1">
      <alignment vertical="top"/>
      <protection locked="0"/>
    </xf>
    <xf numFmtId="0" fontId="0" fillId="10" borderId="23" xfId="0" applyFill="1" applyBorder="1" applyAlignment="1">
      <alignment vertical="center"/>
    </xf>
    <xf numFmtId="49" fontId="0" fillId="10" borderId="14" xfId="0" applyNumberFormat="1" applyFill="1" applyBorder="1" applyAlignment="1">
      <alignment vertical="center"/>
    </xf>
    <xf numFmtId="0" fontId="0" fillId="2" borderId="23" xfId="0" applyFill="1" applyBorder="1"/>
    <xf numFmtId="49" fontId="0" fillId="2" borderId="23" xfId="0" applyNumberFormat="1" applyFill="1" applyBorder="1"/>
    <xf numFmtId="0" fontId="0" fillId="2" borderId="23" xfId="0" applyFill="1" applyBorder="1" applyAlignment="1">
      <alignment horizontal="center"/>
    </xf>
    <xf numFmtId="0" fontId="0" fillId="2" borderId="17" xfId="0" applyFill="1" applyBorder="1"/>
    <xf numFmtId="0" fontId="0" fillId="2" borderId="35" xfId="0" applyFill="1" applyBorder="1" applyAlignment="1">
      <alignment wrapText="1"/>
    </xf>
    <xf numFmtId="0" fontId="0" fillId="2" borderId="30" xfId="0" applyFill="1" applyBorder="1" applyAlignment="1">
      <alignment wrapText="1"/>
    </xf>
    <xf numFmtId="0" fontId="0" fillId="10" borderId="10" xfId="0" applyFill="1" applyBorder="1" applyAlignment="1">
      <alignment vertical="top"/>
    </xf>
    <xf numFmtId="49" fontId="0" fillId="10" borderId="10" xfId="0" applyNumberFormat="1" applyFill="1" applyBorder="1" applyAlignment="1">
      <alignment vertical="top"/>
    </xf>
    <xf numFmtId="49" fontId="0" fillId="10" borderId="33" xfId="0" applyNumberFormat="1" applyFill="1" applyBorder="1" applyAlignment="1">
      <alignment vertical="top"/>
    </xf>
    <xf numFmtId="0" fontId="0" fillId="10" borderId="31" xfId="0" applyFill="1" applyBorder="1" applyAlignment="1">
      <alignment horizontal="center" vertical="top"/>
    </xf>
    <xf numFmtId="164" fontId="0" fillId="10" borderId="33" xfId="0" applyNumberFormat="1" applyFill="1" applyBorder="1" applyAlignment="1">
      <alignment vertical="top"/>
    </xf>
    <xf numFmtId="4" fontId="0" fillId="10" borderId="33" xfId="0" applyNumberFormat="1" applyFill="1" applyBorder="1" applyAlignment="1" applyProtection="1">
      <alignment vertical="top"/>
      <protection locked="0"/>
    </xf>
    <xf numFmtId="4" fontId="0" fillId="3" borderId="24" xfId="0" applyNumberFormat="1" applyFill="1" applyBorder="1" applyAlignment="1">
      <alignment vertical="top"/>
    </xf>
    <xf numFmtId="4" fontId="0" fillId="3" borderId="23" xfId="0" applyNumberFormat="1" applyFill="1" applyBorder="1" applyAlignment="1">
      <alignment vertical="top"/>
    </xf>
    <xf numFmtId="4" fontId="0" fillId="3" borderId="17" xfId="0" applyNumberFormat="1" applyFill="1" applyBorder="1" applyAlignment="1">
      <alignment vertical="top"/>
    </xf>
    <xf numFmtId="0" fontId="17" fillId="0" borderId="50" xfId="0" applyFont="1" applyBorder="1" applyAlignment="1">
      <alignment vertical="top"/>
    </xf>
    <xf numFmtId="0" fontId="17" fillId="0" borderId="50" xfId="0" applyFont="1" applyBorder="1" applyAlignment="1">
      <alignment vertical="center"/>
    </xf>
    <xf numFmtId="0" fontId="23" fillId="0" borderId="49" xfId="4" applyFont="1" applyBorder="1" applyAlignment="1">
      <alignment vertical="top" wrapText="1"/>
    </xf>
    <xf numFmtId="49" fontId="23" fillId="0" borderId="49" xfId="4" applyNumberFormat="1" applyFont="1" applyBorder="1" applyAlignment="1">
      <alignment horizontal="center" shrinkToFit="1"/>
    </xf>
    <xf numFmtId="4" fontId="23" fillId="0" borderId="30" xfId="4" applyNumberFormat="1" applyFont="1" applyBorder="1" applyAlignment="1">
      <alignment horizontal="right"/>
    </xf>
    <xf numFmtId="4" fontId="23" fillId="0" borderId="32" xfId="0" applyNumberFormat="1" applyFont="1" applyBorder="1" applyAlignment="1" applyProtection="1">
      <alignment shrinkToFit="1"/>
      <protection locked="0"/>
    </xf>
    <xf numFmtId="4" fontId="23" fillId="0" borderId="32" xfId="0" applyNumberFormat="1" applyFont="1" applyBorder="1" applyAlignment="1" applyProtection="1">
      <alignment horizontal="right" shrinkToFit="1"/>
      <protection locked="0"/>
    </xf>
    <xf numFmtId="4" fontId="17" fillId="0" borderId="29" xfId="0" applyNumberFormat="1" applyFont="1" applyBorder="1" applyAlignment="1">
      <alignment vertical="top" shrinkToFit="1"/>
    </xf>
    <xf numFmtId="4" fontId="17" fillId="0" borderId="32" xfId="0" applyNumberFormat="1" applyFont="1" applyBorder="1" applyAlignment="1">
      <alignment vertical="top" shrinkToFit="1"/>
    </xf>
    <xf numFmtId="4" fontId="17" fillId="0" borderId="50" xfId="0" applyNumberFormat="1" applyFont="1" applyBorder="1" applyAlignment="1">
      <alignment vertical="top" shrinkToFit="1"/>
    </xf>
    <xf numFmtId="0" fontId="23" fillId="0" borderId="50" xfId="4" applyFont="1" applyBorder="1" applyAlignment="1">
      <alignment vertical="top" wrapText="1"/>
    </xf>
    <xf numFmtId="49" fontId="23" fillId="0" borderId="50" xfId="4" applyNumberFormat="1" applyFont="1" applyBorder="1" applyAlignment="1">
      <alignment horizontal="center" shrinkToFit="1"/>
    </xf>
    <xf numFmtId="4" fontId="23" fillId="0" borderId="32" xfId="4" applyNumberFormat="1" applyFont="1" applyBorder="1" applyAlignment="1">
      <alignment horizontal="right"/>
    </xf>
    <xf numFmtId="0" fontId="0" fillId="10" borderId="17" xfId="0" applyFill="1" applyBorder="1" applyAlignment="1">
      <alignment vertical="top"/>
    </xf>
    <xf numFmtId="49" fontId="0" fillId="10" borderId="17" xfId="0" applyNumberFormat="1" applyFill="1" applyBorder="1" applyAlignment="1">
      <alignment vertical="top"/>
    </xf>
    <xf numFmtId="49" fontId="0" fillId="10" borderId="23" xfId="0" applyNumberFormat="1" applyFill="1" applyBorder="1" applyAlignment="1">
      <alignment horizontal="left" vertical="top" wrapText="1"/>
    </xf>
    <xf numFmtId="0" fontId="0" fillId="10" borderId="23" xfId="0" applyFill="1" applyBorder="1" applyAlignment="1">
      <alignment horizontal="center" vertical="top" shrinkToFit="1"/>
    </xf>
    <xf numFmtId="4" fontId="0" fillId="10" borderId="23" xfId="0" applyNumberFormat="1" applyFill="1" applyBorder="1" applyAlignment="1">
      <alignment vertical="top"/>
    </xf>
    <xf numFmtId="4" fontId="0" fillId="10" borderId="23" xfId="0" applyNumberFormat="1" applyFill="1" applyBorder="1" applyAlignment="1" applyProtection="1">
      <alignment vertical="top"/>
      <protection locked="0"/>
    </xf>
    <xf numFmtId="0" fontId="17" fillId="0" borderId="17" xfId="0" applyFont="1" applyBorder="1" applyAlignment="1">
      <alignment vertical="center"/>
    </xf>
    <xf numFmtId="0" fontId="17" fillId="0" borderId="23" xfId="0" applyFont="1" applyBorder="1" applyAlignment="1">
      <alignment horizontal="left" vertical="center" wrapText="1"/>
    </xf>
    <xf numFmtId="0" fontId="17" fillId="0" borderId="23" xfId="0" applyFont="1" applyBorder="1" applyAlignment="1">
      <alignment vertical="center" shrinkToFit="1"/>
    </xf>
    <xf numFmtId="4" fontId="17" fillId="0" borderId="23" xfId="0" applyNumberFormat="1" applyFont="1" applyBorder="1" applyAlignment="1">
      <alignment horizontal="right" vertical="center" shrinkToFit="1"/>
    </xf>
    <xf numFmtId="4" fontId="23" fillId="0" borderId="23" xfId="0" applyNumberFormat="1" applyFont="1" applyBorder="1" applyAlignment="1" applyProtection="1">
      <alignment horizontal="right" vertical="center" shrinkToFit="1"/>
      <protection locked="0"/>
    </xf>
    <xf numFmtId="14" fontId="5" fillId="0" borderId="0" xfId="0" applyNumberFormat="1" applyFont="1" applyAlignment="1">
      <alignment horizontal="left"/>
    </xf>
    <xf numFmtId="0" fontId="9" fillId="0" borderId="1" xfId="0" applyFont="1" applyBorder="1"/>
    <xf numFmtId="0" fontId="9" fillId="0" borderId="2" xfId="0" applyFont="1" applyBorder="1" applyAlignment="1">
      <alignment horizontal="right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9" fillId="0" borderId="16" xfId="0" applyFont="1" applyBorder="1" applyAlignment="1">
      <alignment horizontal="left" vertical="center" indent="1"/>
    </xf>
    <xf numFmtId="0" fontId="10" fillId="5" borderId="1" xfId="0" applyFont="1" applyFill="1" applyBorder="1" applyAlignment="1">
      <alignment horizontal="left" vertical="center" indent="1"/>
    </xf>
    <xf numFmtId="0" fontId="6" fillId="5" borderId="13" xfId="0" applyFont="1" applyFill="1" applyBorder="1" applyAlignment="1">
      <alignment horizontal="left" vertical="center" indent="1"/>
    </xf>
    <xf numFmtId="4" fontId="6" fillId="5" borderId="7" xfId="0" applyNumberFormat="1" applyFont="1" applyFill="1" applyBorder="1" applyAlignment="1">
      <alignment horizontal="left" vertical="center"/>
    </xf>
    <xf numFmtId="49" fontId="9" fillId="5" borderId="15" xfId="0" applyNumberFormat="1" applyFont="1" applyFill="1" applyBorder="1" applyAlignment="1">
      <alignment horizontal="left" vertical="center"/>
    </xf>
    <xf numFmtId="0" fontId="15" fillId="0" borderId="22" xfId="0" applyFont="1" applyBorder="1"/>
    <xf numFmtId="0" fontId="15" fillId="0" borderId="0" xfId="0" applyFont="1"/>
    <xf numFmtId="0" fontId="15" fillId="0" borderId="1" xfId="0" applyFont="1" applyBorder="1"/>
    <xf numFmtId="0" fontId="15" fillId="5" borderId="0" xfId="0" applyFont="1" applyFill="1"/>
    <xf numFmtId="49" fontId="8" fillId="5" borderId="0" xfId="0" applyNumberFormat="1" applyFont="1" applyFill="1" applyAlignment="1">
      <alignment horizontal="left" vertical="center"/>
    </xf>
    <xf numFmtId="0" fontId="9" fillId="5" borderId="0" xfId="0" applyFont="1" applyFill="1"/>
    <xf numFmtId="0" fontId="9" fillId="5" borderId="2" xfId="0" applyFont="1" applyFill="1" applyBorder="1"/>
    <xf numFmtId="0" fontId="15" fillId="5" borderId="1" xfId="0" applyFont="1" applyFill="1" applyBorder="1" applyAlignment="1">
      <alignment horizontal="left" vertical="center" indent="1"/>
    </xf>
    <xf numFmtId="0" fontId="9" fillId="5" borderId="0" xfId="0" applyFont="1" applyFill="1" applyAlignment="1">
      <alignment horizontal="left" vertical="center"/>
    </xf>
    <xf numFmtId="0" fontId="9" fillId="5" borderId="0" xfId="0" applyFont="1" applyFill="1" applyAlignment="1">
      <alignment vertical="center"/>
    </xf>
    <xf numFmtId="0" fontId="15" fillId="5" borderId="0" xfId="0" applyFont="1" applyFill="1" applyAlignment="1">
      <alignment horizontal="right" vertical="center"/>
    </xf>
    <xf numFmtId="0" fontId="9" fillId="5" borderId="2" xfId="0" applyFont="1" applyFill="1" applyBorder="1" applyAlignment="1">
      <alignment vertical="center"/>
    </xf>
    <xf numFmtId="0" fontId="15" fillId="5" borderId="9" xfId="0" applyFont="1" applyFill="1" applyBorder="1" applyAlignment="1">
      <alignment horizontal="left" vertical="center" indent="1"/>
    </xf>
    <xf numFmtId="0" fontId="15" fillId="5" borderId="6" xfId="0" applyFont="1" applyFill="1" applyBorder="1"/>
    <xf numFmtId="0" fontId="9" fillId="5" borderId="6" xfId="0" applyFont="1" applyFill="1" applyBorder="1" applyAlignment="1">
      <alignment horizontal="left" vertical="center"/>
    </xf>
    <xf numFmtId="0" fontId="9" fillId="5" borderId="6" xfId="0" applyFont="1" applyFill="1" applyBorder="1"/>
    <xf numFmtId="0" fontId="9" fillId="5" borderId="8" xfId="0" applyFont="1" applyFill="1" applyBorder="1"/>
    <xf numFmtId="0" fontId="15" fillId="0" borderId="1" xfId="0" applyFont="1" applyBorder="1" applyAlignment="1">
      <alignment horizontal="left" vertical="center" indent="1"/>
    </xf>
    <xf numFmtId="0" fontId="9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9" fillId="0" borderId="0" xfId="0" applyFont="1" applyAlignment="1" applyProtection="1">
      <alignment horizontal="left" vertical="center"/>
      <protection locked="0"/>
    </xf>
    <xf numFmtId="0" fontId="15" fillId="0" borderId="2" xfId="0" applyFont="1" applyBorder="1"/>
    <xf numFmtId="0" fontId="9" fillId="0" borderId="6" xfId="0" applyFont="1" applyBorder="1" applyAlignment="1">
      <alignment horizontal="right" vertical="center"/>
    </xf>
    <xf numFmtId="0" fontId="15" fillId="0" borderId="6" xfId="0" applyFont="1" applyBorder="1" applyAlignment="1">
      <alignment vertical="center"/>
    </xf>
    <xf numFmtId="0" fontId="9" fillId="0" borderId="6" xfId="0" applyFont="1" applyBorder="1" applyAlignment="1" applyProtection="1">
      <alignment vertical="center"/>
      <protection locked="0"/>
    </xf>
    <xf numFmtId="0" fontId="15" fillId="0" borderId="8" xfId="0" applyFont="1" applyBorder="1"/>
    <xf numFmtId="0" fontId="15" fillId="0" borderId="9" xfId="0" applyFont="1" applyBorder="1" applyAlignment="1">
      <alignment horizontal="left" indent="1"/>
    </xf>
    <xf numFmtId="0" fontId="15" fillId="0" borderId="6" xfId="0" applyFont="1" applyBorder="1"/>
    <xf numFmtId="0" fontId="15" fillId="0" borderId="6" xfId="0" applyFont="1" applyBorder="1" applyAlignment="1" applyProtection="1">
      <alignment horizontal="right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15" fillId="0" borderId="6" xfId="0" applyFont="1" applyBorder="1" applyAlignment="1" applyProtection="1">
      <alignment horizontal="right" vertical="center"/>
      <protection locked="0"/>
    </xf>
    <xf numFmtId="0" fontId="15" fillId="0" borderId="19" xfId="0" applyFont="1" applyBorder="1" applyAlignment="1">
      <alignment horizontal="left" vertical="top" indent="1"/>
    </xf>
    <xf numFmtId="0" fontId="15" fillId="0" borderId="20" xfId="0" applyFont="1" applyBorder="1" applyAlignment="1">
      <alignment vertical="top"/>
    </xf>
    <xf numFmtId="0" fontId="9" fillId="0" borderId="20" xfId="0" applyFont="1" applyBorder="1" applyAlignment="1" applyProtection="1">
      <alignment horizontal="right" vertical="center"/>
      <protection locked="0"/>
    </xf>
    <xf numFmtId="14" fontId="9" fillId="0" borderId="20" xfId="0" applyNumberFormat="1" applyFont="1" applyBorder="1" applyAlignment="1" applyProtection="1">
      <alignment vertical="center"/>
      <protection locked="0"/>
    </xf>
    <xf numFmtId="0" fontId="15" fillId="0" borderId="21" xfId="0" applyFont="1" applyBorder="1"/>
    <xf numFmtId="0" fontId="15" fillId="0" borderId="6" xfId="0" applyFont="1" applyBorder="1" applyAlignment="1">
      <alignment horizontal="left"/>
    </xf>
    <xf numFmtId="49" fontId="15" fillId="0" borderId="1" xfId="0" applyNumberFormat="1" applyFont="1" applyBorder="1"/>
    <xf numFmtId="0" fontId="15" fillId="0" borderId="16" xfId="0" applyFont="1" applyBorder="1" applyAlignment="1">
      <alignment horizontal="left" vertical="center" indent="1"/>
    </xf>
    <xf numFmtId="0" fontId="15" fillId="0" borderId="14" xfId="0" applyFont="1" applyBorder="1" applyAlignment="1">
      <alignment horizontal="left" vertical="center"/>
    </xf>
    <xf numFmtId="0" fontId="15" fillId="0" borderId="14" xfId="0" applyFont="1" applyBorder="1"/>
    <xf numFmtId="0" fontId="9" fillId="0" borderId="14" xfId="0" applyFont="1" applyBorder="1" applyAlignment="1">
      <alignment horizontal="left" vertical="center"/>
    </xf>
    <xf numFmtId="0" fontId="9" fillId="0" borderId="14" xfId="0" applyFont="1" applyBorder="1"/>
    <xf numFmtId="0" fontId="15" fillId="0" borderId="16" xfId="0" applyFont="1" applyBorder="1" applyAlignment="1">
      <alignment horizontal="left" indent="1"/>
    </xf>
    <xf numFmtId="1" fontId="9" fillId="0" borderId="14" xfId="0" applyNumberFormat="1" applyFont="1" applyBorder="1" applyAlignment="1">
      <alignment horizontal="right" vertical="center"/>
    </xf>
    <xf numFmtId="0" fontId="15" fillId="0" borderId="14" xfId="0" applyFont="1" applyBorder="1" applyAlignment="1">
      <alignment horizontal="left" vertical="center" indent="1"/>
    </xf>
    <xf numFmtId="0" fontId="9" fillId="0" borderId="14" xfId="0" applyFont="1" applyBorder="1" applyAlignment="1">
      <alignment vertical="center"/>
    </xf>
    <xf numFmtId="49" fontId="15" fillId="0" borderId="18" xfId="0" applyNumberFormat="1" applyFont="1" applyBorder="1" applyAlignment="1">
      <alignment horizontal="left" vertical="center"/>
    </xf>
    <xf numFmtId="1" fontId="9" fillId="0" borderId="17" xfId="0" applyNumberFormat="1" applyFont="1" applyBorder="1" applyAlignment="1">
      <alignment horizontal="right" vertical="center"/>
    </xf>
    <xf numFmtId="0" fontId="15" fillId="0" borderId="9" xfId="0" applyFont="1" applyBorder="1" applyAlignment="1">
      <alignment horizontal="left" vertical="center" indent="1"/>
    </xf>
    <xf numFmtId="0" fontId="15" fillId="0" borderId="6" xfId="0" applyFont="1" applyBorder="1" applyAlignment="1">
      <alignment horizontal="left" vertical="center"/>
    </xf>
    <xf numFmtId="1" fontId="9" fillId="0" borderId="10" xfId="0" applyNumberFormat="1" applyFont="1" applyBorder="1" applyAlignment="1">
      <alignment horizontal="right" vertical="center"/>
    </xf>
    <xf numFmtId="0" fontId="15" fillId="0" borderId="6" xfId="0" applyFont="1" applyBorder="1" applyAlignment="1">
      <alignment horizontal="left" vertical="center" indent="1"/>
    </xf>
    <xf numFmtId="49" fontId="15" fillId="0" borderId="8" xfId="0" applyNumberFormat="1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1" fontId="15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horizontal="left" vertical="center"/>
    </xf>
    <xf numFmtId="49" fontId="15" fillId="0" borderId="2" xfId="0" applyNumberFormat="1" applyFont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49" fontId="15" fillId="5" borderId="15" xfId="0" applyNumberFormat="1" applyFont="1" applyFill="1" applyBorder="1" applyAlignment="1">
      <alignment horizontal="left" vertical="center"/>
    </xf>
    <xf numFmtId="0" fontId="15" fillId="5" borderId="7" xfId="0" applyFont="1" applyFill="1" applyBorder="1"/>
    <xf numFmtId="0" fontId="15" fillId="0" borderId="2" xfId="0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3" xfId="0" applyFont="1" applyBorder="1"/>
    <xf numFmtId="0" fontId="15" fillId="0" borderId="4" xfId="0" applyFont="1" applyBorder="1"/>
    <xf numFmtId="0" fontId="15" fillId="0" borderId="5" xfId="0" applyFont="1" applyBorder="1" applyAlignment="1">
      <alignment horizontal="right"/>
    </xf>
    <xf numFmtId="4" fontId="15" fillId="0" borderId="0" xfId="0" applyNumberFormat="1" applyFont="1"/>
    <xf numFmtId="3" fontId="15" fillId="0" borderId="0" xfId="0" applyNumberFormat="1" applyFont="1"/>
    <xf numFmtId="0" fontId="17" fillId="0" borderId="29" xfId="0" applyFont="1" applyBorder="1" applyAlignment="1">
      <alignment horizontal="center" vertical="top" shrinkToFit="1"/>
    </xf>
    <xf numFmtId="4" fontId="0" fillId="4" borderId="33" xfId="0" applyNumberFormat="1" applyFill="1" applyBorder="1" applyAlignment="1">
      <alignment vertical="top" shrinkToFit="1"/>
    </xf>
    <xf numFmtId="0" fontId="17" fillId="0" borderId="32" xfId="0" applyFont="1" applyBorder="1" applyAlignment="1">
      <alignment horizontal="left" vertical="top" wrapText="1"/>
    </xf>
    <xf numFmtId="0" fontId="0" fillId="4" borderId="33" xfId="0" applyFill="1" applyBorder="1" applyAlignment="1">
      <alignment horizontal="left" vertical="top" wrapText="1"/>
    </xf>
    <xf numFmtId="0" fontId="17" fillId="0" borderId="29" xfId="0" applyFont="1" applyBorder="1" applyAlignment="1">
      <alignment horizontal="center" vertical="center" shrinkToFit="1"/>
    </xf>
    <xf numFmtId="165" fontId="17" fillId="0" borderId="32" xfId="0" applyNumberFormat="1" applyFont="1" applyBorder="1" applyAlignment="1">
      <alignment vertical="top" shrinkToFit="1"/>
    </xf>
    <xf numFmtId="165" fontId="0" fillId="4" borderId="33" xfId="0" applyNumberFormat="1" applyFill="1" applyBorder="1" applyAlignment="1">
      <alignment vertical="top" shrinkToFit="1"/>
    </xf>
    <xf numFmtId="165" fontId="17" fillId="0" borderId="32" xfId="0" applyNumberFormat="1" applyFont="1" applyBorder="1" applyAlignment="1">
      <alignment vertical="center" shrinkToFit="1"/>
    </xf>
    <xf numFmtId="0" fontId="17" fillId="0" borderId="32" xfId="0" applyFont="1" applyBorder="1" applyAlignment="1">
      <alignment horizontal="center" vertical="top" shrinkToFit="1"/>
    </xf>
    <xf numFmtId="165" fontId="17" fillId="0" borderId="32" xfId="0" applyNumberFormat="1" applyFont="1" applyBorder="1" applyAlignment="1">
      <alignment horizontal="right" vertical="center" shrinkToFit="1"/>
    </xf>
    <xf numFmtId="165" fontId="17" fillId="0" borderId="32" xfId="0" applyNumberFormat="1" applyFont="1" applyBorder="1" applyAlignment="1">
      <alignment horizontal="right" vertical="top" shrinkToFit="1"/>
    </xf>
    <xf numFmtId="165" fontId="17" fillId="0" borderId="29" xfId="0" applyNumberFormat="1" applyFont="1" applyBorder="1" applyAlignment="1">
      <alignment horizontal="right" vertical="center" shrinkToFit="1"/>
    </xf>
    <xf numFmtId="165" fontId="17" fillId="0" borderId="29" xfId="0" applyNumberFormat="1" applyFont="1" applyBorder="1" applyAlignment="1">
      <alignment vertical="top" shrinkToFit="1"/>
    </xf>
    <xf numFmtId="165" fontId="17" fillId="0" borderId="50" xfId="0" applyNumberFormat="1" applyFont="1" applyBorder="1" applyAlignment="1">
      <alignment vertical="top" shrinkToFit="1"/>
    </xf>
    <xf numFmtId="0" fontId="17" fillId="0" borderId="30" xfId="0" applyFont="1" applyBorder="1" applyAlignment="1">
      <alignment horizontal="center" vertical="top" shrinkToFit="1"/>
    </xf>
    <xf numFmtId="49" fontId="9" fillId="8" borderId="14" xfId="0" applyNumberFormat="1" applyFont="1" applyFill="1" applyBorder="1" applyAlignment="1">
      <alignment horizontal="left" vertical="top" wrapText="1"/>
    </xf>
    <xf numFmtId="0" fontId="9" fillId="8" borderId="14" xfId="0" applyFont="1" applyFill="1" applyBorder="1" applyAlignment="1">
      <alignment horizontal="center" vertical="top"/>
    </xf>
    <xf numFmtId="0" fontId="9" fillId="8" borderId="14" xfId="0" applyFont="1" applyFill="1" applyBorder="1" applyAlignment="1">
      <alignment vertical="top"/>
    </xf>
    <xf numFmtId="4" fontId="9" fillId="8" borderId="24" xfId="0" applyNumberFormat="1" applyFont="1" applyFill="1" applyBorder="1" applyAlignment="1">
      <alignment vertical="top"/>
    </xf>
    <xf numFmtId="166" fontId="39" fillId="8" borderId="60" xfId="4167" applyNumberFormat="1" applyFont="1" applyFill="1" applyBorder="1" applyAlignment="1">
      <alignment vertical="top"/>
    </xf>
    <xf numFmtId="4" fontId="17" fillId="0" borderId="31" xfId="0" applyNumberFormat="1" applyFont="1" applyBorder="1" applyAlignment="1">
      <alignment vertical="top" shrinkToFit="1"/>
    </xf>
    <xf numFmtId="166" fontId="39" fillId="8" borderId="60" xfId="4158" applyNumberFormat="1" applyFont="1" applyFill="1" applyBorder="1" applyAlignment="1">
      <alignment vertical="top"/>
    </xf>
    <xf numFmtId="0" fontId="17" fillId="0" borderId="33" xfId="0" applyFont="1" applyBorder="1" applyAlignment="1">
      <alignment horizontal="left" vertical="top" wrapText="1"/>
    </xf>
    <xf numFmtId="4" fontId="17" fillId="0" borderId="33" xfId="0" applyNumberFormat="1" applyFont="1" applyBorder="1" applyAlignment="1">
      <alignment vertical="top" shrinkToFit="1"/>
    </xf>
    <xf numFmtId="0" fontId="17" fillId="0" borderId="33" xfId="0" applyFont="1" applyBorder="1" applyAlignment="1">
      <alignment horizontal="center" vertical="top" shrinkToFit="1"/>
    </xf>
    <xf numFmtId="3" fontId="44" fillId="2" borderId="3" xfId="4167" applyNumberFormat="1" applyFont="1" applyFill="1" applyBorder="1" applyAlignment="1">
      <alignment horizontal="justify" vertical="top" wrapText="1"/>
    </xf>
    <xf numFmtId="3" fontId="39" fillId="2" borderId="4" xfId="4167" applyNumberFormat="1" applyFont="1" applyFill="1" applyBorder="1" applyAlignment="1">
      <alignment horizontal="left" vertical="top" wrapText="1"/>
    </xf>
    <xf numFmtId="3" fontId="44" fillId="2" borderId="4" xfId="4167" applyNumberFormat="1" applyFont="1" applyFill="1" applyBorder="1" applyAlignment="1">
      <alignment horizontal="center" vertical="top"/>
    </xf>
    <xf numFmtId="165" fontId="44" fillId="2" borderId="4" xfId="4167" applyNumberFormat="1" applyFont="1" applyFill="1" applyBorder="1" applyAlignment="1">
      <alignment horizontal="center" vertical="top"/>
    </xf>
    <xf numFmtId="166" fontId="44" fillId="2" borderId="4" xfId="4167" applyNumberFormat="1" applyFont="1" applyFill="1" applyBorder="1" applyAlignment="1">
      <alignment vertical="top"/>
    </xf>
    <xf numFmtId="166" fontId="39" fillId="2" borderId="59" xfId="4167" applyNumberFormat="1" applyFont="1" applyFill="1" applyBorder="1" applyAlignment="1">
      <alignment vertical="top"/>
    </xf>
    <xf numFmtId="3" fontId="43" fillId="0" borderId="23" xfId="4167" applyNumberFormat="1" applyFont="1" applyBorder="1" applyAlignment="1">
      <alignment horizontal="left" vertical="top" wrapText="1"/>
    </xf>
    <xf numFmtId="3" fontId="39" fillId="0" borderId="23" xfId="4167" applyNumberFormat="1" applyFont="1" applyBorder="1" applyAlignment="1">
      <alignment horizontal="left" vertical="top" wrapText="1"/>
    </xf>
    <xf numFmtId="169" fontId="42" fillId="0" borderId="23" xfId="6" applyNumberFormat="1" applyFont="1" applyBorder="1" applyAlignment="1">
      <alignment vertical="top"/>
    </xf>
    <xf numFmtId="169" fontId="42" fillId="0" borderId="23" xfId="4167" applyNumberFormat="1" applyFont="1" applyBorder="1" applyAlignment="1">
      <alignment vertical="top"/>
    </xf>
    <xf numFmtId="3" fontId="44" fillId="0" borderId="23" xfId="4167" applyNumberFormat="1" applyFont="1" applyBorder="1" applyAlignment="1">
      <alignment horizontal="left" vertical="top" wrapText="1"/>
    </xf>
    <xf numFmtId="2" fontId="44" fillId="0" borderId="23" xfId="4167" applyNumberFormat="1" applyFont="1" applyBorder="1" applyAlignment="1">
      <alignment horizontal="right" vertical="top" wrapText="1"/>
    </xf>
    <xf numFmtId="0" fontId="42" fillId="0" borderId="23" xfId="6" applyFont="1" applyBorder="1" applyAlignment="1">
      <alignment horizontal="center" vertical="top"/>
    </xf>
    <xf numFmtId="0" fontId="42" fillId="0" borderId="23" xfId="3" applyFont="1" applyBorder="1" applyAlignment="1">
      <alignment vertical="top" wrapText="1"/>
    </xf>
    <xf numFmtId="169" fontId="46" fillId="0" borderId="23" xfId="6" applyNumberFormat="1" applyFont="1" applyBorder="1" applyAlignment="1">
      <alignment vertical="top"/>
    </xf>
    <xf numFmtId="0" fontId="42" fillId="0" borderId="23" xfId="4161" applyFont="1" applyBorder="1" applyAlignment="1">
      <alignment vertical="top" wrapText="1"/>
    </xf>
    <xf numFmtId="0" fontId="43" fillId="0" borderId="23" xfId="4161" applyFont="1" applyBorder="1" applyAlignment="1">
      <alignment vertical="top" wrapText="1"/>
    </xf>
    <xf numFmtId="2" fontId="42" fillId="0" borderId="23" xfId="6" applyNumberFormat="1" applyFont="1" applyBorder="1" applyAlignment="1">
      <alignment horizontal="right" vertical="top"/>
    </xf>
    <xf numFmtId="3" fontId="36" fillId="0" borderId="23" xfId="4167" applyNumberFormat="1" applyFont="1" applyBorder="1" applyAlignment="1">
      <alignment horizontal="left" vertical="top"/>
    </xf>
    <xf numFmtId="0" fontId="43" fillId="0" borderId="23" xfId="4" applyFont="1" applyBorder="1" applyAlignment="1">
      <alignment vertical="top" wrapText="1"/>
    </xf>
    <xf numFmtId="169" fontId="42" fillId="0" borderId="23" xfId="4" applyNumberFormat="1" applyFont="1" applyBorder="1" applyAlignment="1" applyProtection="1">
      <alignment vertical="top"/>
      <protection locked="0"/>
    </xf>
    <xf numFmtId="0" fontId="42" fillId="0" borderId="23" xfId="4" applyFont="1" applyBorder="1" applyAlignment="1">
      <alignment vertical="top" wrapText="1"/>
    </xf>
    <xf numFmtId="0" fontId="42" fillId="0" borderId="23" xfId="4" applyFont="1" applyBorder="1" applyAlignment="1">
      <alignment vertical="center" wrapText="1"/>
    </xf>
    <xf numFmtId="49" fontId="42" fillId="0" borderId="23" xfId="4" applyNumberFormat="1" applyFont="1" applyBorder="1" applyAlignment="1">
      <alignment horizontal="center" vertical="center" shrinkToFit="1"/>
    </xf>
    <xf numFmtId="2" fontId="42" fillId="0" borderId="23" xfId="4" applyNumberFormat="1" applyFont="1" applyBorder="1" applyAlignment="1">
      <alignment vertical="center"/>
    </xf>
    <xf numFmtId="169" fontId="47" fillId="0" borderId="23" xfId="4" applyNumberFormat="1" applyFont="1" applyBorder="1" applyAlignment="1">
      <alignment vertical="center"/>
    </xf>
    <xf numFmtId="0" fontId="42" fillId="0" borderId="23" xfId="4161" applyFont="1" applyBorder="1" applyAlignment="1">
      <alignment vertical="center" wrapText="1"/>
    </xf>
    <xf numFmtId="0" fontId="42" fillId="0" borderId="23" xfId="6" applyFont="1" applyBorder="1" applyAlignment="1">
      <alignment horizontal="center" vertical="center"/>
    </xf>
    <xf numFmtId="4" fontId="42" fillId="0" borderId="23" xfId="6" applyNumberFormat="1" applyFont="1" applyBorder="1" applyAlignment="1">
      <alignment horizontal="right" vertical="center"/>
    </xf>
    <xf numFmtId="169" fontId="46" fillId="0" borderId="23" xfId="6" applyNumberFormat="1" applyFont="1" applyBorder="1" applyAlignment="1">
      <alignment vertical="center"/>
    </xf>
    <xf numFmtId="0" fontId="40" fillId="0" borderId="23" xfId="4161" applyFont="1" applyBorder="1" applyAlignment="1">
      <alignment vertical="top" wrapText="1"/>
    </xf>
    <xf numFmtId="49" fontId="40" fillId="0" borderId="54" xfId="4167" applyNumberFormat="1" applyFont="1" applyBorder="1" applyAlignment="1">
      <alignment horizontal="center" vertical="top"/>
    </xf>
    <xf numFmtId="49" fontId="42" fillId="0" borderId="57" xfId="4167" applyNumberFormat="1" applyFont="1" applyBorder="1" applyAlignment="1">
      <alignment horizontal="center" vertical="top"/>
    </xf>
    <xf numFmtId="166" fontId="42" fillId="0" borderId="58" xfId="4167" applyNumberFormat="1" applyFont="1" applyBorder="1" applyAlignment="1">
      <alignment vertical="top"/>
    </xf>
    <xf numFmtId="169" fontId="42" fillId="0" borderId="58" xfId="4167" applyNumberFormat="1" applyFont="1" applyBorder="1" applyAlignment="1">
      <alignment vertical="top"/>
    </xf>
    <xf numFmtId="0" fontId="42" fillId="0" borderId="91" xfId="4161" applyFont="1" applyBorder="1" applyAlignment="1">
      <alignment vertical="top" wrapText="1"/>
    </xf>
    <xf numFmtId="0" fontId="42" fillId="0" borderId="91" xfId="6" applyFont="1" applyBorder="1" applyAlignment="1">
      <alignment horizontal="center" vertical="top"/>
    </xf>
    <xf numFmtId="2" fontId="42" fillId="0" borderId="91" xfId="6" applyNumberFormat="1" applyFont="1" applyBorder="1" applyAlignment="1">
      <alignment vertical="top"/>
    </xf>
    <xf numFmtId="169" fontId="46" fillId="0" borderId="91" xfId="6" applyNumberFormat="1" applyFont="1" applyBorder="1" applyAlignment="1">
      <alignment horizontal="right" vertical="top"/>
    </xf>
    <xf numFmtId="169" fontId="42" fillId="0" borderId="91" xfId="4167" applyNumberFormat="1" applyFont="1" applyBorder="1" applyAlignment="1">
      <alignment vertical="top"/>
    </xf>
    <xf numFmtId="0" fontId="40" fillId="0" borderId="91" xfId="3" applyFont="1" applyBorder="1" applyAlignment="1">
      <alignment vertical="top" wrapText="1"/>
    </xf>
    <xf numFmtId="0" fontId="42" fillId="0" borderId="91" xfId="3" applyFont="1" applyBorder="1" applyAlignment="1">
      <alignment vertical="top" wrapText="1"/>
    </xf>
    <xf numFmtId="0" fontId="42" fillId="0" borderId="0" xfId="4161" applyFont="1" applyAlignment="1">
      <alignment vertical="top" wrapText="1"/>
    </xf>
    <xf numFmtId="0" fontId="42" fillId="0" borderId="0" xfId="6" applyFont="1" applyAlignment="1">
      <alignment horizontal="center" vertical="top"/>
    </xf>
    <xf numFmtId="2" fontId="42" fillId="0" borderId="0" xfId="6" applyNumberFormat="1" applyFont="1" applyAlignment="1">
      <alignment vertical="top"/>
    </xf>
    <xf numFmtId="169" fontId="42" fillId="0" borderId="92" xfId="4167" applyNumberFormat="1" applyFont="1" applyBorder="1" applyAlignment="1">
      <alignment vertical="top"/>
    </xf>
    <xf numFmtId="3" fontId="44" fillId="2" borderId="3" xfId="4158" applyNumberFormat="1" applyFont="1" applyFill="1" applyBorder="1" applyAlignment="1">
      <alignment horizontal="justify" vertical="top" wrapText="1"/>
    </xf>
    <xf numFmtId="3" fontId="39" fillId="2" borderId="4" xfId="4158" applyNumberFormat="1" applyFont="1" applyFill="1" applyBorder="1" applyAlignment="1">
      <alignment horizontal="left" vertical="top" wrapText="1"/>
    </xf>
    <xf numFmtId="3" fontId="44" fillId="2" borderId="4" xfId="4158" applyNumberFormat="1" applyFont="1" applyFill="1" applyBorder="1" applyAlignment="1">
      <alignment horizontal="center" vertical="top"/>
    </xf>
    <xf numFmtId="165" fontId="44" fillId="2" borderId="4" xfId="4158" applyNumberFormat="1" applyFont="1" applyFill="1" applyBorder="1" applyAlignment="1">
      <alignment horizontal="center" vertical="top"/>
    </xf>
    <xf numFmtId="166" fontId="44" fillId="2" borderId="4" xfId="4158" applyNumberFormat="1" applyFont="1" applyFill="1" applyBorder="1" applyAlignment="1">
      <alignment vertical="top"/>
    </xf>
    <xf numFmtId="166" fontId="39" fillId="2" borderId="59" xfId="4158" applyNumberFormat="1" applyFont="1" applyFill="1" applyBorder="1" applyAlignment="1">
      <alignment vertical="top"/>
    </xf>
    <xf numFmtId="3" fontId="43" fillId="0" borderId="23" xfId="4158" applyNumberFormat="1" applyFont="1" applyBorder="1" applyAlignment="1">
      <alignment horizontal="left" vertical="top" wrapText="1"/>
    </xf>
    <xf numFmtId="3" fontId="39" fillId="0" borderId="23" xfId="4158" applyNumberFormat="1" applyFont="1" applyBorder="1" applyAlignment="1">
      <alignment horizontal="left" vertical="top" wrapText="1"/>
    </xf>
    <xf numFmtId="169" fontId="42" fillId="0" borderId="23" xfId="4158" applyNumberFormat="1" applyFont="1" applyBorder="1" applyAlignment="1">
      <alignment vertical="top"/>
    </xf>
    <xf numFmtId="3" fontId="44" fillId="0" borderId="23" xfId="4158" applyNumberFormat="1" applyFont="1" applyBorder="1" applyAlignment="1">
      <alignment horizontal="left" vertical="top" wrapText="1"/>
    </xf>
    <xf numFmtId="2" fontId="44" fillId="0" borderId="23" xfId="4158" applyNumberFormat="1" applyFont="1" applyBorder="1" applyAlignment="1">
      <alignment horizontal="right" vertical="top" wrapText="1"/>
    </xf>
    <xf numFmtId="0" fontId="42" fillId="0" borderId="23" xfId="4159" applyFont="1" applyBorder="1" applyAlignment="1">
      <alignment vertical="top" wrapText="1"/>
    </xf>
    <xf numFmtId="0" fontId="43" fillId="0" borderId="23" xfId="4159" applyFont="1" applyBorder="1" applyAlignment="1">
      <alignment vertical="top" wrapText="1"/>
    </xf>
    <xf numFmtId="49" fontId="40" fillId="0" borderId="54" xfId="4158" applyNumberFormat="1" applyFont="1" applyBorder="1" applyAlignment="1">
      <alignment horizontal="center" vertical="top"/>
    </xf>
    <xf numFmtId="49" fontId="42" fillId="0" borderId="57" xfId="4158" applyNumberFormat="1" applyFont="1" applyBorder="1" applyAlignment="1">
      <alignment horizontal="center" vertical="top"/>
    </xf>
    <xf numFmtId="166" fontId="42" fillId="0" borderId="58" xfId="4158" applyNumberFormat="1" applyFont="1" applyBorder="1" applyAlignment="1">
      <alignment vertical="top"/>
    </xf>
    <xf numFmtId="169" fontId="42" fillId="0" borderId="58" xfId="4158" applyNumberFormat="1" applyFont="1" applyBorder="1" applyAlignment="1">
      <alignment vertical="top"/>
    </xf>
    <xf numFmtId="0" fontId="42" fillId="0" borderId="61" xfId="6" applyFont="1" applyBorder="1" applyAlignment="1">
      <alignment horizontal="center" vertical="top"/>
    </xf>
    <xf numFmtId="2" fontId="42" fillId="0" borderId="61" xfId="6" applyNumberFormat="1" applyFont="1" applyBorder="1" applyAlignment="1">
      <alignment horizontal="right" vertical="top"/>
    </xf>
    <xf numFmtId="169" fontId="42" fillId="0" borderId="62" xfId="4158" applyNumberFormat="1" applyFont="1" applyBorder="1" applyAlignment="1">
      <alignment vertical="top"/>
    </xf>
    <xf numFmtId="3" fontId="36" fillId="0" borderId="23" xfId="4158" applyNumberFormat="1" applyFont="1" applyBorder="1" applyAlignment="1">
      <alignment horizontal="left" vertical="top"/>
    </xf>
    <xf numFmtId="3" fontId="36" fillId="0" borderId="23" xfId="4158" applyNumberFormat="1" applyFont="1" applyBorder="1" applyAlignment="1">
      <alignment horizontal="center" vertical="top"/>
    </xf>
    <xf numFmtId="0" fontId="42" fillId="0" borderId="23" xfId="4159" applyFont="1" applyBorder="1" applyAlignment="1">
      <alignment vertical="center" wrapText="1"/>
    </xf>
    <xf numFmtId="0" fontId="40" fillId="0" borderId="23" xfId="3" applyFont="1" applyBorder="1" applyAlignment="1">
      <alignment vertical="top" wrapText="1"/>
    </xf>
    <xf numFmtId="0" fontId="42" fillId="0" borderId="61" xfId="3" applyFont="1" applyBorder="1" applyAlignment="1">
      <alignment vertical="top" wrapText="1"/>
    </xf>
    <xf numFmtId="169" fontId="46" fillId="0" borderId="61" xfId="6" applyNumberFormat="1" applyFont="1" applyBorder="1" applyAlignment="1">
      <alignment vertical="top"/>
    </xf>
    <xf numFmtId="169" fontId="42" fillId="0" borderId="61" xfId="6" applyNumberFormat="1" applyFont="1" applyBorder="1" applyAlignment="1">
      <alignment vertical="top"/>
    </xf>
    <xf numFmtId="4" fontId="42" fillId="0" borderId="23" xfId="6" applyNumberFormat="1" applyFont="1" applyBorder="1" applyAlignment="1">
      <alignment horizontal="right" vertical="top"/>
    </xf>
    <xf numFmtId="169" fontId="42" fillId="0" borderId="91" xfId="4158" applyNumberFormat="1" applyFont="1" applyBorder="1" applyAlignment="1">
      <alignment vertical="top"/>
    </xf>
    <xf numFmtId="0" fontId="42" fillId="0" borderId="0" xfId="4159" applyFont="1" applyAlignment="1">
      <alignment vertical="top" wrapText="1"/>
    </xf>
    <xf numFmtId="169" fontId="42" fillId="0" borderId="92" xfId="4158" applyNumberFormat="1" applyFont="1" applyBorder="1" applyAlignment="1">
      <alignment vertical="top"/>
    </xf>
    <xf numFmtId="49" fontId="48" fillId="8" borderId="7" xfId="0" applyNumberFormat="1" applyFont="1" applyFill="1" applyBorder="1" applyAlignment="1">
      <alignment horizontal="center" vertical="top"/>
    </xf>
    <xf numFmtId="169" fontId="0" fillId="0" borderId="0" xfId="0" applyNumberFormat="1"/>
    <xf numFmtId="169" fontId="36" fillId="0" borderId="0" xfId="0" applyNumberFormat="1" applyFont="1" applyAlignment="1">
      <alignment vertical="top"/>
    </xf>
    <xf numFmtId="169" fontId="38" fillId="0" borderId="0" xfId="0" applyNumberFormat="1" applyFont="1" applyAlignment="1">
      <alignment horizontal="center" vertical="top"/>
    </xf>
    <xf numFmtId="4" fontId="17" fillId="6" borderId="37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Alignment="1">
      <alignment vertical="top" shrinkToFit="1"/>
    </xf>
    <xf numFmtId="0" fontId="8" fillId="0" borderId="0" xfId="0" applyFont="1"/>
    <xf numFmtId="0" fontId="0" fillId="0" borderId="93" xfId="0" applyBorder="1" applyAlignment="1">
      <alignment vertical="center"/>
    </xf>
    <xf numFmtId="0" fontId="0" fillId="4" borderId="93" xfId="0" applyFill="1" applyBorder="1"/>
    <xf numFmtId="49" fontId="0" fillId="4" borderId="14" xfId="0" applyNumberFormat="1" applyFill="1" applyBorder="1"/>
    <xf numFmtId="0" fontId="0" fillId="4" borderId="14" xfId="0" applyFill="1" applyBorder="1" applyAlignment="1">
      <alignment horizontal="center"/>
    </xf>
    <xf numFmtId="0" fontId="0" fillId="4" borderId="14" xfId="0" applyFill="1" applyBorder="1"/>
    <xf numFmtId="0" fontId="0" fillId="4" borderId="24" xfId="0" applyFill="1" applyBorder="1"/>
    <xf numFmtId="165" fontId="17" fillId="0" borderId="32" xfId="0" applyNumberFormat="1" applyFont="1" applyBorder="1" applyAlignment="1">
      <alignment horizontal="left" vertical="top" wrapText="1"/>
    </xf>
    <xf numFmtId="0" fontId="0" fillId="4" borderId="30" xfId="0" applyFill="1" applyBorder="1"/>
    <xf numFmtId="49" fontId="0" fillId="4" borderId="30" xfId="0" applyNumberFormat="1" applyFill="1" applyBorder="1"/>
    <xf numFmtId="0" fontId="0" fillId="4" borderId="30" xfId="0" applyFill="1" applyBorder="1" applyAlignment="1">
      <alignment horizontal="center"/>
    </xf>
    <xf numFmtId="0" fontId="0" fillId="4" borderId="34" xfId="0" applyFill="1" applyBorder="1"/>
    <xf numFmtId="0" fontId="0" fillId="4" borderId="30" xfId="0" applyFill="1" applyBorder="1" applyAlignment="1">
      <alignment wrapText="1"/>
    </xf>
    <xf numFmtId="0" fontId="0" fillId="4" borderId="94" xfId="0" applyFill="1" applyBorder="1" applyAlignment="1">
      <alignment vertical="top"/>
    </xf>
    <xf numFmtId="49" fontId="0" fillId="4" borderId="93" xfId="0" applyNumberFormat="1" applyFill="1" applyBorder="1" applyAlignment="1">
      <alignment vertical="top"/>
    </xf>
    <xf numFmtId="165" fontId="0" fillId="4" borderId="93" xfId="0" applyNumberFormat="1" applyFill="1" applyBorder="1" applyAlignment="1">
      <alignment horizontal="right" vertical="top"/>
    </xf>
    <xf numFmtId="4" fontId="0" fillId="4" borderId="93" xfId="0" applyNumberFormat="1" applyFill="1" applyBorder="1" applyAlignment="1">
      <alignment vertical="top"/>
    </xf>
    <xf numFmtId="4" fontId="0" fillId="4" borderId="94" xfId="0" applyNumberFormat="1" applyFill="1" applyBorder="1" applyAlignment="1">
      <alignment vertical="top"/>
    </xf>
    <xf numFmtId="4" fontId="17" fillId="6" borderId="32" xfId="0" applyNumberFormat="1" applyFont="1" applyFill="1" applyBorder="1" applyAlignment="1" applyProtection="1">
      <alignment vertical="top" shrinkToFit="1"/>
      <protection locked="0"/>
    </xf>
    <xf numFmtId="0" fontId="0" fillId="4" borderId="10" xfId="0" applyFill="1" applyBorder="1" applyAlignment="1">
      <alignment vertical="top"/>
    </xf>
    <xf numFmtId="4" fontId="0" fillId="4" borderId="10" xfId="0" applyNumberFormat="1" applyFill="1" applyBorder="1" applyAlignment="1">
      <alignment vertical="top" shrinkToFit="1"/>
    </xf>
    <xf numFmtId="4" fontId="0" fillId="4" borderId="31" xfId="0" applyNumberFormat="1" applyFill="1" applyBorder="1" applyAlignment="1">
      <alignment horizontal="center" vertical="top" shrinkToFit="1"/>
    </xf>
    <xf numFmtId="4" fontId="17" fillId="6" borderId="33" xfId="0" applyNumberFormat="1" applyFont="1" applyFill="1" applyBorder="1" applyAlignment="1" applyProtection="1">
      <alignment vertical="top" shrinkToFit="1"/>
      <protection locked="0"/>
    </xf>
    <xf numFmtId="4" fontId="17" fillId="0" borderId="10" xfId="0" applyNumberFormat="1" applyFont="1" applyBorder="1" applyAlignment="1">
      <alignment vertical="top" shrinkToFit="1"/>
    </xf>
    <xf numFmtId="49" fontId="0" fillId="4" borderId="20" xfId="0" applyNumberFormat="1" applyFill="1" applyBorder="1"/>
    <xf numFmtId="0" fontId="0" fillId="4" borderId="20" xfId="0" applyFill="1" applyBorder="1" applyAlignment="1">
      <alignment horizontal="center"/>
    </xf>
    <xf numFmtId="0" fontId="0" fillId="4" borderId="20" xfId="0" applyFill="1" applyBorder="1"/>
    <xf numFmtId="0" fontId="17" fillId="0" borderId="1" xfId="0" applyFont="1" applyBorder="1" applyAlignment="1">
      <alignment vertical="top"/>
    </xf>
    <xf numFmtId="0" fontId="0" fillId="4" borderId="57" xfId="0" applyFill="1" applyBorder="1"/>
    <xf numFmtId="49" fontId="0" fillId="4" borderId="93" xfId="0" applyNumberFormat="1" applyFill="1" applyBorder="1"/>
    <xf numFmtId="0" fontId="0" fillId="4" borderId="93" xfId="0" applyFill="1" applyBorder="1" applyAlignment="1">
      <alignment horizontal="center"/>
    </xf>
    <xf numFmtId="0" fontId="0" fillId="4" borderId="9" xfId="0" applyFill="1" applyBorder="1" applyAlignment="1">
      <alignment vertical="top"/>
    </xf>
    <xf numFmtId="166" fontId="0" fillId="4" borderId="33" xfId="0" applyNumberFormat="1" applyFill="1" applyBorder="1" applyAlignment="1">
      <alignment vertical="top" shrinkToFit="1"/>
    </xf>
    <xf numFmtId="0" fontId="1" fillId="0" borderId="0" xfId="4175"/>
    <xf numFmtId="0" fontId="0" fillId="4" borderId="95" xfId="0" applyFill="1" applyBorder="1" applyAlignment="1">
      <alignment vertical="top"/>
    </xf>
    <xf numFmtId="0" fontId="0" fillId="4" borderId="31" xfId="0" applyFill="1" applyBorder="1" applyAlignment="1">
      <alignment horizontal="left" vertical="top" wrapText="1"/>
    </xf>
    <xf numFmtId="0" fontId="17" fillId="0" borderId="63" xfId="0" applyFont="1" applyBorder="1" applyAlignment="1">
      <alignment horizontal="right" vertical="top" wrapText="1"/>
    </xf>
    <xf numFmtId="0" fontId="17" fillId="0" borderId="0" xfId="0" applyFont="1" applyAlignment="1">
      <alignment horizontal="left" vertical="top" wrapText="1"/>
    </xf>
    <xf numFmtId="0" fontId="17" fillId="0" borderId="30" xfId="0" applyFont="1" applyBorder="1" applyAlignment="1">
      <alignment horizontal="left" vertical="top" wrapText="1"/>
    </xf>
    <xf numFmtId="4" fontId="17" fillId="0" borderId="30" xfId="0" applyNumberFormat="1" applyFont="1" applyBorder="1" applyAlignment="1">
      <alignment vertical="top" shrinkToFit="1"/>
    </xf>
    <xf numFmtId="0" fontId="17" fillId="0" borderId="9" xfId="0" applyFont="1" applyBorder="1" applyAlignment="1">
      <alignment vertical="top"/>
    </xf>
    <xf numFmtId="0" fontId="9" fillId="8" borderId="6" xfId="0" applyFont="1" applyFill="1" applyBorder="1" applyAlignment="1">
      <alignment vertical="top"/>
    </xf>
    <xf numFmtId="0" fontId="9" fillId="8" borderId="6" xfId="0" applyFont="1" applyFill="1" applyBorder="1" applyAlignment="1">
      <alignment horizontal="center" vertical="top"/>
    </xf>
    <xf numFmtId="0" fontId="9" fillId="8" borderId="94" xfId="0" applyFont="1" applyFill="1" applyBorder="1" applyAlignment="1">
      <alignment vertical="top"/>
    </xf>
    <xf numFmtId="0" fontId="0" fillId="4" borderId="94" xfId="0" applyFill="1" applyBorder="1"/>
    <xf numFmtId="4" fontId="17" fillId="0" borderId="50" xfId="0" applyNumberFormat="1" applyFont="1" applyBorder="1" applyAlignment="1">
      <alignment horizontal="right" vertical="center" shrinkToFit="1"/>
    </xf>
    <xf numFmtId="4" fontId="0" fillId="4" borderId="10" xfId="0" applyNumberFormat="1" applyFill="1" applyBorder="1" applyAlignment="1">
      <alignment horizontal="left" vertical="top" wrapText="1"/>
    </xf>
    <xf numFmtId="165" fontId="17" fillId="0" borderId="50" xfId="0" applyNumberFormat="1" applyFont="1" applyBorder="1" applyAlignment="1">
      <alignment horizontal="right" vertical="center" shrinkToFit="1"/>
    </xf>
    <xf numFmtId="49" fontId="0" fillId="0" borderId="96" xfId="0" applyNumberFormat="1" applyBorder="1" applyAlignment="1">
      <alignment vertical="center"/>
    </xf>
    <xf numFmtId="0" fontId="0" fillId="5" borderId="93" xfId="0" applyFill="1" applyBorder="1" applyAlignment="1">
      <alignment vertical="center"/>
    </xf>
    <xf numFmtId="49" fontId="0" fillId="5" borderId="96" xfId="0" applyNumberFormat="1" applyFill="1" applyBorder="1" applyAlignment="1">
      <alignment vertical="center"/>
    </xf>
    <xf numFmtId="0" fontId="0" fillId="7" borderId="93" xfId="0" applyFill="1" applyBorder="1"/>
    <xf numFmtId="49" fontId="0" fillId="7" borderId="93" xfId="0" applyNumberFormat="1" applyFill="1" applyBorder="1"/>
    <xf numFmtId="0" fontId="0" fillId="7" borderId="93" xfId="0" applyFill="1" applyBorder="1" applyAlignment="1">
      <alignment horizontal="center"/>
    </xf>
    <xf numFmtId="0" fontId="0" fillId="7" borderId="94" xfId="0" applyFill="1" applyBorder="1"/>
    <xf numFmtId="0" fontId="0" fillId="7" borderId="93" xfId="0" applyFill="1" applyBorder="1" applyAlignment="1">
      <alignment wrapText="1"/>
    </xf>
    <xf numFmtId="49" fontId="9" fillId="5" borderId="98" xfId="0" applyNumberFormat="1" applyFont="1" applyFill="1" applyBorder="1" applyAlignment="1">
      <alignment vertical="top"/>
    </xf>
    <xf numFmtId="49" fontId="9" fillId="5" borderId="98" xfId="0" applyNumberFormat="1" applyFont="1" applyFill="1" applyBorder="1" applyAlignment="1">
      <alignment horizontal="left" vertical="top" wrapText="1"/>
    </xf>
    <xf numFmtId="0" fontId="9" fillId="5" borderId="98" xfId="0" applyFont="1" applyFill="1" applyBorder="1" applyAlignment="1">
      <alignment horizontal="center" vertical="top" shrinkToFit="1"/>
    </xf>
    <xf numFmtId="164" fontId="9" fillId="5" borderId="98" xfId="0" applyNumberFormat="1" applyFont="1" applyFill="1" applyBorder="1" applyAlignment="1">
      <alignment vertical="top" shrinkToFit="1"/>
    </xf>
    <xf numFmtId="4" fontId="9" fillId="5" borderId="98" xfId="0" applyNumberFormat="1" applyFont="1" applyFill="1" applyBorder="1" applyAlignment="1">
      <alignment vertical="top" shrinkToFit="1"/>
    </xf>
    <xf numFmtId="4" fontId="9" fillId="5" borderId="99" xfId="0" applyNumberFormat="1" applyFont="1" applyFill="1" applyBorder="1" applyAlignment="1">
      <alignment vertical="top" shrinkToFit="1"/>
    </xf>
    <xf numFmtId="0" fontId="17" fillId="0" borderId="100" xfId="0" applyFont="1" applyBorder="1" applyAlignment="1">
      <alignment vertical="top"/>
    </xf>
    <xf numFmtId="49" fontId="17" fillId="0" borderId="101" xfId="0" applyNumberFormat="1" applyFont="1" applyBorder="1" applyAlignment="1">
      <alignment vertical="top"/>
    </xf>
    <xf numFmtId="49" fontId="17" fillId="0" borderId="101" xfId="0" applyNumberFormat="1" applyFont="1" applyBorder="1" applyAlignment="1">
      <alignment horizontal="left" vertical="top" wrapText="1"/>
    </xf>
    <xf numFmtId="0" fontId="17" fillId="0" borderId="101" xfId="0" applyFont="1" applyBorder="1" applyAlignment="1">
      <alignment horizontal="center" vertical="top" shrinkToFit="1"/>
    </xf>
    <xf numFmtId="164" fontId="17" fillId="0" borderId="101" xfId="0" applyNumberFormat="1" applyFont="1" applyBorder="1" applyAlignment="1">
      <alignment vertical="top" shrinkToFit="1"/>
    </xf>
    <xf numFmtId="4" fontId="17" fillId="6" borderId="101" xfId="0" applyNumberFormat="1" applyFont="1" applyFill="1" applyBorder="1" applyAlignment="1" applyProtection="1">
      <alignment vertical="top" shrinkToFit="1"/>
      <protection locked="0"/>
    </xf>
    <xf numFmtId="4" fontId="17" fillId="0" borderId="101" xfId="0" applyNumberFormat="1" applyFont="1" applyBorder="1" applyAlignment="1">
      <alignment vertical="top" shrinkToFit="1"/>
    </xf>
    <xf numFmtId="4" fontId="17" fillId="0" borderId="102" xfId="0" applyNumberFormat="1" applyFont="1" applyBorder="1" applyAlignment="1">
      <alignment vertical="top" shrinkToFit="1"/>
    </xf>
    <xf numFmtId="0" fontId="9" fillId="5" borderId="103" xfId="0" applyFont="1" applyFill="1" applyBorder="1" applyAlignment="1">
      <alignment vertical="top"/>
    </xf>
    <xf numFmtId="164" fontId="17" fillId="6" borderId="0" xfId="0" applyNumberFormat="1" applyFont="1" applyFill="1" applyAlignment="1" applyProtection="1">
      <alignment vertical="top" shrinkToFit="1"/>
      <protection locked="0"/>
    </xf>
    <xf numFmtId="0" fontId="9" fillId="5" borderId="17" xfId="0" applyFont="1" applyFill="1" applyBorder="1" applyAlignment="1">
      <alignment vertical="top"/>
    </xf>
    <xf numFmtId="49" fontId="9" fillId="5" borderId="96" xfId="0" applyNumberFormat="1" applyFont="1" applyFill="1" applyBorder="1" applyAlignment="1">
      <alignment vertical="top"/>
    </xf>
    <xf numFmtId="49" fontId="9" fillId="5" borderId="96" xfId="0" applyNumberFormat="1" applyFont="1" applyFill="1" applyBorder="1" applyAlignment="1">
      <alignment horizontal="left" vertical="top" wrapText="1"/>
    </xf>
    <xf numFmtId="0" fontId="9" fillId="5" borderId="96" xfId="0" applyFont="1" applyFill="1" applyBorder="1" applyAlignment="1">
      <alignment horizontal="center" vertical="top"/>
    </xf>
    <xf numFmtId="0" fontId="9" fillId="5" borderId="96" xfId="0" applyFont="1" applyFill="1" applyBorder="1" applyAlignment="1">
      <alignment vertical="top"/>
    </xf>
    <xf numFmtId="4" fontId="9" fillId="5" borderId="97" xfId="0" applyNumberFormat="1" applyFont="1" applyFill="1" applyBorder="1" applyAlignment="1">
      <alignment vertical="top" shrinkToFit="1"/>
    </xf>
    <xf numFmtId="169" fontId="44" fillId="84" borderId="23" xfId="4167" applyNumberFormat="1" applyFont="1" applyFill="1" applyBorder="1" applyAlignment="1">
      <alignment vertical="top" wrapText="1"/>
    </xf>
    <xf numFmtId="4" fontId="21" fillId="84" borderId="41" xfId="3" applyNumberFormat="1" applyFont="1" applyFill="1" applyBorder="1" applyAlignment="1">
      <alignment horizontal="right"/>
    </xf>
    <xf numFmtId="4" fontId="23" fillId="84" borderId="32" xfId="0" applyNumberFormat="1" applyFont="1" applyFill="1" applyBorder="1" applyAlignment="1" applyProtection="1">
      <alignment shrinkToFit="1"/>
      <protection locked="0"/>
    </xf>
    <xf numFmtId="0" fontId="9" fillId="84" borderId="6" xfId="0" applyFont="1" applyFill="1" applyBorder="1" applyAlignment="1">
      <alignment vertical="top"/>
    </xf>
    <xf numFmtId="14" fontId="9" fillId="84" borderId="6" xfId="0" applyNumberFormat="1" applyFont="1" applyFill="1" applyBorder="1" applyAlignment="1">
      <alignment horizontal="center" vertical="top"/>
    </xf>
    <xf numFmtId="0" fontId="9" fillId="84" borderId="6" xfId="0" applyFont="1" applyFill="1" applyBorder="1"/>
    <xf numFmtId="0" fontId="9" fillId="84" borderId="0" xfId="0" applyFont="1" applyFill="1" applyAlignment="1">
      <alignment horizontal="left" vertical="center"/>
    </xf>
    <xf numFmtId="0" fontId="9" fillId="84" borderId="0" xfId="0" applyFont="1" applyFill="1" applyAlignment="1">
      <alignment vertical="center"/>
    </xf>
    <xf numFmtId="0" fontId="9" fillId="84" borderId="6" xfId="0" applyFont="1" applyFill="1" applyBorder="1" applyAlignment="1">
      <alignment horizontal="left" vertical="center"/>
    </xf>
    <xf numFmtId="0" fontId="9" fillId="84" borderId="6" xfId="0" applyFont="1" applyFill="1" applyBorder="1" applyAlignment="1">
      <alignment vertical="center"/>
    </xf>
    <xf numFmtId="0" fontId="0" fillId="84" borderId="0" xfId="0" applyFill="1"/>
    <xf numFmtId="0" fontId="15" fillId="84" borderId="6" xfId="0" applyFont="1" applyFill="1" applyBorder="1" applyAlignment="1">
      <alignment vertical="center"/>
    </xf>
    <xf numFmtId="0" fontId="15" fillId="84" borderId="6" xfId="0" applyFont="1" applyFill="1" applyBorder="1"/>
    <xf numFmtId="0" fontId="9" fillId="84" borderId="20" xfId="0" applyFont="1" applyFill="1" applyBorder="1" applyAlignment="1" applyProtection="1">
      <alignment horizontal="left" vertical="top"/>
      <protection locked="0"/>
    </xf>
    <xf numFmtId="0" fontId="9" fillId="84" borderId="20" xfId="0" applyFont="1" applyFill="1" applyBorder="1" applyAlignment="1" applyProtection="1">
      <alignment vertical="center"/>
      <protection locked="0"/>
    </xf>
    <xf numFmtId="49" fontId="9" fillId="84" borderId="0" xfId="0" applyNumberFormat="1" applyFont="1" applyFill="1" applyAlignment="1" applyProtection="1">
      <alignment horizontal="left" vertical="center"/>
      <protection locked="0"/>
    </xf>
    <xf numFmtId="0" fontId="15" fillId="0" borderId="20" xfId="0" applyFont="1" applyBorder="1" applyAlignment="1">
      <alignment horizontal="center"/>
    </xf>
    <xf numFmtId="4" fontId="11" fillId="0" borderId="17" xfId="0" applyNumberFormat="1" applyFont="1" applyBorder="1" applyAlignment="1">
      <alignment horizontal="right" vertical="center"/>
    </xf>
    <xf numFmtId="4" fontId="11" fillId="0" borderId="14" xfId="0" applyNumberFormat="1" applyFont="1" applyBorder="1" applyAlignment="1">
      <alignment horizontal="right" vertical="center"/>
    </xf>
    <xf numFmtId="4" fontId="11" fillId="0" borderId="17" xfId="0" applyNumberFormat="1" applyFont="1" applyBorder="1" applyAlignment="1">
      <alignment vertical="center"/>
    </xf>
    <xf numFmtId="4" fontId="11" fillId="0" borderId="14" xfId="0" applyNumberFormat="1" applyFont="1" applyBorder="1" applyAlignment="1">
      <alignment vertical="center"/>
    </xf>
    <xf numFmtId="4" fontId="13" fillId="0" borderId="17" xfId="0" applyNumberFormat="1" applyFont="1" applyBorder="1" applyAlignment="1">
      <alignment horizontal="right" vertical="center" indent="1"/>
    </xf>
    <xf numFmtId="4" fontId="13" fillId="0" borderId="24" xfId="0" applyNumberFormat="1" applyFont="1" applyBorder="1" applyAlignment="1">
      <alignment horizontal="right" vertical="center" indent="1"/>
    </xf>
    <xf numFmtId="4" fontId="13" fillId="0" borderId="18" xfId="0" applyNumberFormat="1" applyFont="1" applyBorder="1" applyAlignment="1">
      <alignment horizontal="right" vertical="center" indent="1"/>
    </xf>
    <xf numFmtId="4" fontId="11" fillId="0" borderId="17" xfId="0" applyNumberFormat="1" applyFont="1" applyBorder="1" applyAlignment="1">
      <alignment horizontal="right" vertical="center" indent="1"/>
    </xf>
    <xf numFmtId="4" fontId="11" fillId="0" borderId="18" xfId="0" applyNumberFormat="1" applyFont="1" applyBorder="1" applyAlignment="1">
      <alignment horizontal="right" vertical="center" indent="1"/>
    </xf>
    <xf numFmtId="4" fontId="12" fillId="5" borderId="7" xfId="0" applyNumberFormat="1" applyFont="1" applyFill="1" applyBorder="1" applyAlignment="1">
      <alignment horizontal="right" vertical="center"/>
    </xf>
    <xf numFmtId="2" fontId="12" fillId="5" borderId="7" xfId="0" applyNumberFormat="1" applyFont="1" applyFill="1" applyBorder="1" applyAlignment="1">
      <alignment horizontal="right" vertical="center"/>
    </xf>
    <xf numFmtId="2" fontId="0" fillId="9" borderId="0" xfId="0" applyNumberFormat="1" applyFill="1" applyAlignment="1">
      <alignment horizontal="left" vertical="top" wrapText="1"/>
    </xf>
    <xf numFmtId="2" fontId="15" fillId="9" borderId="0" xfId="0" applyNumberFormat="1" applyFont="1" applyFill="1" applyAlignment="1">
      <alignment horizontal="left" vertical="top" wrapTex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84" borderId="20" xfId="0" applyNumberFormat="1" applyFont="1" applyFill="1" applyBorder="1" applyAlignment="1">
      <alignment horizontal="right" vertical="center"/>
    </xf>
    <xf numFmtId="1" fontId="15" fillId="0" borderId="6" xfId="0" applyNumberFormat="1" applyFont="1" applyBorder="1" applyAlignment="1">
      <alignment horizontal="right" indent="1"/>
    </xf>
    <xf numFmtId="0" fontId="9" fillId="84" borderId="20" xfId="0" applyFont="1" applyFill="1" applyBorder="1" applyAlignment="1" applyProtection="1">
      <alignment horizontal="left" vertical="center"/>
      <protection locked="0"/>
    </xf>
    <xf numFmtId="0" fontId="15" fillId="0" borderId="6" xfId="0" applyFont="1" applyBorder="1" applyAlignment="1">
      <alignment horizontal="right" indent="1"/>
    </xf>
    <xf numFmtId="0" fontId="15" fillId="0" borderId="8" xfId="0" applyFont="1" applyBorder="1" applyAlignment="1">
      <alignment horizontal="right" indent="1"/>
    </xf>
    <xf numFmtId="4" fontId="11" fillId="0" borderId="24" xfId="0" applyNumberFormat="1" applyFont="1" applyBorder="1" applyAlignment="1">
      <alignment horizontal="right" vertical="center" indent="1"/>
    </xf>
    <xf numFmtId="0" fontId="9" fillId="84" borderId="0" xfId="0" applyFont="1" applyFill="1" applyAlignment="1" applyProtection="1">
      <alignment horizontal="left" vertical="center"/>
      <protection locked="0"/>
    </xf>
    <xf numFmtId="0" fontId="9" fillId="84" borderId="6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49" fontId="0" fillId="0" borderId="14" xfId="0" applyNumberFormat="1" applyBorder="1" applyAlignment="1">
      <alignment vertical="center" shrinkToFit="1"/>
    </xf>
    <xf numFmtId="49" fontId="0" fillId="0" borderId="24" xfId="0" applyNumberFormat="1" applyBorder="1" applyAlignment="1">
      <alignment vertical="center" shrinkToFit="1"/>
    </xf>
    <xf numFmtId="0" fontId="8" fillId="0" borderId="0" xfId="0" applyFont="1" applyAlignment="1">
      <alignment horizontal="center"/>
    </xf>
    <xf numFmtId="49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4" xfId="0" applyBorder="1" applyAlignment="1">
      <alignment vertical="center"/>
    </xf>
    <xf numFmtId="49" fontId="0" fillId="10" borderId="14" xfId="0" applyNumberFormat="1" applyFill="1" applyBorder="1" applyAlignment="1">
      <alignment vertical="center"/>
    </xf>
    <xf numFmtId="0" fontId="0" fillId="10" borderId="14" xfId="0" applyFill="1" applyBorder="1" applyAlignment="1">
      <alignment vertical="center"/>
    </xf>
    <xf numFmtId="0" fontId="0" fillId="10" borderId="24" xfId="0" applyFill="1" applyBorder="1" applyAlignment="1">
      <alignment vertical="center"/>
    </xf>
    <xf numFmtId="49" fontId="0" fillId="5" borderId="14" xfId="0" applyNumberFormat="1" applyFill="1" applyBorder="1" applyAlignment="1">
      <alignment vertical="center"/>
    </xf>
    <xf numFmtId="0" fontId="0" fillId="5" borderId="14" xfId="0" applyFill="1" applyBorder="1" applyAlignment="1">
      <alignment vertical="center"/>
    </xf>
    <xf numFmtId="0" fontId="0" fillId="5" borderId="24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6" borderId="103" xfId="0" applyFill="1" applyBorder="1" applyAlignment="1" applyProtection="1">
      <alignment vertical="top" wrapText="1"/>
      <protection locked="0"/>
    </xf>
    <xf numFmtId="0" fontId="0" fillId="6" borderId="98" xfId="0" applyFill="1" applyBorder="1" applyAlignment="1" applyProtection="1">
      <alignment vertical="top" wrapText="1"/>
      <protection locked="0"/>
    </xf>
    <xf numFmtId="0" fontId="0" fillId="6" borderId="98" xfId="0" applyFill="1" applyBorder="1" applyAlignment="1" applyProtection="1">
      <alignment horizontal="left" vertical="top" wrapText="1"/>
      <protection locked="0"/>
    </xf>
    <xf numFmtId="0" fontId="0" fillId="6" borderId="99" xfId="0" applyFill="1" applyBorder="1" applyAlignment="1" applyProtection="1">
      <alignment vertical="top" wrapText="1"/>
      <protection locked="0"/>
    </xf>
    <xf numFmtId="0" fontId="0" fillId="6" borderId="50" xfId="0" applyFill="1" applyBorder="1" applyAlignment="1" applyProtection="1">
      <alignment vertical="top" wrapText="1"/>
      <protection locked="0"/>
    </xf>
    <xf numFmtId="0" fontId="0" fillId="6" borderId="0" xfId="0" applyFill="1" applyAlignment="1" applyProtection="1">
      <alignment vertical="top" wrapText="1"/>
      <protection locked="0"/>
    </xf>
    <xf numFmtId="0" fontId="0" fillId="6" borderId="0" xfId="0" applyFill="1" applyAlignment="1" applyProtection="1">
      <alignment horizontal="left" vertical="top" wrapText="1"/>
      <protection locked="0"/>
    </xf>
    <xf numFmtId="0" fontId="0" fillId="6" borderId="29" xfId="0" applyFill="1" applyBorder="1" applyAlignment="1" applyProtection="1">
      <alignment vertical="top" wrapText="1"/>
      <protection locked="0"/>
    </xf>
    <xf numFmtId="0" fontId="0" fillId="6" borderId="10" xfId="0" applyFill="1" applyBorder="1" applyAlignment="1" applyProtection="1">
      <alignment vertical="top" wrapText="1"/>
      <protection locked="0"/>
    </xf>
    <xf numFmtId="0" fontId="0" fillId="6" borderId="6" xfId="0" applyFill="1" applyBorder="1" applyAlignment="1" applyProtection="1">
      <alignment vertical="top" wrapText="1"/>
      <protection locked="0"/>
    </xf>
    <xf numFmtId="0" fontId="0" fillId="6" borderId="6" xfId="0" applyFill="1" applyBorder="1" applyAlignment="1" applyProtection="1">
      <alignment horizontal="left" vertical="top" wrapText="1"/>
      <protection locked="0"/>
    </xf>
    <xf numFmtId="0" fontId="0" fillId="6" borderId="31" xfId="0" applyFill="1" applyBorder="1" applyAlignment="1" applyProtection="1">
      <alignment vertical="top" wrapText="1"/>
      <protection locked="0"/>
    </xf>
    <xf numFmtId="0" fontId="0" fillId="6" borderId="34" xfId="0" applyFill="1" applyBorder="1" applyAlignment="1" applyProtection="1">
      <alignment vertical="top" wrapText="1"/>
      <protection locked="0"/>
    </xf>
    <xf numFmtId="0" fontId="0" fillId="6" borderId="20" xfId="0" applyFill="1" applyBorder="1" applyAlignment="1" applyProtection="1">
      <alignment vertical="top" wrapText="1"/>
      <protection locked="0"/>
    </xf>
    <xf numFmtId="0" fontId="0" fillId="6" borderId="20" xfId="0" applyFill="1" applyBorder="1" applyAlignment="1" applyProtection="1">
      <alignment horizontal="left" vertical="top" wrapText="1"/>
      <protection locked="0"/>
    </xf>
    <xf numFmtId="0" fontId="0" fillId="6" borderId="35" xfId="0" applyFill="1" applyBorder="1" applyAlignment="1" applyProtection="1">
      <alignment vertical="top" wrapText="1"/>
      <protection locked="0"/>
    </xf>
    <xf numFmtId="0" fontId="8" fillId="0" borderId="0" xfId="0" applyFont="1" applyAlignment="1">
      <alignment horizontal="left"/>
    </xf>
    <xf numFmtId="49" fontId="49" fillId="8" borderId="13" xfId="0" applyNumberFormat="1" applyFont="1" applyFill="1" applyBorder="1" applyAlignment="1">
      <alignment horizontal="center" vertical="top"/>
    </xf>
    <xf numFmtId="49" fontId="49" fillId="8" borderId="7" xfId="0" applyNumberFormat="1" applyFont="1" applyFill="1" applyBorder="1" applyAlignment="1">
      <alignment horizontal="center" vertical="top"/>
    </xf>
    <xf numFmtId="49" fontId="37" fillId="11" borderId="13" xfId="0" applyNumberFormat="1" applyFont="1" applyFill="1" applyBorder="1" applyAlignment="1">
      <alignment horizontal="center" vertical="top"/>
    </xf>
    <xf numFmtId="49" fontId="37" fillId="11" borderId="7" xfId="0" applyNumberFormat="1" applyFont="1" applyFill="1" applyBorder="1" applyAlignment="1">
      <alignment horizontal="center" vertical="top"/>
    </xf>
    <xf numFmtId="49" fontId="37" fillId="11" borderId="15" xfId="0" applyNumberFormat="1" applyFont="1" applyFill="1" applyBorder="1" applyAlignment="1">
      <alignment horizontal="center" vertical="top"/>
    </xf>
    <xf numFmtId="3" fontId="41" fillId="0" borderId="55" xfId="4167" applyNumberFormat="1" applyFont="1" applyBorder="1" applyAlignment="1">
      <alignment horizontal="left" vertical="top" wrapText="1"/>
    </xf>
    <xf numFmtId="3" fontId="41" fillId="0" borderId="56" xfId="4167" applyNumberFormat="1" applyFont="1" applyBorder="1" applyAlignment="1">
      <alignment horizontal="left" vertical="top" wrapText="1"/>
    </xf>
    <xf numFmtId="3" fontId="41" fillId="0" borderId="55" xfId="4158" applyNumberFormat="1" applyFont="1" applyBorder="1" applyAlignment="1">
      <alignment horizontal="left" vertical="top" wrapText="1"/>
    </xf>
    <xf numFmtId="3" fontId="41" fillId="0" borderId="56" xfId="4158" applyNumberFormat="1" applyFont="1" applyBorder="1" applyAlignment="1">
      <alignment horizontal="left" vertical="top" wrapText="1"/>
    </xf>
    <xf numFmtId="0" fontId="0" fillId="6" borderId="49" xfId="0" applyFill="1" applyBorder="1" applyAlignment="1" applyProtection="1">
      <alignment vertical="top" wrapText="1"/>
      <protection locked="0"/>
    </xf>
    <xf numFmtId="0" fontId="30" fillId="0" borderId="0" xfId="1" applyFont="1" applyAlignment="1" applyProtection="1">
      <alignment horizontal="left" vertical="center" wrapText="1"/>
      <protection locked="0"/>
    </xf>
    <xf numFmtId="0" fontId="28" fillId="0" borderId="0" xfId="1" applyFont="1" applyAlignment="1" applyProtection="1">
      <alignment horizontal="center" vertical="center" wrapText="1"/>
      <protection locked="0"/>
    </xf>
    <xf numFmtId="0" fontId="29" fillId="0" borderId="6" xfId="1" applyFont="1" applyBorder="1" applyAlignment="1" applyProtection="1">
      <alignment horizontal="left" wrapText="1"/>
      <protection locked="0"/>
    </xf>
    <xf numFmtId="0" fontId="30" fillId="0" borderId="0" xfId="1" applyFont="1" applyAlignment="1" applyProtection="1">
      <alignment horizontal="left" vertical="center"/>
      <protection locked="0"/>
    </xf>
    <xf numFmtId="0" fontId="28" fillId="0" borderId="0" xfId="1" applyFont="1" applyAlignment="1" applyProtection="1">
      <alignment horizontal="center" vertical="center"/>
      <protection locked="0"/>
    </xf>
    <xf numFmtId="49" fontId="30" fillId="0" borderId="0" xfId="1" applyNumberFormat="1" applyFont="1" applyAlignment="1" applyProtection="1">
      <alignment horizontal="left" vertical="center" wrapText="1"/>
      <protection locked="0"/>
    </xf>
    <xf numFmtId="0" fontId="29" fillId="0" borderId="6" xfId="1" applyFont="1" applyBorder="1" applyAlignment="1" applyProtection="1">
      <alignment horizontal="left"/>
      <protection locked="0"/>
    </xf>
    <xf numFmtId="0" fontId="30" fillId="0" borderId="0" xfId="1" applyFont="1" applyAlignment="1" applyProtection="1">
      <alignment horizontal="left" vertical="top"/>
      <protection locked="0"/>
    </xf>
  </cellXfs>
  <cellStyles count="4176">
    <cellStyle name="_021220_EZS a EPS bez kabeláže verze 3" xfId="1722" xr:uid="{59D90301-4939-4412-BF40-4B67540FEFD2}"/>
    <cellStyle name="_030 KL WAKKENHAT " xfId="77" xr:uid="{0B55A394-0EEE-4FC6-B9E9-657E695FDD0B}"/>
    <cellStyle name="_040315_rozšíření STK 3vývody+AV kabely+podlahovka" xfId="1723" xr:uid="{73C5EE9D-367D-4343-8E6E-9D3E190EDC6C}"/>
    <cellStyle name="_070305_RD Velvarská 17_EZS ss" xfId="1724" xr:uid="{75E13D6D-7377-42A9-87BA-B7850158ECA7}"/>
    <cellStyle name="_11.12.. PKR SOD VRN CPI-1.kolo" xfId="78" xr:uid="{EB55FA00-C9A8-44C4-81F7-745A23BE8917}"/>
    <cellStyle name="_156_PP_0101_ZTP_SP_00" xfId="243" xr:uid="{1F744D03-5980-4F87-BACB-EE42F7AA16C4}"/>
    <cellStyle name="_156_PP_0101_ZTP_SP_00 2" xfId="209" xr:uid="{059ACEF5-F7F2-47CF-B720-15B78ADFE10B}"/>
    <cellStyle name="_156_PP_0101_ZTP_SP_00 3" xfId="245" xr:uid="{B4ACB1E7-D063-43FF-B775-4517B222FB63}"/>
    <cellStyle name="_156_PP_0101_ZTP_SP_00 4" xfId="223" xr:uid="{94170A5E-F8F8-4B51-BB30-7E33763402FA}"/>
    <cellStyle name="_156_PP_0101_ZTP_SP_00 5" xfId="224" xr:uid="{F1879EDE-8C2B-4E05-88BA-D1699AC37A33}"/>
    <cellStyle name="_156_PP_0101_ZTP_SP_00 6" xfId="246" xr:uid="{DF376EA8-9221-4D5E-A18A-44072E9ABCD8}"/>
    <cellStyle name="_156_PP_0801_PIS_VV_00" xfId="247" xr:uid="{9403CC71-D1BD-4FB4-BEF3-F084248888AA}"/>
    <cellStyle name="_156_PP_0801_PIS_VV_00 2" xfId="241" xr:uid="{D8FD9352-CBA1-4FDE-9D80-F97F78480F95}"/>
    <cellStyle name="_156_PP_0801_PIS_VV_00 3" xfId="210" xr:uid="{72DF49C9-7935-4D78-99F1-7DF5119FEF08}"/>
    <cellStyle name="_156_PP_0801_PIS_VV_00 4" xfId="240" xr:uid="{9A434980-5E0B-42CB-97FB-346F0DE29B7B}"/>
    <cellStyle name="_156_PP_0801_PIS_VV_00 5" xfId="211" xr:uid="{AEF97803-D492-4F7C-87A0-3EC6272D6F3C}"/>
    <cellStyle name="_156_PP_0801_PIS_VV_00 6" xfId="248" xr:uid="{FC13B574-7BF9-41B2-A02A-9621B32C6AE4}"/>
    <cellStyle name="_271_R_RD Čížek" xfId="249" xr:uid="{D803F56F-D857-47B6-8553-0ABFDAA02D1F}"/>
    <cellStyle name="_271_R_RD Čížek 2" xfId="250" xr:uid="{F750A904-1F58-4C3F-A88C-2ABCF512A498}"/>
    <cellStyle name="_271_R_RD Čížek 3" xfId="251" xr:uid="{EE89E95D-487B-4D3B-BC06-56843F37C75F}"/>
    <cellStyle name="_271_R_RD Čížek 4" xfId="252" xr:uid="{72FA9737-55D1-4D8E-BAE8-098738FE1C47}"/>
    <cellStyle name="_271_R_RD Čížek 5" xfId="253" xr:uid="{45F267CD-94C9-4328-8AEF-07F0571A0A94}"/>
    <cellStyle name="_271_R_RD Čížek 6" xfId="254" xr:uid="{3A37D5CE-798F-419C-89CC-CA0CADF1002B}"/>
    <cellStyle name="_271_R_RD Čížek 7" xfId="3924" xr:uid="{65119AEA-3A1C-4F03-9D37-055E15B508C5}"/>
    <cellStyle name="_271_R_RD Čížek 8" xfId="3255" xr:uid="{5B694CD5-9900-474D-90A6-803CEE6781F1}"/>
    <cellStyle name="_3700_RAC" xfId="1725" xr:uid="{77FB0CB2-CBC2-4671-A015-A8B31BDC286D}"/>
    <cellStyle name="_Appendix N_Detailed Price Breakdown" xfId="1667" xr:uid="{20F11664-1838-4D28-880E-4E00CF07EC9E}"/>
    <cellStyle name="_AS_SO001-Pavilon slepic-SLP-Rozpocet" xfId="1726" xr:uid="{7C8AC6B9-1BB0-420E-B774-30FE1E9BB673}"/>
    <cellStyle name="_Babice_rozp2" xfId="255" xr:uid="{0B6474B6-D4B4-44B5-97FB-EB60C1914957}"/>
    <cellStyle name="_BPC II-SLP-Rozpočet_SK" xfId="1727" xr:uid="{0F129A6E-7662-4ECF-BD12-EF1F072B33F4}"/>
    <cellStyle name="_cina_rozp" xfId="256" xr:uid="{51782D3E-A029-480C-8CBF-5DF5D3F120B0}"/>
    <cellStyle name="_CN_vzor_ROK 2002" xfId="79" xr:uid="{362ABFF7-BFB6-40B2-965B-89EF61309141}"/>
    <cellStyle name="_CZ_9_2003_D" xfId="257" xr:uid="{90E99EA1-BF1C-4875-9D4D-E3A74865CEA3}"/>
    <cellStyle name="_Dubový mlýn_rozp" xfId="258" xr:uid="{71E28414-64E2-4A15-B605-E4CB16DDF161}"/>
    <cellStyle name="_Dubový mlýn_rozp 2" xfId="3925" xr:uid="{94D85433-1C28-43D5-A7C0-60E6DE6BFB07}"/>
    <cellStyle name="_Dubový mlýn_rozp 3" xfId="3256" xr:uid="{BF850AA1-283E-4867-A7A0-817BE463B626}"/>
    <cellStyle name="_E92_EZS_PP" xfId="1728" xr:uid="{33A5FB27-EA4A-47FB-872D-3F84AA3FBBB4}"/>
    <cellStyle name="_Holýšov_rozp" xfId="259" xr:uid="{41F7F75C-0562-42F2-A51F-31D06F3ED101}"/>
    <cellStyle name="_IATCC_rozp" xfId="260" xr:uid="{93EF9A00-BDE7-4CC1-A1D0-A13B434C4F77}"/>
    <cellStyle name="_Ladronka_2_VV-DVD_kontrola_FINAL" xfId="261" xr:uid="{3308C92D-B061-4EE2-BCFF-D951115655EF}"/>
    <cellStyle name="_Ladronka_2_VV-DVD_kontrola_FINAL 2" xfId="262" xr:uid="{BC5753CC-295D-4BF1-99A4-260F864B6D4C}"/>
    <cellStyle name="_Ladronka_2_VV-DVD_kontrola_FINAL 3" xfId="263" xr:uid="{321BC281-475A-4DA3-997F-39541922A076}"/>
    <cellStyle name="_Ladronka_2_VV-DVD_kontrola_FINAL 4" xfId="264" xr:uid="{6C5A9958-D3F7-47AD-984F-01DF53F231FF}"/>
    <cellStyle name="_Ladronka_2_VV-DVD_kontrola_FINAL_cel_vzor" xfId="265" xr:uid="{268BD534-35A7-404E-A105-ACB430D65A31}"/>
    <cellStyle name="_N0467_03 - nemocnice Ústí nad Orlicí - Energie -bez RV a mont.m" xfId="266" xr:uid="{D6D2BA82-8127-4F47-A9FF-A6EDDF9C3B67}"/>
    <cellStyle name="_N0467_03 - nemocnice Ústí nad Orlicí - Energie -bez RV a mont.m 2" xfId="3926" xr:uid="{EEC8F7F2-06C9-472D-9801-B0B129FB0DA3}"/>
    <cellStyle name="_N0467_03 - nemocnice Ústí nad Orlicí - Energie -bez RV a mont.m 3" xfId="3257" xr:uid="{76AC8C4D-CE6C-496B-A89B-32B83A6BE755}"/>
    <cellStyle name="_N0789_03 eml" xfId="267" xr:uid="{61AB24BD-CE30-41A5-8663-4429D96D997E}"/>
    <cellStyle name="_N0789_03 eml 2" xfId="3927" xr:uid="{F913DC6C-85AB-4A88-A964-95881ED87D77}"/>
    <cellStyle name="_N0789_03 eml 3" xfId="3258" xr:uid="{D66B4B58-B56B-473E-91F4-8AF5F06E980E}"/>
    <cellStyle name="_Nabídka KV SiPass" xfId="268" xr:uid="{3B149621-59DC-43C6-BA96-051DED431970}"/>
    <cellStyle name="_nabLS_co_2" xfId="269" xr:uid="{655D3BD5-031D-43B1-888D-233CCF707FEF}"/>
    <cellStyle name="_NKC 124_08_V2 slaboproud 080626" xfId="80" xr:uid="{7D60F7FF-F058-42C7-B2D6-208EF25118B9}"/>
    <cellStyle name="_PCR_rozp" xfId="270" xr:uid="{BFE4EFE6-ACD7-4B66-8643-FE4227189B18}"/>
    <cellStyle name="_PERSONAL" xfId="27" xr:uid="{7C64E6AC-AE54-4932-B64E-DBD0949062E3}"/>
    <cellStyle name="_PERSONAL 2" xfId="272" xr:uid="{E07A30FA-557A-4D7C-94D5-B96492594CB0}"/>
    <cellStyle name="_PERSONAL 3" xfId="273" xr:uid="{4AA537D8-FB99-492B-B8D0-A8C2B62E393D}"/>
    <cellStyle name="_PERSONAL 4" xfId="274" xr:uid="{6353724B-94DA-4F13-AFE6-631E17F50F33}"/>
    <cellStyle name="_PERSONAL 5" xfId="275" xr:uid="{AC809971-C0BF-4DFB-AA66-4AB014A358FE}"/>
    <cellStyle name="_PERSONAL 6" xfId="276" xr:uid="{B9D91148-4AA0-4484-898B-7C44E4127162}"/>
    <cellStyle name="_PERSONAL 7" xfId="1541" xr:uid="{4A3DA8AC-7590-4951-BC0B-CF0E3DDAED3F}"/>
    <cellStyle name="_PERSONAL 8" xfId="271" xr:uid="{B435DCE5-0327-495D-867C-2DD703DC9687}"/>
    <cellStyle name="_PERSONAL 8 2" xfId="1729" xr:uid="{153B4C03-96A3-4751-83EB-02C614CCB116}"/>
    <cellStyle name="_PERSONAL 8 3" xfId="3259" xr:uid="{98D57AA2-67CA-49FC-B14B-594CF2019A5F}"/>
    <cellStyle name="_PERSONAL 9" xfId="3928" xr:uid="{6DF371E8-AB10-427B-8A94-2BAC7D15F469}"/>
    <cellStyle name="_PERSONAL_1" xfId="29" xr:uid="{C1F9151E-A300-4414-8759-1053124B685B}"/>
    <cellStyle name="_PERSONAL_1 2" xfId="82" xr:uid="{2E0DBF86-5F42-46B9-BA8C-EE5B2CDB2C67}"/>
    <cellStyle name="_PERSONAL_1 2 2" xfId="278" xr:uid="{B0951849-0E2F-436B-8141-3AE609BBEB78}"/>
    <cellStyle name="_PERSONAL_1 2 3" xfId="1611" xr:uid="{5CF9EBE6-5721-49C2-A65B-E72958FA1A38}"/>
    <cellStyle name="_PERSONAL_1 2 4" xfId="3453" xr:uid="{B29AFB93-0386-4C3F-9614-5FDE4DB693D2}"/>
    <cellStyle name="_PERSONAL_1 3" xfId="279" xr:uid="{92C77716-1361-4AEE-AFA7-274D1AC48393}"/>
    <cellStyle name="_PERSONAL_1 4" xfId="280" xr:uid="{724460F2-C322-40F1-9806-446CA319BA06}"/>
    <cellStyle name="_PERSONAL_1 5" xfId="281" xr:uid="{FE8F9FA4-7493-4EFA-B5A8-FD106E48B498}"/>
    <cellStyle name="_PERSONAL_1 6" xfId="282" xr:uid="{FAFF4C29-3FBC-420A-9FCA-CF39685770F1}"/>
    <cellStyle name="_PERSONAL_1 7" xfId="1542" xr:uid="{5785860D-98AB-45BD-AEFA-66A3F58D4758}"/>
    <cellStyle name="_PERSONAL_1 8" xfId="277" xr:uid="{34E91805-8CBF-4E47-BFEF-FEDD9389F138}"/>
    <cellStyle name="_PERSONAL_1 8 2" xfId="1730" xr:uid="{07696C18-3AAF-4CE0-B93C-13E0C90BCF52}"/>
    <cellStyle name="_PERSONAL_1 8 3" xfId="3260" xr:uid="{0032A5B4-4AB5-4265-BF9B-00DF7479E1F5}"/>
    <cellStyle name="_PERSONAL_1 9" xfId="3929" xr:uid="{4B2420E6-2532-4109-BD37-4AA807BDA5B2}"/>
    <cellStyle name="_PleasHB_rozp" xfId="283" xr:uid="{B548D260-405A-4276-86BB-FA10E7A4D710}"/>
    <cellStyle name="_popis_standardu" xfId="1731" xr:uid="{480385DD-89FB-490E-A6AE-E2B0D37B3FAC}"/>
    <cellStyle name="_Pracovní příkaz k realizaci 16.4.2009 Jabulka " xfId="83" xr:uid="{9CD7C518-8F97-4A51-9A3D-93973C7070E5}"/>
    <cellStyle name="_PS_M_93_02_slaboproud" xfId="1668" xr:uid="{5F0C22C5-7C47-4C45-A4C5-856FA804970C}"/>
    <cellStyle name="_Q-Sadovky-výkaz-2003-07-01" xfId="284" xr:uid="{B4657C9B-F29A-49CA-93B6-F60DE385580B}"/>
    <cellStyle name="_Q-Sadovky-výkaz-2003-07-01 10" xfId="285" xr:uid="{3CDE5C77-099C-4F6A-B687-BF948AA70E38}"/>
    <cellStyle name="_Q-Sadovky-výkaz-2003-07-01 10 2" xfId="286" xr:uid="{883232ED-5581-4DEB-B062-2FC13EC48D35}"/>
    <cellStyle name="_Q-Sadovky-výkaz-2003-07-01 10 3" xfId="287" xr:uid="{698090D3-696A-4DA2-85E2-385CA5D31888}"/>
    <cellStyle name="_Q-Sadovky-výkaz-2003-07-01 10 4" xfId="288" xr:uid="{4FD27E96-A9D8-48F3-8E19-2D7FCA73AC21}"/>
    <cellStyle name="_Q-Sadovky-výkaz-2003-07-01 10 5" xfId="289" xr:uid="{2D722F97-3D14-4771-AE01-DED15B623BA5}"/>
    <cellStyle name="_Q-Sadovky-výkaz-2003-07-01 10 6" xfId="290" xr:uid="{3A0BD579-7367-4FC5-A96F-BBE206E44365}"/>
    <cellStyle name="_Q-Sadovky-výkaz-2003-07-01 11" xfId="291" xr:uid="{ABED6DBD-F914-46BC-AAF3-C719F980C868}"/>
    <cellStyle name="_Q-Sadovky-výkaz-2003-07-01 11 2" xfId="292" xr:uid="{E62F042E-8608-4CB7-9DE3-F21169E01502}"/>
    <cellStyle name="_Q-Sadovky-výkaz-2003-07-01 11 3" xfId="293" xr:uid="{581C0166-1D2F-4FA5-AB4E-8EF086F6B56A}"/>
    <cellStyle name="_Q-Sadovky-výkaz-2003-07-01 11 4" xfId="294" xr:uid="{919C5EA7-7EDE-4FF7-94E6-6624398BCE47}"/>
    <cellStyle name="_Q-Sadovky-výkaz-2003-07-01 11 5" xfId="295" xr:uid="{CAC5FA30-C4A5-470C-8EA5-8D8BFD5FA50C}"/>
    <cellStyle name="_Q-Sadovky-výkaz-2003-07-01 11 6" xfId="296" xr:uid="{57A8E690-36E1-428E-BC29-A5B0D4810E89}"/>
    <cellStyle name="_Q-Sadovky-výkaz-2003-07-01 12" xfId="297" xr:uid="{6CADC973-0A98-4CD5-B3FC-16116981E4E1}"/>
    <cellStyle name="_Q-Sadovky-výkaz-2003-07-01 12 2" xfId="298" xr:uid="{BD08147F-5C2C-4F89-9F2D-938ADE490225}"/>
    <cellStyle name="_Q-Sadovky-výkaz-2003-07-01 12 3" xfId="299" xr:uid="{5E3F86AE-3E53-4D11-9CBC-5963CDBB2624}"/>
    <cellStyle name="_Q-Sadovky-výkaz-2003-07-01 12 4" xfId="300" xr:uid="{94CF0610-2F2D-42FB-87A1-9F9884EEBA8D}"/>
    <cellStyle name="_Q-Sadovky-výkaz-2003-07-01 12 5" xfId="301" xr:uid="{0A7FD946-B292-4F4A-A630-C39ACBA8C617}"/>
    <cellStyle name="_Q-Sadovky-výkaz-2003-07-01 12 6" xfId="302" xr:uid="{009FC843-4C06-4FAB-8887-C7BA97864E55}"/>
    <cellStyle name="_Q-Sadovky-výkaz-2003-07-01 13" xfId="303" xr:uid="{79EDE30E-01FC-4D90-92BD-477D6B0FF27B}"/>
    <cellStyle name="_Q-Sadovky-výkaz-2003-07-01 13 2" xfId="304" xr:uid="{6D89AB87-D6FF-4E44-9E76-927F2D77DCCD}"/>
    <cellStyle name="_Q-Sadovky-výkaz-2003-07-01 13 3" xfId="305" xr:uid="{FE9947C1-E4ED-492F-A22A-DE40DDB9B9AD}"/>
    <cellStyle name="_Q-Sadovky-výkaz-2003-07-01 13 4" xfId="306" xr:uid="{D58E4A83-2D1E-4A7C-9C2F-316B3193816B}"/>
    <cellStyle name="_Q-Sadovky-výkaz-2003-07-01 13 5" xfId="307" xr:uid="{A568EB64-E17B-411A-80CF-51BA9F10FD87}"/>
    <cellStyle name="_Q-Sadovky-výkaz-2003-07-01 13 6" xfId="308" xr:uid="{800CDDA2-A8A4-4872-9D47-464EC5396C08}"/>
    <cellStyle name="_Q-Sadovky-výkaz-2003-07-01 14" xfId="309" xr:uid="{058F0DCD-01DA-4C2D-B4B4-726771DF5236}"/>
    <cellStyle name="_Q-Sadovky-výkaz-2003-07-01 14 2" xfId="310" xr:uid="{6617E892-030E-4CB6-8175-5F5041357376}"/>
    <cellStyle name="_Q-Sadovky-výkaz-2003-07-01 14 3" xfId="311" xr:uid="{596AB64A-86CD-474F-A095-298A43BE9B6B}"/>
    <cellStyle name="_Q-Sadovky-výkaz-2003-07-01 14 4" xfId="312" xr:uid="{BC79E1C2-BAC8-4FCA-8207-E40FBA95F9A2}"/>
    <cellStyle name="_Q-Sadovky-výkaz-2003-07-01 14 5" xfId="313" xr:uid="{B7EE344C-2576-4F57-8246-6EA5A46EBCF3}"/>
    <cellStyle name="_Q-Sadovky-výkaz-2003-07-01 14 6" xfId="314" xr:uid="{FE7BF81F-B2D8-4AD8-A025-F8CC746F7069}"/>
    <cellStyle name="_Q-Sadovky-výkaz-2003-07-01 15" xfId="315" xr:uid="{F9B5A3BF-1BFB-4B31-B49B-6324E4765290}"/>
    <cellStyle name="_Q-Sadovky-výkaz-2003-07-01 15 2" xfId="316" xr:uid="{380DD240-3202-4958-AB26-41DDC7609001}"/>
    <cellStyle name="_Q-Sadovky-výkaz-2003-07-01 15 3" xfId="317" xr:uid="{08F1A4D0-73EA-4326-A873-FE343788B86F}"/>
    <cellStyle name="_Q-Sadovky-výkaz-2003-07-01 15 4" xfId="318" xr:uid="{17A902D1-64A4-4462-9C89-C09F719A7C66}"/>
    <cellStyle name="_Q-Sadovky-výkaz-2003-07-01 15 5" xfId="319" xr:uid="{5541E21F-DB69-4994-B401-1FDD5EFA10EF}"/>
    <cellStyle name="_Q-Sadovky-výkaz-2003-07-01 15 6" xfId="320" xr:uid="{F483ADED-C942-4937-A0F9-09FA014DF5A8}"/>
    <cellStyle name="_Q-Sadovky-výkaz-2003-07-01 16" xfId="321" xr:uid="{FA32872D-02B9-461D-8FCA-6CEB45BA5AE7}"/>
    <cellStyle name="_Q-Sadovky-výkaz-2003-07-01 16 2" xfId="322" xr:uid="{2D5F8C15-C7D6-4C90-9D14-A7B4BCC30182}"/>
    <cellStyle name="_Q-Sadovky-výkaz-2003-07-01 16 3" xfId="323" xr:uid="{5E70B73C-D457-49B5-B7DA-D23BF570B6EA}"/>
    <cellStyle name="_Q-Sadovky-výkaz-2003-07-01 16 4" xfId="324" xr:uid="{301CD29C-FBFE-40B4-96F5-BFB3C1C09953}"/>
    <cellStyle name="_Q-Sadovky-výkaz-2003-07-01 16 5" xfId="325" xr:uid="{42437807-7EF3-4B4B-ACB8-E4555A391DF6}"/>
    <cellStyle name="_Q-Sadovky-výkaz-2003-07-01 16 6" xfId="326" xr:uid="{8DC1DC29-0927-4E91-AB95-AEAE82351229}"/>
    <cellStyle name="_Q-Sadovky-výkaz-2003-07-01 17" xfId="327" xr:uid="{3C3331AD-3283-4483-8D20-6EC1AA23FB07}"/>
    <cellStyle name="_Q-Sadovky-výkaz-2003-07-01 17 2" xfId="328" xr:uid="{CBD57F14-9C6F-4F3A-9C4C-3220A9C20653}"/>
    <cellStyle name="_Q-Sadovky-výkaz-2003-07-01 17 3" xfId="329" xr:uid="{CF361533-752A-468B-B552-16BCEEE615FB}"/>
    <cellStyle name="_Q-Sadovky-výkaz-2003-07-01 17 4" xfId="330" xr:uid="{702184CF-55AC-4085-9E4C-10AD935A8CB6}"/>
    <cellStyle name="_Q-Sadovky-výkaz-2003-07-01 17 5" xfId="331" xr:uid="{CB47BF24-49D7-4293-9E90-8B32AAFAD82F}"/>
    <cellStyle name="_Q-Sadovky-výkaz-2003-07-01 17 6" xfId="332" xr:uid="{AC29D673-50B4-49D3-BBAA-7EDF3B9627C9}"/>
    <cellStyle name="_Q-Sadovky-výkaz-2003-07-01 18" xfId="333" xr:uid="{615EA118-D552-458F-B3E5-7B19CD262016}"/>
    <cellStyle name="_Q-Sadovky-výkaz-2003-07-01 18 2" xfId="334" xr:uid="{28AB14B8-FCFD-4F65-9F22-3B4BFE9C9E15}"/>
    <cellStyle name="_Q-Sadovky-výkaz-2003-07-01 18 3" xfId="335" xr:uid="{432A8C08-44A1-4838-8E29-A21BF78F75AA}"/>
    <cellStyle name="_Q-Sadovky-výkaz-2003-07-01 18 4" xfId="336" xr:uid="{2BC2DFC8-647F-45BB-A630-DE2C31E3C18C}"/>
    <cellStyle name="_Q-Sadovky-výkaz-2003-07-01 18 5" xfId="337" xr:uid="{9081F617-7A40-40B2-A25F-A5CA97B89B34}"/>
    <cellStyle name="_Q-Sadovky-výkaz-2003-07-01 18 6" xfId="338" xr:uid="{6C4C6AF9-3A0A-4581-935A-0D11D82E58E0}"/>
    <cellStyle name="_Q-Sadovky-výkaz-2003-07-01 19" xfId="339" xr:uid="{6FCFD03A-7490-47BC-884F-235DB5298816}"/>
    <cellStyle name="_Q-Sadovky-výkaz-2003-07-01 19 2" xfId="340" xr:uid="{CBB53372-1547-4B00-A6F7-B9A3C983EFB5}"/>
    <cellStyle name="_Q-Sadovky-výkaz-2003-07-01 19 3" xfId="341" xr:uid="{9E81398B-201E-46E6-8F01-B0F6F644CA52}"/>
    <cellStyle name="_Q-Sadovky-výkaz-2003-07-01 19 4" xfId="342" xr:uid="{481F9324-3702-4638-A186-A476A2CB9C45}"/>
    <cellStyle name="_Q-Sadovky-výkaz-2003-07-01 19 5" xfId="343" xr:uid="{5995DB07-1B3A-42F8-8B72-9C042FBA24A4}"/>
    <cellStyle name="_Q-Sadovky-výkaz-2003-07-01 19 6" xfId="344" xr:uid="{77C8C874-4B7F-4872-B2A1-20190C3A053B}"/>
    <cellStyle name="_Q-Sadovky-výkaz-2003-07-01 2" xfId="345" xr:uid="{0060E467-532D-42B1-B15F-68FD2549AE69}"/>
    <cellStyle name="_Q-Sadovky-výkaz-2003-07-01 2 2" xfId="346" xr:uid="{87065077-2804-4587-BA5C-BF7F87C035A1}"/>
    <cellStyle name="_Q-Sadovky-výkaz-2003-07-01 2 3" xfId="347" xr:uid="{FB221E6A-045D-4C93-9EAA-0CDF6FE357A3}"/>
    <cellStyle name="_Q-Sadovky-výkaz-2003-07-01 2 4" xfId="348" xr:uid="{7216B4E0-B748-4CD2-8D50-29DB56A5A51E}"/>
    <cellStyle name="_Q-Sadovky-výkaz-2003-07-01 2 5" xfId="349" xr:uid="{5DD0EABB-49F3-4630-8124-D1B21126FE23}"/>
    <cellStyle name="_Q-Sadovky-výkaz-2003-07-01 2 6" xfId="350" xr:uid="{0436DF5E-C9A3-4077-89B9-D2A7C3B32BD3}"/>
    <cellStyle name="_Q-Sadovky-výkaz-2003-07-01 20" xfId="351" xr:uid="{1F8BCF43-6A46-49B0-972B-471AD51C83C3}"/>
    <cellStyle name="_Q-Sadovky-výkaz-2003-07-01 20 2" xfId="352" xr:uid="{4FDDBAB7-C81E-4B8A-A310-4D403E0736FE}"/>
    <cellStyle name="_Q-Sadovky-výkaz-2003-07-01 20 3" xfId="353" xr:uid="{205DB756-E78D-4315-9810-94C3781BC0C6}"/>
    <cellStyle name="_Q-Sadovky-výkaz-2003-07-01 20 4" xfId="354" xr:uid="{20D0F437-92E4-42F8-8F90-ADED3D202600}"/>
    <cellStyle name="_Q-Sadovky-výkaz-2003-07-01 20 5" xfId="355" xr:uid="{8ABF6BBD-DC77-40C2-A799-9EBF8FD09FFC}"/>
    <cellStyle name="_Q-Sadovky-výkaz-2003-07-01 20 6" xfId="356" xr:uid="{2B450055-92DF-49ED-9B92-12925963385A}"/>
    <cellStyle name="_Q-Sadovky-výkaz-2003-07-01 21" xfId="357" xr:uid="{7CFB2586-4587-47A4-A183-8620B1D317DB}"/>
    <cellStyle name="_Q-Sadovky-výkaz-2003-07-01 21 2" xfId="358" xr:uid="{68098F96-B56E-46FC-B62C-4579AB13C304}"/>
    <cellStyle name="_Q-Sadovky-výkaz-2003-07-01 21 3" xfId="359" xr:uid="{92CA0504-B21D-4890-A403-B2BCB901E485}"/>
    <cellStyle name="_Q-Sadovky-výkaz-2003-07-01 21 4" xfId="360" xr:uid="{E88A776E-1BC6-41D8-B8A2-EF161DCE7897}"/>
    <cellStyle name="_Q-Sadovky-výkaz-2003-07-01 21 5" xfId="361" xr:uid="{2E190265-1596-4282-852C-213663DA48A6}"/>
    <cellStyle name="_Q-Sadovky-výkaz-2003-07-01 21 6" xfId="362" xr:uid="{804CD2F5-5CE3-453C-8D94-970F4E7DF3C3}"/>
    <cellStyle name="_Q-Sadovky-výkaz-2003-07-01 22" xfId="363" xr:uid="{6A5670C7-4F97-427B-B271-BAAC2BDE2AFF}"/>
    <cellStyle name="_Q-Sadovky-výkaz-2003-07-01 22 2" xfId="364" xr:uid="{DA33F681-4128-4A6A-8472-26E1432E1BA7}"/>
    <cellStyle name="_Q-Sadovky-výkaz-2003-07-01 22 3" xfId="365" xr:uid="{C5ADF523-AA40-4DD3-9409-6FFE7F2A3F80}"/>
    <cellStyle name="_Q-Sadovky-výkaz-2003-07-01 22 4" xfId="366" xr:uid="{BE90D4F4-1EB0-4F90-AAEF-ADA41D77373C}"/>
    <cellStyle name="_Q-Sadovky-výkaz-2003-07-01 22 5" xfId="367" xr:uid="{56905604-BAFF-46ED-A516-D5FC812A66D1}"/>
    <cellStyle name="_Q-Sadovky-výkaz-2003-07-01 22 6" xfId="368" xr:uid="{6EE086B7-A7AD-4A92-9F79-D3CF6E52A20D}"/>
    <cellStyle name="_Q-Sadovky-výkaz-2003-07-01 23" xfId="369" xr:uid="{D2A28393-E7E4-4DD4-B1EC-7CAA8F32863C}"/>
    <cellStyle name="_Q-Sadovky-výkaz-2003-07-01 23 2" xfId="370" xr:uid="{E54DCDA3-0D0B-4B07-8859-E960E3879A0F}"/>
    <cellStyle name="_Q-Sadovky-výkaz-2003-07-01 23 3" xfId="371" xr:uid="{451D978B-B79D-4EAE-AD4A-F0C0481E918C}"/>
    <cellStyle name="_Q-Sadovky-výkaz-2003-07-01 23 4" xfId="372" xr:uid="{B2C32C0B-F86C-4742-B6B6-B2FD979423F1}"/>
    <cellStyle name="_Q-Sadovky-výkaz-2003-07-01 23 5" xfId="373" xr:uid="{AA3B9AB0-FA3A-4F69-A09A-56888EF11D0E}"/>
    <cellStyle name="_Q-Sadovky-výkaz-2003-07-01 23 6" xfId="374" xr:uid="{E2E96559-3E1C-4796-BDE2-05BDC652BB84}"/>
    <cellStyle name="_Q-Sadovky-výkaz-2003-07-01 24" xfId="375" xr:uid="{4328901F-6120-4868-A931-A79E00CEF611}"/>
    <cellStyle name="_Q-Sadovky-výkaz-2003-07-01 25" xfId="376" xr:uid="{6817FF61-3A17-480B-8253-6DB4409C0E2D}"/>
    <cellStyle name="_Q-Sadovky-výkaz-2003-07-01 26" xfId="377" xr:uid="{47A62B9A-ABE6-4E66-9271-E3B4B6D02CC3}"/>
    <cellStyle name="_Q-Sadovky-výkaz-2003-07-01 27" xfId="378" xr:uid="{D647C89A-9F10-4333-A155-3D380C619259}"/>
    <cellStyle name="_Q-Sadovky-výkaz-2003-07-01 28" xfId="379" xr:uid="{5365D939-D424-422C-8BC7-DB757A914303}"/>
    <cellStyle name="_Q-Sadovky-výkaz-2003-07-01 3" xfId="380" xr:uid="{8747CCB5-02F7-410C-87CB-D535DD133B62}"/>
    <cellStyle name="_Q-Sadovky-výkaz-2003-07-01 3 2" xfId="381" xr:uid="{5833D9C1-91A2-41C1-AB9D-66F05898C271}"/>
    <cellStyle name="_Q-Sadovky-výkaz-2003-07-01 3 3" xfId="382" xr:uid="{3F9D536B-503C-4033-8B50-352F6E00BA68}"/>
    <cellStyle name="_Q-Sadovky-výkaz-2003-07-01 3 4" xfId="383" xr:uid="{C010E497-A991-418B-90B2-2B21AB03E9D2}"/>
    <cellStyle name="_Q-Sadovky-výkaz-2003-07-01 3 5" xfId="384" xr:uid="{97CA731E-63A9-4C4E-9671-B16FDA8DE7D3}"/>
    <cellStyle name="_Q-Sadovky-výkaz-2003-07-01 3 6" xfId="385" xr:uid="{52B80B92-028A-431F-B582-D1C4352C308B}"/>
    <cellStyle name="_Q-Sadovky-výkaz-2003-07-01 4" xfId="386" xr:uid="{1D514111-1296-4CD3-9866-6F637D4B80DA}"/>
    <cellStyle name="_Q-Sadovky-výkaz-2003-07-01 4 2" xfId="387" xr:uid="{8E12ADEE-45FC-4791-8AD9-CE40F4E451A9}"/>
    <cellStyle name="_Q-Sadovky-výkaz-2003-07-01 4 3" xfId="388" xr:uid="{C8E0B1C4-E553-4BD3-8DF9-4E003A6A540A}"/>
    <cellStyle name="_Q-Sadovky-výkaz-2003-07-01 4 4" xfId="389" xr:uid="{6B8037E4-AA7C-41FB-B003-74C8BF7A9C74}"/>
    <cellStyle name="_Q-Sadovky-výkaz-2003-07-01 4 5" xfId="390" xr:uid="{ADC0B66B-D88E-4132-AE2D-01DCE410029B}"/>
    <cellStyle name="_Q-Sadovky-výkaz-2003-07-01 4 6" xfId="391" xr:uid="{51940372-A6C2-4123-924D-608E6C44AD2D}"/>
    <cellStyle name="_Q-Sadovky-výkaz-2003-07-01 5" xfId="392" xr:uid="{02652168-A99C-4E16-9457-759B8E0F28AC}"/>
    <cellStyle name="_Q-Sadovky-výkaz-2003-07-01 5 2" xfId="393" xr:uid="{4C68F8AB-ACA5-4E69-A7DA-885E92E45BF6}"/>
    <cellStyle name="_Q-Sadovky-výkaz-2003-07-01 5 3" xfId="394" xr:uid="{4A0032A2-07DD-4B94-9BDC-9CF7A986A260}"/>
    <cellStyle name="_Q-Sadovky-výkaz-2003-07-01 5 4" xfId="395" xr:uid="{79527A74-8A88-4253-BDBA-1B0A87D56E25}"/>
    <cellStyle name="_Q-Sadovky-výkaz-2003-07-01 5 5" xfId="396" xr:uid="{B5049FDD-EFDE-43B5-80C8-EAE48F31C7B4}"/>
    <cellStyle name="_Q-Sadovky-výkaz-2003-07-01 5 6" xfId="397" xr:uid="{5A8A0E55-768E-402E-A688-D978DE65D68D}"/>
    <cellStyle name="_Q-Sadovky-výkaz-2003-07-01 6" xfId="398" xr:uid="{CEDAA232-E896-4850-972B-065F0AF210A0}"/>
    <cellStyle name="_Q-Sadovky-výkaz-2003-07-01 6 2" xfId="399" xr:uid="{93EECA8D-3C1C-409F-A527-21AFE8C008CD}"/>
    <cellStyle name="_Q-Sadovky-výkaz-2003-07-01 6 3" xfId="400" xr:uid="{01E69711-3D1F-42ED-BD5A-27E3472B311A}"/>
    <cellStyle name="_Q-Sadovky-výkaz-2003-07-01 6 4" xfId="401" xr:uid="{8DF8D93D-AEB8-428B-87CA-08529A6938D0}"/>
    <cellStyle name="_Q-Sadovky-výkaz-2003-07-01 6 5" xfId="402" xr:uid="{D5449689-C7B1-473C-B15B-23994628AE62}"/>
    <cellStyle name="_Q-Sadovky-výkaz-2003-07-01 6 6" xfId="403" xr:uid="{3E301E5E-6EB3-4637-89F1-3CEF83F9976F}"/>
    <cellStyle name="_Q-Sadovky-výkaz-2003-07-01 7" xfId="404" xr:uid="{01C124A3-4288-495B-AE1B-0B9EED53FB30}"/>
    <cellStyle name="_Q-Sadovky-výkaz-2003-07-01 7 2" xfId="405" xr:uid="{1E9638E5-5A86-442E-814F-403D6700E1F4}"/>
    <cellStyle name="_Q-Sadovky-výkaz-2003-07-01 7 3" xfId="406" xr:uid="{6F6D42CF-ED89-42FF-8873-18CF58EA59BF}"/>
    <cellStyle name="_Q-Sadovky-výkaz-2003-07-01 7 4" xfId="407" xr:uid="{EF0C8FF0-AEE6-42C4-A00B-A1C263614957}"/>
    <cellStyle name="_Q-Sadovky-výkaz-2003-07-01 7 5" xfId="408" xr:uid="{BF69C2C9-698A-4D8B-BF7D-0D80C6CF6089}"/>
    <cellStyle name="_Q-Sadovky-výkaz-2003-07-01 7 6" xfId="409" xr:uid="{F897299E-53C7-4D1A-B320-51CD696D1E25}"/>
    <cellStyle name="_Q-Sadovky-výkaz-2003-07-01 8" xfId="410" xr:uid="{40E2ED6A-A6ED-4E9C-A30B-B96B1D33D2D9}"/>
    <cellStyle name="_Q-Sadovky-výkaz-2003-07-01 8 2" xfId="411" xr:uid="{25166F32-0075-4A25-9977-6FAECF7E0E80}"/>
    <cellStyle name="_Q-Sadovky-výkaz-2003-07-01 8 3" xfId="412" xr:uid="{E1865F3D-621D-4136-928F-78A375D2CB6E}"/>
    <cellStyle name="_Q-Sadovky-výkaz-2003-07-01 8 4" xfId="413" xr:uid="{BEB41D9B-96ED-4140-A247-C51FC1B09554}"/>
    <cellStyle name="_Q-Sadovky-výkaz-2003-07-01 8 5" xfId="414" xr:uid="{E6D36CF5-FC23-4321-A5E5-DA7620535044}"/>
    <cellStyle name="_Q-Sadovky-výkaz-2003-07-01 8 6" xfId="415" xr:uid="{9D09A54A-71A8-4512-8992-256E15CC015D}"/>
    <cellStyle name="_Q-Sadovky-výkaz-2003-07-01 9" xfId="416" xr:uid="{6B89A6CA-5B0C-482C-B41F-21222849D896}"/>
    <cellStyle name="_Q-Sadovky-výkaz-2003-07-01 9 2" xfId="417" xr:uid="{537784D5-B1AB-446C-9577-E528372B17FB}"/>
    <cellStyle name="_Q-Sadovky-výkaz-2003-07-01 9 3" xfId="418" xr:uid="{1E202B06-6E95-4C90-A553-E4B8A9E52199}"/>
    <cellStyle name="_Q-Sadovky-výkaz-2003-07-01 9 4" xfId="419" xr:uid="{35DC6B34-6DEA-44F8-8AD3-B7919DB9EF52}"/>
    <cellStyle name="_Q-Sadovky-výkaz-2003-07-01 9 5" xfId="420" xr:uid="{440DD286-18B4-4816-8EF1-AD4BC1F47705}"/>
    <cellStyle name="_Q-Sadovky-výkaz-2003-07-01 9 6" xfId="421" xr:uid="{D138BF08-D243-43FE-A706-CD3E3359432F}"/>
    <cellStyle name="_Q-Sadovky-výkaz-2003-07-01_1" xfId="422" xr:uid="{27C43227-2D6E-44DF-8375-B0725423BF2A}"/>
    <cellStyle name="_Q-Sadovky-výkaz-2003-07-01_1 2" xfId="423" xr:uid="{2F935030-291B-4D9D-BF8E-3BBF90420335}"/>
    <cellStyle name="_Q-Sadovky-výkaz-2003-07-01_1 3" xfId="424" xr:uid="{A7C5EF8D-7F8D-4651-BAB1-BD34D98B8896}"/>
    <cellStyle name="_Q-Sadovky-výkaz-2003-07-01_1 4" xfId="425" xr:uid="{FA6A553F-F491-4E4D-8FCD-EB2693759D0A}"/>
    <cellStyle name="_Q-Sadovky-výkaz-2003-07-01_1 4 2" xfId="2551" xr:uid="{2AD69D0B-A431-4471-84F3-22457376ACB2}"/>
    <cellStyle name="_Q-Sadovky-výkaz-2003-07-01_1 4 2 2" xfId="3066" xr:uid="{59AA833F-1076-453E-B84C-8710CB256C21}"/>
    <cellStyle name="_Q-Sadovky-výkaz-2003-07-01_1 4 2 3" xfId="3677" xr:uid="{F1171F7F-8A3A-4083-B4FB-C451822162A2}"/>
    <cellStyle name="_Q-Sadovky-výkaz-2003-07-01_1 4 3" xfId="2866" xr:uid="{2CA675F3-4510-486A-965E-4F09A5674EFC}"/>
    <cellStyle name="_Q-Sadovky-výkaz-2003-07-01_1 4 3 2" xfId="3947" xr:uid="{8DEFBCCE-AAFC-4E77-8317-AC7290E23891}"/>
    <cellStyle name="_Q-Sadovky-výkaz-2003-07-01_1 4 4" xfId="3263" xr:uid="{FDEC8D7D-7C1A-4FD8-A632-8FA06ACFC8E7}"/>
    <cellStyle name="_Q-Sadovky-výkaz-2003-07-01_1 5" xfId="426" xr:uid="{2822C913-283D-4954-AFB2-AC5188091C53}"/>
    <cellStyle name="_Q-Sadovky-výkaz-2003-07-01_1 5 2" xfId="2552" xr:uid="{B0F506DF-1EFC-4D12-AFDB-E2DFF47B28FA}"/>
    <cellStyle name="_Q-Sadovky-výkaz-2003-07-01_1 5 2 2" xfId="3067" xr:uid="{06231D39-2914-491F-B4A6-ADF318F252C6}"/>
    <cellStyle name="_Q-Sadovky-výkaz-2003-07-01_1 5 2 3" xfId="3678" xr:uid="{E7CCB5DD-FF03-44FF-8A84-06A8BA82AC82}"/>
    <cellStyle name="_Q-Sadovky-výkaz-2003-07-01_1 5 3" xfId="2867" xr:uid="{204AA1F6-E7F6-4D36-A0FB-4435CEB83A2F}"/>
    <cellStyle name="_Q-Sadovky-výkaz-2003-07-01_1 5 3 2" xfId="3948" xr:uid="{5895C749-791F-4A83-A0B1-7010A0304395}"/>
    <cellStyle name="_Q-Sadovky-výkaz-2003-07-01_1 5 4" xfId="3264" xr:uid="{B4515D74-594B-4278-858C-2B2401006756}"/>
    <cellStyle name="_Q-Sadovky-výkaz-2003-07-01_1 6" xfId="427" xr:uid="{6797950D-E7C6-435E-BD4B-B9B8063F312F}"/>
    <cellStyle name="_Q-Sadovky-výkaz-2003-07-01_1 6 2" xfId="2553" xr:uid="{C742F21F-21A9-4A16-8FEF-E668D6C7088E}"/>
    <cellStyle name="_Q-Sadovky-výkaz-2003-07-01_1 6 2 2" xfId="3068" xr:uid="{0FF1D687-EAF9-4A8B-88FF-9B9CB282D535}"/>
    <cellStyle name="_Q-Sadovky-výkaz-2003-07-01_1 6 2 3" xfId="3679" xr:uid="{933D94D0-C626-4936-B105-4570F96D135B}"/>
    <cellStyle name="_Q-Sadovky-výkaz-2003-07-01_1 6 3" xfId="2868" xr:uid="{5CAF1F64-E7C2-46A1-A177-96E2FFED4E0F}"/>
    <cellStyle name="_Q-Sadovky-výkaz-2003-07-01_1 6 3 2" xfId="3949" xr:uid="{1B33A127-3424-49E2-995B-BDA9B4979C30}"/>
    <cellStyle name="_Q-Sadovky-výkaz-2003-07-01_1 6 4" xfId="3265" xr:uid="{72C9DBCD-FD66-46EE-A0E7-BC45847CE9FA}"/>
    <cellStyle name="_Q-Sadovky-výkaz-2003-07-01_1 7" xfId="2550" xr:uid="{58EE9A1A-BC54-434F-B318-0B40C4836EF0}"/>
    <cellStyle name="_Q-Sadovky-výkaz-2003-07-01_1 7 2" xfId="3065" xr:uid="{3CC9CC59-DB72-4007-82F9-77B5FB3DF6CB}"/>
    <cellStyle name="_Q-Sadovky-výkaz-2003-07-01_1 7 3" xfId="3676" xr:uid="{84B5E78E-34C1-4419-8744-A615372C70E1}"/>
    <cellStyle name="_Q-Sadovky-výkaz-2003-07-01_1 8" xfId="2865" xr:uid="{B51B7764-28AF-4CD8-904D-AF4A9FCEE841}"/>
    <cellStyle name="_Q-Sadovky-výkaz-2003-07-01_1 8 2" xfId="3946" xr:uid="{BFB9195A-ABF9-47D2-B5B4-2970D795DB08}"/>
    <cellStyle name="_Q-Sadovky-výkaz-2003-07-01_1 9" xfId="3262" xr:uid="{9CD6873C-E18C-46AE-8935-597EE2A6551D}"/>
    <cellStyle name="_Q-Sadovky-výkaz-2003-07-01_2" xfId="428" xr:uid="{4DF7A854-134F-4FC2-B134-77F65B7B20E2}"/>
    <cellStyle name="_Q-Sadovky-výkaz-2003-07-01_2 10" xfId="429" xr:uid="{690D6F9A-91DA-4825-A515-3165FBEDDEDB}"/>
    <cellStyle name="_Q-Sadovky-výkaz-2003-07-01_2 10 2" xfId="430" xr:uid="{A23A5DCA-3C1D-4A7F-B5D4-35C510C04095}"/>
    <cellStyle name="_Q-Sadovky-výkaz-2003-07-01_2 10 3" xfId="431" xr:uid="{70E9968C-B8AA-4A9B-ACE6-8EEE628F5DA9}"/>
    <cellStyle name="_Q-Sadovky-výkaz-2003-07-01_2 10 4" xfId="432" xr:uid="{1B63A9CE-BA4E-41C7-ABE7-8F9384D927E1}"/>
    <cellStyle name="_Q-Sadovky-výkaz-2003-07-01_2 11" xfId="433" xr:uid="{A7E51D24-2C0E-499A-87B5-6326065BB30B}"/>
    <cellStyle name="_Q-Sadovky-výkaz-2003-07-01_2 11 2" xfId="434" xr:uid="{30EC50E4-D6A5-41AD-A3F1-C7EB0AC1749E}"/>
    <cellStyle name="_Q-Sadovky-výkaz-2003-07-01_2 11 3" xfId="435" xr:uid="{5D9D7A2D-32CE-4401-B514-D217F68B460E}"/>
    <cellStyle name="_Q-Sadovky-výkaz-2003-07-01_2 11 4" xfId="436" xr:uid="{A8D30385-108D-456A-BAE5-3F223EE2E93B}"/>
    <cellStyle name="_Q-Sadovky-výkaz-2003-07-01_2 12" xfId="437" xr:uid="{E81E8442-1678-4044-B9D2-D5187BA79BDE}"/>
    <cellStyle name="_Q-Sadovky-výkaz-2003-07-01_2 12 2" xfId="438" xr:uid="{644DFC88-B646-4D21-A68D-E3CFFFF6B85D}"/>
    <cellStyle name="_Q-Sadovky-výkaz-2003-07-01_2 12 3" xfId="439" xr:uid="{1680D443-F52B-451F-8254-C1C36D1E41D4}"/>
    <cellStyle name="_Q-Sadovky-výkaz-2003-07-01_2 12 4" xfId="440" xr:uid="{264E043E-C665-4C9D-BDC0-3F587DBABBB5}"/>
    <cellStyle name="_Q-Sadovky-výkaz-2003-07-01_2 13" xfId="441" xr:uid="{8206B2EB-3C3C-4FE8-BFBD-B2FADC0E32CF}"/>
    <cellStyle name="_Q-Sadovky-výkaz-2003-07-01_2 13 2" xfId="442" xr:uid="{5D5B9F37-7AFA-48CB-86E3-255A1EC8F67A}"/>
    <cellStyle name="_Q-Sadovky-výkaz-2003-07-01_2 13 3" xfId="443" xr:uid="{464A6945-DBD6-4E75-81E7-1C436ABC2D25}"/>
    <cellStyle name="_Q-Sadovky-výkaz-2003-07-01_2 13 4" xfId="444" xr:uid="{AF225B74-69D9-41A9-9FC4-02688DC13DAE}"/>
    <cellStyle name="_Q-Sadovky-výkaz-2003-07-01_2 14" xfId="445" xr:uid="{43A2A242-8BA5-4698-9677-FB6D87A5CF49}"/>
    <cellStyle name="_Q-Sadovky-výkaz-2003-07-01_2 14 2" xfId="446" xr:uid="{89E5E2E5-6B78-420F-B03B-8227CA6FE18A}"/>
    <cellStyle name="_Q-Sadovky-výkaz-2003-07-01_2 14 3" xfId="447" xr:uid="{8C160E3C-A296-42F1-AD62-B4B997EC71D2}"/>
    <cellStyle name="_Q-Sadovky-výkaz-2003-07-01_2 14 4" xfId="448" xr:uid="{037BF5EC-4066-45F9-80BC-853FB92C2695}"/>
    <cellStyle name="_Q-Sadovky-výkaz-2003-07-01_2 15" xfId="449" xr:uid="{FBCF9CB3-2F6A-434D-BE0C-A2325385D4BD}"/>
    <cellStyle name="_Q-Sadovky-výkaz-2003-07-01_2 15 2" xfId="450" xr:uid="{03B2FEDC-328B-4A69-B448-DB3FEAB785D1}"/>
    <cellStyle name="_Q-Sadovky-výkaz-2003-07-01_2 15 3" xfId="451" xr:uid="{B3EBBF4D-03C8-45AA-A835-B0817E4B230C}"/>
    <cellStyle name="_Q-Sadovky-výkaz-2003-07-01_2 15 4" xfId="452" xr:uid="{CAB830E2-1CD0-4443-9927-12CDBE89703A}"/>
    <cellStyle name="_Q-Sadovky-výkaz-2003-07-01_2 16" xfId="453" xr:uid="{076A5ABF-D1D4-4B18-B94B-93534328D517}"/>
    <cellStyle name="_Q-Sadovky-výkaz-2003-07-01_2 16 2" xfId="454" xr:uid="{D5304399-9B94-4135-9E8D-CB43712484B3}"/>
    <cellStyle name="_Q-Sadovky-výkaz-2003-07-01_2 16 3" xfId="455" xr:uid="{2F8FED3B-5246-46DE-88F9-8F0999EAF4F5}"/>
    <cellStyle name="_Q-Sadovky-výkaz-2003-07-01_2 16 4" xfId="456" xr:uid="{15AD83CA-E886-4777-88ED-36FD47416096}"/>
    <cellStyle name="_Q-Sadovky-výkaz-2003-07-01_2 17" xfId="457" xr:uid="{8DE08CB2-04B7-4CE0-B9DE-8C70413512EF}"/>
    <cellStyle name="_Q-Sadovky-výkaz-2003-07-01_2 17 2" xfId="458" xr:uid="{909B7CB7-3AC6-4C7A-ADA6-F8C856FD44E3}"/>
    <cellStyle name="_Q-Sadovky-výkaz-2003-07-01_2 17 3" xfId="459" xr:uid="{5F1B4657-34D3-44F5-9EE9-DF3930DEEEFF}"/>
    <cellStyle name="_Q-Sadovky-výkaz-2003-07-01_2 17 4" xfId="460" xr:uid="{67E4B0BF-F2FB-47F5-A90E-07A8F55235B4}"/>
    <cellStyle name="_Q-Sadovky-výkaz-2003-07-01_2 18" xfId="461" xr:uid="{F4DF8D69-B91E-44E0-9606-DC6E3F0E4F19}"/>
    <cellStyle name="_Q-Sadovky-výkaz-2003-07-01_2 18 2" xfId="462" xr:uid="{620A65F0-0964-4963-A279-280981D7326F}"/>
    <cellStyle name="_Q-Sadovky-výkaz-2003-07-01_2 18 3" xfId="463" xr:uid="{5BCC3418-346A-4BE6-88E8-69AF2C5E6455}"/>
    <cellStyle name="_Q-Sadovky-výkaz-2003-07-01_2 18 4" xfId="464" xr:uid="{9AD5D7AB-2C78-4966-A53C-0309CB903970}"/>
    <cellStyle name="_Q-Sadovky-výkaz-2003-07-01_2 19" xfId="465" xr:uid="{E486C0B4-CCD4-44EE-93E2-045034506AAC}"/>
    <cellStyle name="_Q-Sadovky-výkaz-2003-07-01_2 19 2" xfId="466" xr:uid="{418486A5-6717-4B94-8900-1B3CA5967D26}"/>
    <cellStyle name="_Q-Sadovky-výkaz-2003-07-01_2 19 3" xfId="467" xr:uid="{BA2300BF-A27B-486B-8FC0-A28436E7A5C4}"/>
    <cellStyle name="_Q-Sadovky-výkaz-2003-07-01_2 19 4" xfId="468" xr:uid="{B9C27089-2059-48D6-BB69-47BCA6199B74}"/>
    <cellStyle name="_Q-Sadovky-výkaz-2003-07-01_2 2" xfId="469" xr:uid="{72BBA5BD-BA39-49DC-BDC9-8BAD4ECEB538}"/>
    <cellStyle name="_Q-Sadovky-výkaz-2003-07-01_2 2 2" xfId="470" xr:uid="{270F93CC-1980-4AF3-845F-CDD9D6158523}"/>
    <cellStyle name="_Q-Sadovky-výkaz-2003-07-01_2 2 3" xfId="471" xr:uid="{04F143F1-ADC7-4170-A497-0BD4A2694204}"/>
    <cellStyle name="_Q-Sadovky-výkaz-2003-07-01_2 2 4" xfId="472" xr:uid="{DA9A5A75-114C-4D72-8980-A2EB0565D2C0}"/>
    <cellStyle name="_Q-Sadovky-výkaz-2003-07-01_2 20" xfId="473" xr:uid="{114F8618-A029-480E-8D31-F52E0B7F40F8}"/>
    <cellStyle name="_Q-Sadovky-výkaz-2003-07-01_2 20 2" xfId="474" xr:uid="{57066CBA-5865-4C9E-A425-3B7CCCB23149}"/>
    <cellStyle name="_Q-Sadovky-výkaz-2003-07-01_2 20 3" xfId="475" xr:uid="{8EBF40FB-DB02-4605-8EE6-B1920BDB7444}"/>
    <cellStyle name="_Q-Sadovky-výkaz-2003-07-01_2 20 4" xfId="476" xr:uid="{860176E8-3746-4225-AB1B-09D0A79CFDC8}"/>
    <cellStyle name="_Q-Sadovky-výkaz-2003-07-01_2 21" xfId="477" xr:uid="{40549C95-746C-4BDC-955B-0449E2C8ACEC}"/>
    <cellStyle name="_Q-Sadovky-výkaz-2003-07-01_2 21 2" xfId="478" xr:uid="{0DDED591-B5E2-4A05-B88F-960164A2A968}"/>
    <cellStyle name="_Q-Sadovky-výkaz-2003-07-01_2 21 3" xfId="479" xr:uid="{0E2CA490-C70A-4132-8100-5F97BE57BFCE}"/>
    <cellStyle name="_Q-Sadovky-výkaz-2003-07-01_2 21 4" xfId="480" xr:uid="{47C08E06-D030-44CB-958C-9B7F5A589271}"/>
    <cellStyle name="_Q-Sadovky-výkaz-2003-07-01_2 22" xfId="481" xr:uid="{E56AC36E-01ED-4936-A480-481699CFB0F4}"/>
    <cellStyle name="_Q-Sadovky-výkaz-2003-07-01_2 22 2" xfId="482" xr:uid="{ED1A1ED3-4C61-4B4F-8F2E-DB9D50C07B16}"/>
    <cellStyle name="_Q-Sadovky-výkaz-2003-07-01_2 22 3" xfId="483" xr:uid="{A2C87A5E-9C3D-4770-83D2-CBC3C1B31028}"/>
    <cellStyle name="_Q-Sadovky-výkaz-2003-07-01_2 22 4" xfId="484" xr:uid="{A7359EFB-D143-47AB-84FD-C8A4E37B2A87}"/>
    <cellStyle name="_Q-Sadovky-výkaz-2003-07-01_2 23" xfId="485" xr:uid="{71CBC900-4BAC-4DF1-8D10-AFD3F98A3CDF}"/>
    <cellStyle name="_Q-Sadovky-výkaz-2003-07-01_2 23 2" xfId="486" xr:uid="{D696FA28-71D4-47F8-ADEB-14198DB8FCD7}"/>
    <cellStyle name="_Q-Sadovky-výkaz-2003-07-01_2 23 3" xfId="487" xr:uid="{04836E45-D68B-4FBC-907E-84BA74D9AAB0}"/>
    <cellStyle name="_Q-Sadovky-výkaz-2003-07-01_2 23 4" xfId="488" xr:uid="{FB3FEAFC-A18F-4EAC-BA34-934CE87E57D2}"/>
    <cellStyle name="_Q-Sadovky-výkaz-2003-07-01_2 24" xfId="489" xr:uid="{8C90191B-4AD4-4520-980E-5D32B88DA7C9}"/>
    <cellStyle name="_Q-Sadovky-výkaz-2003-07-01_2 25" xfId="490" xr:uid="{FDD598CB-5404-49B7-B2C7-574655A17D59}"/>
    <cellStyle name="_Q-Sadovky-výkaz-2003-07-01_2 26" xfId="491" xr:uid="{AB77DE10-EB57-482B-90E7-31C82BB997D1}"/>
    <cellStyle name="_Q-Sadovky-výkaz-2003-07-01_2 27" xfId="492" xr:uid="{743E5A19-491B-4133-8974-DC5BDE399FF0}"/>
    <cellStyle name="_Q-Sadovky-výkaz-2003-07-01_2 28" xfId="493" xr:uid="{CA8183FC-D818-4B0D-91A5-3A7E54039CEC}"/>
    <cellStyle name="_Q-Sadovky-výkaz-2003-07-01_2 29" xfId="3950" xr:uid="{4FD5BBF4-7379-47CF-9CA8-0E481030D577}"/>
    <cellStyle name="_Q-Sadovky-výkaz-2003-07-01_2 3" xfId="494" xr:uid="{3605BC55-D2DA-4651-B3AE-EFF64E8E0ECF}"/>
    <cellStyle name="_Q-Sadovky-výkaz-2003-07-01_2 3 2" xfId="495" xr:uid="{AFE961BD-8515-42E1-93DF-92B8343D8787}"/>
    <cellStyle name="_Q-Sadovky-výkaz-2003-07-01_2 3 3" xfId="496" xr:uid="{4F9006B0-A8C8-46DE-917A-80C5AD8D529D}"/>
    <cellStyle name="_Q-Sadovky-výkaz-2003-07-01_2 3 4" xfId="497" xr:uid="{E4AA7A08-31F2-46F4-9873-CEEEFD1A416B}"/>
    <cellStyle name="_Q-Sadovky-výkaz-2003-07-01_2 30" xfId="3266" xr:uid="{3F0D4CB6-4A4E-4076-A80B-329ABFB95F4C}"/>
    <cellStyle name="_Q-Sadovky-výkaz-2003-07-01_2 4" xfId="498" xr:uid="{940DCE30-090C-4306-91D6-F3A6FB8F5613}"/>
    <cellStyle name="_Q-Sadovky-výkaz-2003-07-01_2 4 2" xfId="499" xr:uid="{62E1F69E-645A-45B0-AFF0-092C279C124D}"/>
    <cellStyle name="_Q-Sadovky-výkaz-2003-07-01_2 4 3" xfId="500" xr:uid="{52FA65BF-CF95-4F2E-9D6C-328A08C5E2BC}"/>
    <cellStyle name="_Q-Sadovky-výkaz-2003-07-01_2 4 4" xfId="501" xr:uid="{73457110-F96B-48F1-B726-D363212C60B3}"/>
    <cellStyle name="_Q-Sadovky-výkaz-2003-07-01_2 5" xfId="502" xr:uid="{418AB9B6-C13A-424E-814A-A0B440A6C7D8}"/>
    <cellStyle name="_Q-Sadovky-výkaz-2003-07-01_2 5 2" xfId="503" xr:uid="{A56BB5A8-6C39-4F1C-A2E1-8C0A3771F836}"/>
    <cellStyle name="_Q-Sadovky-výkaz-2003-07-01_2 5 3" xfId="504" xr:uid="{3B02B064-D5D6-4DDE-9D33-1D21021FFD5C}"/>
    <cellStyle name="_Q-Sadovky-výkaz-2003-07-01_2 5 4" xfId="505" xr:uid="{E666ACF1-1AEE-4CA3-9C60-FBCC85D62CC4}"/>
    <cellStyle name="_Q-Sadovky-výkaz-2003-07-01_2 6" xfId="506" xr:uid="{15FECBE8-CF7B-4653-9849-3DB9503FF5A0}"/>
    <cellStyle name="_Q-Sadovky-výkaz-2003-07-01_2 6 2" xfId="507" xr:uid="{0BC50414-AA08-4DD1-AD01-86076477B2D3}"/>
    <cellStyle name="_Q-Sadovky-výkaz-2003-07-01_2 6 3" xfId="508" xr:uid="{54BEC88C-774B-460F-93EA-403CCB26A3FA}"/>
    <cellStyle name="_Q-Sadovky-výkaz-2003-07-01_2 6 4" xfId="509" xr:uid="{DB3679FE-9D18-4036-8D2D-853393E22496}"/>
    <cellStyle name="_Q-Sadovky-výkaz-2003-07-01_2 7" xfId="510" xr:uid="{1E77C828-88AC-49F9-BB3D-25FF39EF0F0B}"/>
    <cellStyle name="_Q-Sadovky-výkaz-2003-07-01_2 7 2" xfId="511" xr:uid="{8720D0B6-ADE9-40BA-B304-7E166E285D99}"/>
    <cellStyle name="_Q-Sadovky-výkaz-2003-07-01_2 7 3" xfId="512" xr:uid="{4154D458-37DB-44A2-A66E-8F597509668A}"/>
    <cellStyle name="_Q-Sadovky-výkaz-2003-07-01_2 7 4" xfId="513" xr:uid="{0910DB65-E809-4A75-9348-B9E8F4B29AAC}"/>
    <cellStyle name="_Q-Sadovky-výkaz-2003-07-01_2 8" xfId="514" xr:uid="{4E577ECC-9FA7-423D-A8F2-B6A018942025}"/>
    <cellStyle name="_Q-Sadovky-výkaz-2003-07-01_2 8 2" xfId="515" xr:uid="{58D5667B-0C03-4605-93E4-192C9C5F74DF}"/>
    <cellStyle name="_Q-Sadovky-výkaz-2003-07-01_2 8 3" xfId="516" xr:uid="{0DE76147-6FC3-4133-9765-A8F456AD8ABF}"/>
    <cellStyle name="_Q-Sadovky-výkaz-2003-07-01_2 8 4" xfId="517" xr:uid="{22C293FE-7393-4F5F-8C13-51399310E0E1}"/>
    <cellStyle name="_Q-Sadovky-výkaz-2003-07-01_2 9" xfId="518" xr:uid="{78CD6441-8BFD-4DB7-BCD8-7F6C0FFA9723}"/>
    <cellStyle name="_Q-Sadovky-výkaz-2003-07-01_2 9 2" xfId="519" xr:uid="{283159D4-970D-4850-9E9F-CB5A660C4601}"/>
    <cellStyle name="_Q-Sadovky-výkaz-2003-07-01_2 9 3" xfId="520" xr:uid="{9B4EE762-E309-44AA-8C88-0B1814511809}"/>
    <cellStyle name="_Q-Sadovky-výkaz-2003-07-01_2 9 4" xfId="521" xr:uid="{0684BC5E-95C4-45B5-8502-34C7E800E872}"/>
    <cellStyle name="_Q-Sadovky-výkaz-2003-07-01_3" xfId="522" xr:uid="{51A5DA2F-D031-4A48-8E88-A602F856D740}"/>
    <cellStyle name="_Q-Sadovky-výkaz-2003-07-01_3 2" xfId="523" xr:uid="{B0657663-1E2D-466E-9839-088BACFEAE85}"/>
    <cellStyle name="_Q-Sadovky-výkaz-2003-07-01_3 3" xfId="524" xr:uid="{D9DAED21-F123-4D8C-AC82-DFFE261B46B1}"/>
    <cellStyle name="_Q-Sadovky-výkaz-2003-07-01_3 4" xfId="525" xr:uid="{49A9D8B3-EBF8-4D74-9370-6A5D7B7F66CC}"/>
    <cellStyle name="_Q-Sadovky-výkaz-2003-07-01_3 4 2" xfId="2555" xr:uid="{85401250-22A9-43F8-8DE5-CB9A31B454EC}"/>
    <cellStyle name="_Q-Sadovky-výkaz-2003-07-01_3 4 2 2" xfId="3070" xr:uid="{2DF7F090-8496-40A1-9621-F53DA8F74CE1}"/>
    <cellStyle name="_Q-Sadovky-výkaz-2003-07-01_3 4 2 3" xfId="3681" xr:uid="{4F94D845-ED01-43F9-811F-58102C5B4448}"/>
    <cellStyle name="_Q-Sadovky-výkaz-2003-07-01_3 4 3" xfId="2870" xr:uid="{6B48744F-9AC8-4350-BC17-19CB07524DAD}"/>
    <cellStyle name="_Q-Sadovky-výkaz-2003-07-01_3 4 3 2" xfId="3952" xr:uid="{FB32D59E-24CD-46B9-82E3-DEB922DEA8DF}"/>
    <cellStyle name="_Q-Sadovky-výkaz-2003-07-01_3 4 4" xfId="3268" xr:uid="{CEC9B310-2CEE-4E9A-AC0B-175F97D459EC}"/>
    <cellStyle name="_Q-Sadovky-výkaz-2003-07-01_3 5" xfId="526" xr:uid="{DFEBFA15-7385-4B62-A5C4-A5C2934F06DE}"/>
    <cellStyle name="_Q-Sadovky-výkaz-2003-07-01_3 5 2" xfId="2556" xr:uid="{BE50A340-8B76-4A9C-9655-9725E2FA5BB0}"/>
    <cellStyle name="_Q-Sadovky-výkaz-2003-07-01_3 5 2 2" xfId="3071" xr:uid="{9C17B57F-5A25-4AB5-AEA7-2621181D42E2}"/>
    <cellStyle name="_Q-Sadovky-výkaz-2003-07-01_3 5 2 3" xfId="3682" xr:uid="{B390DBFA-25F0-4031-92E1-ACB0EFB0E09A}"/>
    <cellStyle name="_Q-Sadovky-výkaz-2003-07-01_3 5 3" xfId="2871" xr:uid="{9E8E99F9-7C75-4DE9-986F-A8D0131E7F0D}"/>
    <cellStyle name="_Q-Sadovky-výkaz-2003-07-01_3 5 3 2" xfId="3953" xr:uid="{490CA0A1-6746-47BD-A39A-FBF988949CB4}"/>
    <cellStyle name="_Q-Sadovky-výkaz-2003-07-01_3 5 4" xfId="3269" xr:uid="{CA1D60E5-75F5-4F33-9AB7-043E663D327F}"/>
    <cellStyle name="_Q-Sadovky-výkaz-2003-07-01_3 6" xfId="527" xr:uid="{A4F0C38B-304B-4073-A266-F03923DBEC7F}"/>
    <cellStyle name="_Q-Sadovky-výkaz-2003-07-01_3 6 2" xfId="2557" xr:uid="{B44C84A0-0F5B-4673-B763-B61326CA0D54}"/>
    <cellStyle name="_Q-Sadovky-výkaz-2003-07-01_3 6 2 2" xfId="3072" xr:uid="{CE5D8CD5-F6B5-4F7B-B799-AA74B8CD14A3}"/>
    <cellStyle name="_Q-Sadovky-výkaz-2003-07-01_3 6 2 3" xfId="3683" xr:uid="{A9FEF3E1-A72B-4DDC-BC3C-5E3520941BC5}"/>
    <cellStyle name="_Q-Sadovky-výkaz-2003-07-01_3 6 3" xfId="2872" xr:uid="{40CA0B0D-20C9-47E6-AB91-26723668A317}"/>
    <cellStyle name="_Q-Sadovky-výkaz-2003-07-01_3 6 3 2" xfId="3954" xr:uid="{483D4376-F730-4654-806F-A2D398105674}"/>
    <cellStyle name="_Q-Sadovky-výkaz-2003-07-01_3 6 4" xfId="3270" xr:uid="{C5D06FBB-F5AA-49EB-AAF9-53E4E87DD822}"/>
    <cellStyle name="_Q-Sadovky-výkaz-2003-07-01_3 7" xfId="2554" xr:uid="{A9D2583A-705D-45E1-8D8A-68E27E15C1B3}"/>
    <cellStyle name="_Q-Sadovky-výkaz-2003-07-01_3 7 2" xfId="3069" xr:uid="{0A957B1F-A274-4B44-A1F4-A4F8CC643648}"/>
    <cellStyle name="_Q-Sadovky-výkaz-2003-07-01_3 7 3" xfId="3680" xr:uid="{41F09670-2A98-49DB-A2FD-09E4655505AD}"/>
    <cellStyle name="_Q-Sadovky-výkaz-2003-07-01_3 8" xfId="2869" xr:uid="{1D52CF19-C84A-4067-89E6-7C167079A31D}"/>
    <cellStyle name="_Q-Sadovky-výkaz-2003-07-01_3 8 2" xfId="3951" xr:uid="{2DE6D448-335F-4083-ADC4-0BE41E425CCA}"/>
    <cellStyle name="_Q-Sadovky-výkaz-2003-07-01_3 9" xfId="3267" xr:uid="{80BF9F5F-1220-4E09-892B-6610989A5CC7}"/>
    <cellStyle name="_REKAPITULACE_SLP_VFU pavilon slepic" xfId="1732" xr:uid="{A2AEA1B0-30C7-48F7-A4CC-03BCEE8BA718}"/>
    <cellStyle name="_ROZPOCET se vzorci" xfId="1733" xr:uid="{29BA63B0-020A-47E5-BE93-9556E2331783}"/>
    <cellStyle name="_SO 02.06.02 M+R" xfId="528" xr:uid="{93904908-6E85-4301-AAE7-6C088EEB678D}"/>
    <cellStyle name="_SO002_3_E91_SK" xfId="1734" xr:uid="{95825A30-3D8F-4EF0-ABBE-8FE133DE5C1C}"/>
    <cellStyle name="_spec_sil_04_2003" xfId="529" xr:uid="{0A9D17D6-2FCF-484C-B975-DB59752DA022}"/>
    <cellStyle name="_spec_sil_04_2003 2" xfId="530" xr:uid="{EE276691-1E9C-4E74-85DA-D88880A9B5DA}"/>
    <cellStyle name="_spec_sil_04_2003 3" xfId="531" xr:uid="{2448EBE2-249D-4FA8-AB9A-62E036AA7479}"/>
    <cellStyle name="_spec_sil_04_2003 4" xfId="532" xr:uid="{13F10F68-E36C-47B0-9BCD-5EE1FEFFFBB5}"/>
    <cellStyle name="_spec_sil_04_2003 5" xfId="533" xr:uid="{8066CBC8-8A3E-4527-8956-64BAFF9E24A2}"/>
    <cellStyle name="_spec_sil_04_2003 6" xfId="534" xr:uid="{F1B4721E-EEB7-41AC-97AC-EADF7D2AEA49}"/>
    <cellStyle name="_spec_sil_04_2003 7" xfId="3955" xr:uid="{956FE96C-4C18-46C7-84B7-AFF50C63485B}"/>
    <cellStyle name="_spec_sil_04_2003 8" xfId="3271" xr:uid="{5F53251A-E2C4-4A8F-9C7C-93E35ED38683}"/>
    <cellStyle name="_stav" xfId="535" xr:uid="{4CE235F5-5A93-4BFD-94D3-DF21964E8DBF}"/>
    <cellStyle name="_Summary bill of rates COOLINGL" xfId="1669" xr:uid="{47724AF7-AEB7-4C88-AE5C-2906F582BCDE}"/>
    <cellStyle name="_Summary bill of rates COOLINGL_1" xfId="1670" xr:uid="{73F5F5B9-0181-4928-A1A9-86D6B52B84DF}"/>
    <cellStyle name="_Summary bill of rates COOLINGL_2" xfId="1671" xr:uid="{311238DF-E97F-4F1E-8CA1-7C45D88BD358}"/>
    <cellStyle name="_Summary bill of rates COOLINGL_3" xfId="1672" xr:uid="{4C40B2FA-B86B-492E-A7E9-927B8388A928}"/>
    <cellStyle name="_Summary bill of rates VENTILATIONL" xfId="1673" xr:uid="{B443E91B-7885-4CD6-A54A-6EF4BFEE15A2}"/>
    <cellStyle name="_Summary bill of rates VENTILATIONL_1" xfId="1674" xr:uid="{4B22414C-108B-41FD-9477-8567F59F98B9}"/>
    <cellStyle name="_Summary bill of rates VENTILATIONL_2" xfId="1675" xr:uid="{90E6784F-49E0-4EF5-BE01-662B898520E7}"/>
    <cellStyle name="_Summary bill of rates VENTILATIONL_3" xfId="1676" xr:uid="{2A25DBE3-8BCB-49A9-BED5-01EF7D619B4B}"/>
    <cellStyle name="_teco" xfId="536" xr:uid="{5DFAFF84-3BAB-4774-820E-C98B6DE4A067}"/>
    <cellStyle name="_VŠEOBECNÉ PODMÍNKY" xfId="537" xr:uid="{AD8E2E93-FA0E-4B37-825E-B9E045E0CB8A}"/>
    <cellStyle name="_VŠEOBECNÉ PODMÍNKY 2" xfId="538" xr:uid="{9B708A19-52A8-4C72-94C7-4B43690EB1F5}"/>
    <cellStyle name="_VŠEOBECNÉ PODMÍNKY 3" xfId="539" xr:uid="{6E5F2416-DF4F-4E5C-97D8-4D85068AF829}"/>
    <cellStyle name="_VŠEOBECNÉ PODMÍNKY 4" xfId="540" xr:uid="{A7C460FF-4E6B-446F-9961-FC7CA74657B9}"/>
    <cellStyle name="_VŠEOBECNÉ PODMÍNKY 5" xfId="541" xr:uid="{5D4EB4A5-6AC2-452B-BBDB-492A38B1F825}"/>
    <cellStyle name="_VŠEOBECNÉ PODMÍNKY 6" xfId="542" xr:uid="{E57121AE-CBC2-4DFE-BB98-BA05B2B652B8}"/>
    <cellStyle name="_VŠEOBECNÉ PODMÍNKY 7" xfId="3956" xr:uid="{CC28238E-905B-48D8-B2D8-BD30C9E5ECB2}"/>
    <cellStyle name="_VŠEOBECNÉ PODMÍNKY 8" xfId="3272" xr:uid="{262B6AFB-73EA-44C9-8CEE-6C5B7141E136}"/>
    <cellStyle name="_Vzor ON  060101" xfId="84" xr:uid="{C361844E-B803-4824-9E93-C414D3F51AA4}"/>
    <cellStyle name="_ZPA Jinonice_rozp" xfId="543" xr:uid="{543872DA-C7D9-45CB-ADE5-923EF7C2EB06}"/>
    <cellStyle name="_ZPA Jinonice_rozp 2" xfId="3957" xr:uid="{3E8919B1-3AE8-496F-87F3-373C5E8969E9}"/>
    <cellStyle name="_ZPA Jinonice_rozp 3" xfId="3273" xr:uid="{9AF3DBCE-66EF-4A5E-B459-CF5C3B5A2D99}"/>
    <cellStyle name="1" xfId="7" xr:uid="{1F988B7E-1525-41EF-BD5C-97D99F4BD8BD}"/>
    <cellStyle name="1 000 Kč_HW" xfId="545" xr:uid="{3B8EB769-B584-432A-9568-933C168A8DD2}"/>
    <cellStyle name="1 10" xfId="1584" xr:uid="{7A8A0AA0-C5BB-4AAC-AD3C-CC29853B3BE3}"/>
    <cellStyle name="1 10 2" xfId="2949" xr:uid="{88AF7B6B-E720-437C-8E13-814B97524DE6}"/>
    <cellStyle name="1 11" xfId="1573" xr:uid="{97CE9DD9-B720-41F3-89EA-0CF546D44DCE}"/>
    <cellStyle name="1 11 2" xfId="2946" xr:uid="{133527F0-A17A-41C4-A3AD-77245A3DAAF0}"/>
    <cellStyle name="1 12" xfId="1583" xr:uid="{0855749E-7FC7-4203-A117-0641ED227853}"/>
    <cellStyle name="1 12 2" xfId="2948" xr:uid="{3F8E6287-8B39-4DF6-BEAE-4722F5F9B25E}"/>
    <cellStyle name="1 13" xfId="1574" xr:uid="{F7E6C8EE-3C11-4EB7-94B2-2B99360F7590}"/>
    <cellStyle name="1 13 2" xfId="2947" xr:uid="{90E8CE76-3342-4F00-8558-78E63F14AF02}"/>
    <cellStyle name="1 14" xfId="1653" xr:uid="{CAC94FA9-4482-43B6-BBFF-E9BD76F0EBCD}"/>
    <cellStyle name="1 14 2" xfId="2955" xr:uid="{7E29A468-5AEE-4667-929A-82832AB408CD}"/>
    <cellStyle name="1 15" xfId="1656" xr:uid="{5906B9B1-90B5-4C14-9CAA-8DD0A458E62C}"/>
    <cellStyle name="1 15 2" xfId="2956" xr:uid="{B95CCD18-4536-499B-B5A7-33FB61EB9A42}"/>
    <cellStyle name="1 16" xfId="2558" xr:uid="{4790EB9A-35B9-4B85-A5A5-AA2B328A14E4}"/>
    <cellStyle name="1 16 2" xfId="3073" xr:uid="{22E93622-1BAA-4E16-A25E-37362FC1267A}"/>
    <cellStyle name="1 17" xfId="2835" xr:uid="{19F91A0C-7C11-4913-8B74-DF0C1B438D22}"/>
    <cellStyle name="1 17 2" xfId="3958" xr:uid="{5D436D4C-BD2B-485B-8094-56EC5CFF2856}"/>
    <cellStyle name="1 18" xfId="2932" xr:uid="{7D05FF51-D90B-4928-AB01-D0C618B76A5B}"/>
    <cellStyle name="1 19" xfId="2923" xr:uid="{2655F8B5-6A6B-4C60-AE73-8100C4A17E6C}"/>
    <cellStyle name="1 2" xfId="546" xr:uid="{2C55A29F-6427-47B2-BF1E-46A1806A1691}"/>
    <cellStyle name="1 2 2" xfId="2874" xr:uid="{EE05CB97-78F5-4A15-A919-8A592621C888}"/>
    <cellStyle name="1 20" xfId="2933" xr:uid="{BE7294ED-19C7-4B8E-9BDB-27B032F7C05F}"/>
    <cellStyle name="1 21" xfId="2939" xr:uid="{71635857-BFB5-4EFA-8A46-C02B95D26216}"/>
    <cellStyle name="1 22" xfId="2996" xr:uid="{2F32403C-7F20-42D3-9BDF-534C661F0F62}"/>
    <cellStyle name="1 23" xfId="2924" xr:uid="{4BFFDA03-291F-4F46-864A-148DF9E3C28E}"/>
    <cellStyle name="1 24" xfId="2846" xr:uid="{844BCC20-FBAF-4B86-B8D9-3551ED7DD19B}"/>
    <cellStyle name="1 25" xfId="2925" xr:uid="{2CE96C88-E6A6-4418-9067-B490EE4C6A20}"/>
    <cellStyle name="1 26" xfId="2944" xr:uid="{8955D977-89FA-4291-9DBB-3ACF0CFD9663}"/>
    <cellStyle name="1 27" xfId="2983" xr:uid="{47093044-8A61-459E-B8DE-0687BADED4DA}"/>
    <cellStyle name="1 28" xfId="3214" xr:uid="{FAFBD879-AE22-4BDD-80CD-4CF6B6BD8EAC}"/>
    <cellStyle name="1 29" xfId="3226" xr:uid="{7581FD20-0F11-4561-B644-91F69B580D9C}"/>
    <cellStyle name="1 3" xfId="547" xr:uid="{84621B78-0375-445D-87ED-286D1B7E0623}"/>
    <cellStyle name="1 3 2" xfId="2875" xr:uid="{08AE4175-AD72-4CFD-B237-6A4C764B54C2}"/>
    <cellStyle name="1 30" xfId="3229" xr:uid="{D9C9AB75-2D82-4949-8EC4-E8C34B19F952}"/>
    <cellStyle name="1 31" xfId="3220" xr:uid="{263A04F1-11E0-49B4-B2B6-690796FF0BDC}"/>
    <cellStyle name="1 32" xfId="3230" xr:uid="{FC293FC7-0B18-42E4-9934-EDABC6215208}"/>
    <cellStyle name="1 33" xfId="3232" xr:uid="{C4A96DB5-F66D-41F2-9B14-4112F4B0B83A}"/>
    <cellStyle name="1 34" xfId="3233" xr:uid="{7F3C8543-700E-41F8-A6DC-B08788A1A0B1}"/>
    <cellStyle name="1 35" xfId="3218" xr:uid="{69771D2A-53D1-442B-A166-1626FE2ACDA4}"/>
    <cellStyle name="1 36" xfId="3242" xr:uid="{9AF1C659-74CD-4177-A832-0CA8BC657107}"/>
    <cellStyle name="1 37" xfId="3581" xr:uid="{933531C7-024F-4C36-BCDA-6C426E7B27C0}"/>
    <cellStyle name="1 4" xfId="548" xr:uid="{B344CCAE-395E-4298-87F4-36C14D693A78}"/>
    <cellStyle name="1 4 2" xfId="2876" xr:uid="{50A17D61-7816-4B4F-A200-3D051D7045BF}"/>
    <cellStyle name="1 4 3" xfId="3274" xr:uid="{9599DB27-96F4-4A13-A22E-0977FAA52344}"/>
    <cellStyle name="1 5" xfId="549" xr:uid="{1C222509-8B55-4974-9FF5-E781F69F1261}"/>
    <cellStyle name="1 5 2" xfId="2877" xr:uid="{CBF417FE-AC5E-4091-99BC-7DDEC8BCC669}"/>
    <cellStyle name="1 5 3" xfId="3275" xr:uid="{3B63DEF0-743C-452A-AE04-EE3954653507}"/>
    <cellStyle name="1 6" xfId="550" xr:uid="{EF98AE97-3551-44A0-822A-4615FD242FE0}"/>
    <cellStyle name="1 6 2" xfId="2878" xr:uid="{2A54A299-CADB-4A41-A931-7FC35540EDC0}"/>
    <cellStyle name="1 6 3" xfId="3276" xr:uid="{AFE6757D-2D1D-41DA-AD24-37A26DCBC324}"/>
    <cellStyle name="1 7" xfId="1543" xr:uid="{7C66630E-0AC6-493D-BF42-1E4B46EEDBD3}"/>
    <cellStyle name="1 7 2" xfId="2941" xr:uid="{47160D2A-C8CA-4957-9D91-D96B03D5FF09}"/>
    <cellStyle name="1 8" xfId="544" xr:uid="{28438030-5913-4E31-AB48-5F5D1DE1BEB5}"/>
    <cellStyle name="1 8 2" xfId="2873" xr:uid="{374BF05F-1802-49B1-A4E3-7D7EE48E56BB}"/>
    <cellStyle name="1 9" xfId="1572" xr:uid="{4B97FD72-BE2E-418B-96CF-CD2923FBE927}"/>
    <cellStyle name="1 9 2" xfId="2945" xr:uid="{3B418E1F-7BDB-4134-9656-4DB952931B6B}"/>
    <cellStyle name="1_AED-YAZ MaR-LOTQ_EXE-001 specifikace" xfId="551" xr:uid="{03097E5F-EEAA-45F1-9390-B61E80428DB0}"/>
    <cellStyle name="1_AED-YAZ MaR-LOTQ_EXE-001 specifikace 2" xfId="2879" xr:uid="{BC129CA6-0D55-4C31-9875-D79F13D22D62}"/>
    <cellStyle name="1D čísla" xfId="1735" xr:uid="{CBDBEDD8-A41F-48A5-AAF4-7DCB8A3B7573}"/>
    <cellStyle name="20 % – Zvýraznění 1 2" xfId="85" xr:uid="{E6B36CB3-C320-46B7-80BE-FC4B9ECB02B9}"/>
    <cellStyle name="20 % – Zvýraznění 2 2" xfId="86" xr:uid="{D0957341-4F97-45E5-8A71-147996936B62}"/>
    <cellStyle name="20 % – Zvýraznění 3 2" xfId="87" xr:uid="{8C666A79-7BCF-4CB7-B89A-6FFFC22BA1E2}"/>
    <cellStyle name="20 % – Zvýraznění 4 2" xfId="88" xr:uid="{0250B373-E1E2-4B13-9DE3-168D91835CF3}"/>
    <cellStyle name="20 % – Zvýraznění 5 2" xfId="89" xr:uid="{05D0CE23-F062-4BB9-95AE-8DBE837229CB}"/>
    <cellStyle name="20 % – Zvýraznění 6 2" xfId="90" xr:uid="{CF2D5588-323D-40A0-9090-5FC19E5087BD}"/>
    <cellStyle name="20 % – Zvýraznění1" xfId="207" xr:uid="{DC30D8BB-AFEC-49FA-8DBD-F786C9081B43}"/>
    <cellStyle name="20 % – Zvýraznění1 2" xfId="552" xr:uid="{30A08BFC-F520-456F-B7B8-035F0D35EF9F}"/>
    <cellStyle name="20 % – Zvýraznění1 2 2" xfId="553" xr:uid="{1B85B1A7-FB00-45D4-A971-FBFA81F3CACE}"/>
    <cellStyle name="20 % – Zvýraznění1 2 2 2" xfId="1737" xr:uid="{91749E12-0516-4581-BFCF-259262221E03}"/>
    <cellStyle name="20 % – Zvýraznění1 2 2 3" xfId="1736" xr:uid="{CD327D17-4E6D-4DF7-BFA4-70A193DF0018}"/>
    <cellStyle name="20 % – Zvýraznění1 2 3" xfId="554" xr:uid="{BE7B9BE2-FBF7-4797-929F-828FFBF2E689}"/>
    <cellStyle name="20 % – Zvýraznění1 2 3 2" xfId="1739" xr:uid="{3B8A34DE-D8D2-4827-B6CE-B183113B5724}"/>
    <cellStyle name="20 % – Zvýraznění1 2 3 3" xfId="1738" xr:uid="{2233A35B-F38A-4F2A-BF49-0E938806F0DE}"/>
    <cellStyle name="20 % – Zvýraznění1 2 4" xfId="555" xr:uid="{529731A2-6F6F-48EE-8B1A-309B1E950504}"/>
    <cellStyle name="20 % – Zvýraznění1 2 4 2" xfId="1741" xr:uid="{06D11401-1847-4F1E-999D-D1FBEE54D79A}"/>
    <cellStyle name="20 % – Zvýraznění1 2 4 3" xfId="1740" xr:uid="{7E924CD4-BD2F-4D71-8799-CC9598395B99}"/>
    <cellStyle name="20 % – Zvýraznění1 2 5" xfId="556" xr:uid="{131A543E-D235-4FA7-89A6-FC2B6DE3849D}"/>
    <cellStyle name="20 % – Zvýraznění1 2 5 2" xfId="1742" xr:uid="{68585107-1CA2-427B-B47B-25E55267D41F}"/>
    <cellStyle name="20 % – Zvýraznění1 2 6" xfId="557" xr:uid="{BA4947B5-C4DB-4032-8E53-F9D510B046E0}"/>
    <cellStyle name="20 % – Zvýraznění1 2 7" xfId="558" xr:uid="{C8F085A5-17E3-4EDB-9835-C1669C5814C2}"/>
    <cellStyle name="20 % – Zvýraznění1 2 8" xfId="1609" xr:uid="{BD556873-95E5-40FF-89FA-5CE34EEE7C4C}"/>
    <cellStyle name="20 % – Zvýraznění1 3" xfId="559" xr:uid="{1DD2A8E5-E004-4174-833B-9CDAE6821D65}"/>
    <cellStyle name="20 % – Zvýraznění1 3 2" xfId="560" xr:uid="{5AD018DF-9B61-432F-8A7E-BE2BBD5534B6}"/>
    <cellStyle name="20 % – Zvýraznění1 3 2 2" xfId="1745" xr:uid="{777923D3-9A36-4441-A5D4-4FC6445B992B}"/>
    <cellStyle name="20 % – Zvýraznění1 3 2 3" xfId="1744" xr:uid="{AE52766B-3A02-4C5E-8290-4635474DCA36}"/>
    <cellStyle name="20 % – Zvýraznění1 3 3" xfId="1746" xr:uid="{3B7BF911-CB40-431E-8627-9689AC5D3AAE}"/>
    <cellStyle name="20 % – Zvýraznění1 3 4" xfId="1743" xr:uid="{3BCB2E8B-ECF5-4F7D-AF07-94717137D20D}"/>
    <cellStyle name="20 % – Zvýraznění1 4" xfId="561" xr:uid="{FDB11A93-944F-484C-8183-A55C8EAF244E}"/>
    <cellStyle name="20 % – Zvýraznění1 4 2" xfId="562" xr:uid="{4EB730A3-D2BF-430E-ACAA-8B283A73305C}"/>
    <cellStyle name="20 % – Zvýraznění1 4 2 2" xfId="1748" xr:uid="{368A6F73-1439-431C-96A7-D865C02D23AB}"/>
    <cellStyle name="20 % – Zvýraznění1 4 3" xfId="1747" xr:uid="{7C619111-A8A6-4E17-8457-C320B924F831}"/>
    <cellStyle name="20 % – Zvýraznění1 5" xfId="1749" xr:uid="{05F0BAAE-BB2D-47BB-BBEA-86FA825CE8FA}"/>
    <cellStyle name="20 % – Zvýraznění1 5 2" xfId="1750" xr:uid="{EDDEFC56-BE44-4D2D-AEFE-233AB0D9F3F9}"/>
    <cellStyle name="20 % – Zvýraznění1 6" xfId="1751" xr:uid="{50DF2E9A-7957-4C95-9A64-52452593B68F}"/>
    <cellStyle name="20 % – Zvýraznění2" xfId="206" xr:uid="{DA671637-FF24-495F-B815-655FC1D58F17}"/>
    <cellStyle name="20 % – Zvýraznění2 2" xfId="563" xr:uid="{E4C7F3B6-BC70-4031-9A26-3BF648D3CD5A}"/>
    <cellStyle name="20 % – Zvýraznění2 2 2" xfId="564" xr:uid="{0883DC26-4AC8-45F6-9B16-3790CDF4BDEA}"/>
    <cellStyle name="20 % – Zvýraznění2 2 2 2" xfId="1753" xr:uid="{83BB1282-5BF3-4C42-AEB1-1ECEA0C25BA3}"/>
    <cellStyle name="20 % – Zvýraznění2 2 2 3" xfId="1752" xr:uid="{D5D494B5-13B6-4456-B978-108762A5EB97}"/>
    <cellStyle name="20 % – Zvýraznění2 2 3" xfId="565" xr:uid="{3692FB89-DE1E-43A4-A038-D7537B8B139C}"/>
    <cellStyle name="20 % – Zvýraznění2 2 3 2" xfId="1755" xr:uid="{B2B7F677-49B2-43C7-9496-CE3DFDDDA58E}"/>
    <cellStyle name="20 % – Zvýraznění2 2 3 3" xfId="1754" xr:uid="{04D80B34-3F12-4A4F-B670-EC96561B7FE6}"/>
    <cellStyle name="20 % – Zvýraznění2 2 4" xfId="566" xr:uid="{8338297D-0558-4289-B6FD-5C134E3EC1E5}"/>
    <cellStyle name="20 % – Zvýraznění2 2 4 2" xfId="1757" xr:uid="{ACB49A5D-C696-4BC7-AE93-A4FAC33363A6}"/>
    <cellStyle name="20 % – Zvýraznění2 2 4 3" xfId="1756" xr:uid="{76A2AE82-C115-4A29-9885-5F7B5445150B}"/>
    <cellStyle name="20 % – Zvýraznění2 2 5" xfId="567" xr:uid="{67CAF2FB-42E5-4916-923D-A10BA8702D0A}"/>
    <cellStyle name="20 % – Zvýraznění2 2 5 2" xfId="1758" xr:uid="{1C4217F4-BC41-4822-A770-C33F94CC9F67}"/>
    <cellStyle name="20 % – Zvýraznění2 2 6" xfId="568" xr:uid="{9EEB3481-3803-4A29-AD2B-5CF91256B188}"/>
    <cellStyle name="20 % – Zvýraznění2 2 7" xfId="569" xr:uid="{A8497B67-9A1E-4047-934A-8857C16A74C0}"/>
    <cellStyle name="20 % – Zvýraznění2 2 8" xfId="1608" xr:uid="{41E4EA9C-6237-4AEC-B72D-DB17720D319E}"/>
    <cellStyle name="20 % – Zvýraznění2 3" xfId="570" xr:uid="{E487985D-301E-4BAC-AD43-B5C962E28399}"/>
    <cellStyle name="20 % – Zvýraznění2 3 2" xfId="571" xr:uid="{45B36935-D724-4A3B-B2D2-5C0C3E93132E}"/>
    <cellStyle name="20 % – Zvýraznění2 3 2 2" xfId="1761" xr:uid="{0875B28C-4BE6-4941-AF6C-42A37E57C906}"/>
    <cellStyle name="20 % – Zvýraznění2 3 2 3" xfId="1760" xr:uid="{2595B38C-F773-425F-9167-806CFF136F2B}"/>
    <cellStyle name="20 % – Zvýraznění2 3 3" xfId="1762" xr:uid="{C88E76D7-BA49-4D22-A97F-EEFE9413019B}"/>
    <cellStyle name="20 % – Zvýraznění2 3 4" xfId="1759" xr:uid="{C4188D4A-F2C5-4EE4-93D9-B71B59005702}"/>
    <cellStyle name="20 % – Zvýraznění2 4" xfId="572" xr:uid="{23A819FD-D093-4B34-B54D-5F252137BD77}"/>
    <cellStyle name="20 % – Zvýraznění2 4 2" xfId="573" xr:uid="{72CA0DA0-D0CC-4180-BFF8-1E4559B11FCD}"/>
    <cellStyle name="20 % – Zvýraznění2 4 2 2" xfId="1764" xr:uid="{754BB2CC-3953-4D82-B787-2BAE8C99F491}"/>
    <cellStyle name="20 % – Zvýraznění2 4 3" xfId="1763" xr:uid="{74032131-EADB-4D63-82F3-410B7553B5CE}"/>
    <cellStyle name="20 % – Zvýraznění2 5" xfId="1765" xr:uid="{E6FBD28D-FDA9-4FC4-A6BD-A2068B113185}"/>
    <cellStyle name="20 % – Zvýraznění2 5 2" xfId="1766" xr:uid="{16B3B089-DBC6-4BEC-A502-87924E206546}"/>
    <cellStyle name="20 % – Zvýraznění2 6" xfId="1767" xr:uid="{995D0AD2-6AA7-4321-AABD-043EC24119CA}"/>
    <cellStyle name="20 % – Zvýraznění3" xfId="205" xr:uid="{35CB2D28-6032-4ED6-A755-CEB8B8B93948}"/>
    <cellStyle name="20 % – Zvýraznění3 2" xfId="574" xr:uid="{C4B70522-C7C9-48B0-9C09-E1950F90809C}"/>
    <cellStyle name="20 % – Zvýraznění3 2 2" xfId="575" xr:uid="{AF075CD6-9B75-4EFB-BA35-EB5DAD79DCFD}"/>
    <cellStyle name="20 % – Zvýraznění3 2 2 2" xfId="1769" xr:uid="{E576A2F3-56B2-4F56-9750-D90460AF46AE}"/>
    <cellStyle name="20 % – Zvýraznění3 2 2 3" xfId="1768" xr:uid="{98D1182E-4996-45DB-BAB1-D0129833404C}"/>
    <cellStyle name="20 % – Zvýraznění3 2 3" xfId="576" xr:uid="{CC63DAE5-772B-4CB6-B929-107770BCCD7C}"/>
    <cellStyle name="20 % – Zvýraznění3 2 3 2" xfId="1771" xr:uid="{5D2A73B8-B4EF-43A2-817D-8BFAAE793621}"/>
    <cellStyle name="20 % – Zvýraznění3 2 3 3" xfId="1770" xr:uid="{E49E06AB-943B-45C7-A923-784F2BD795FC}"/>
    <cellStyle name="20 % – Zvýraznění3 2 4" xfId="577" xr:uid="{FD1F59E2-22FE-4052-BE18-EE424F34EB67}"/>
    <cellStyle name="20 % – Zvýraznění3 2 4 2" xfId="1773" xr:uid="{AC6A4D11-2FF8-4A13-B803-27439A46D2BC}"/>
    <cellStyle name="20 % – Zvýraznění3 2 4 3" xfId="1772" xr:uid="{C1845CAA-0E22-410F-83E4-8E03967495C5}"/>
    <cellStyle name="20 % – Zvýraznění3 2 5" xfId="578" xr:uid="{0210209D-17A3-44C5-886F-5621825F8515}"/>
    <cellStyle name="20 % – Zvýraznění3 2 5 2" xfId="1774" xr:uid="{0608AF8C-4E4D-4A2C-9547-75DCD750C257}"/>
    <cellStyle name="20 % – Zvýraznění3 2 6" xfId="579" xr:uid="{09405377-A58D-4362-B4EE-FE927A3AC03D}"/>
    <cellStyle name="20 % – Zvýraznění3 2 7" xfId="1607" xr:uid="{437A613A-6777-4549-933A-458932F7EB00}"/>
    <cellStyle name="20 % – Zvýraznění3 3" xfId="580" xr:uid="{760E82B3-B439-460C-9936-5AB48B121E10}"/>
    <cellStyle name="20 % – Zvýraznění3 3 2" xfId="581" xr:uid="{948892AD-26A4-4AEE-BBEC-6B060AB9C258}"/>
    <cellStyle name="20 % – Zvýraznění3 3 2 2" xfId="1777" xr:uid="{C63BE5AE-6E06-4068-A30D-F80B3A2FCC53}"/>
    <cellStyle name="20 % – Zvýraznění3 3 2 3" xfId="1776" xr:uid="{2705E020-8DC5-4A05-A046-D1E0C6A1D536}"/>
    <cellStyle name="20 % – Zvýraznění3 3 3" xfId="1778" xr:uid="{1E3B25DC-8150-4C11-9452-DFEAE3220B20}"/>
    <cellStyle name="20 % – Zvýraznění3 3 4" xfId="1775" xr:uid="{7421265E-A30D-4AE7-BFC0-592492E745D0}"/>
    <cellStyle name="20 % – Zvýraznění3 4" xfId="582" xr:uid="{C5145182-E7DA-4634-A38D-35101BBD31D6}"/>
    <cellStyle name="20 % – Zvýraznění3 4 2" xfId="583" xr:uid="{020C3908-CC5C-4DFB-A209-51FB612EEB3C}"/>
    <cellStyle name="20 % – Zvýraznění3 4 2 2" xfId="1780" xr:uid="{2531DA56-7627-4FAD-9E5B-E58E2DDCD971}"/>
    <cellStyle name="20 % – Zvýraznění3 4 3" xfId="1779" xr:uid="{AB70F38E-7BC3-4F9E-B6B7-A33463C9AEBD}"/>
    <cellStyle name="20 % – Zvýraznění3 5" xfId="1781" xr:uid="{F35B9BB9-5CD0-45E2-893D-B8C1AE41F0B4}"/>
    <cellStyle name="20 % – Zvýraznění3 5 2" xfId="1782" xr:uid="{52189058-9604-43B3-96F3-CEEE0AD0B671}"/>
    <cellStyle name="20 % – Zvýraznění3 6" xfId="1783" xr:uid="{C28F39DA-A836-41BE-A75C-4B8C62B2707C}"/>
    <cellStyle name="20 % – Zvýraznění4" xfId="204" xr:uid="{6EAAE37C-D678-4FF5-93A3-D7B9A8EEDE59}"/>
    <cellStyle name="20 % – Zvýraznění4 2" xfId="584" xr:uid="{323071B3-DC01-4CC1-8547-B6CEBFF7AA8E}"/>
    <cellStyle name="20 % – Zvýraznění4 2 2" xfId="585" xr:uid="{3B091F78-D2AE-4140-ABB2-CE9902EA8B75}"/>
    <cellStyle name="20 % – Zvýraznění4 2 2 2" xfId="1785" xr:uid="{911146D6-C8ED-47D8-A6CF-27592E654050}"/>
    <cellStyle name="20 % – Zvýraznění4 2 2 3" xfId="1784" xr:uid="{F5DBCC39-89A8-4BF8-9521-229670482614}"/>
    <cellStyle name="20 % – Zvýraznění4 2 3" xfId="586" xr:uid="{5EEBD9F2-960F-4B8D-AB56-634892755C5F}"/>
    <cellStyle name="20 % – Zvýraznění4 2 3 2" xfId="1787" xr:uid="{887CD0BB-39A1-4B44-8325-B53F4E3D6E51}"/>
    <cellStyle name="20 % – Zvýraznění4 2 3 3" xfId="1786" xr:uid="{09FA876F-0F2B-44B1-90FF-8A4D832660AF}"/>
    <cellStyle name="20 % – Zvýraznění4 2 4" xfId="587" xr:uid="{FB9CDF85-EB1B-4EB5-A67D-9F8A6C87B9D6}"/>
    <cellStyle name="20 % – Zvýraznění4 2 4 2" xfId="1789" xr:uid="{19F3652F-7AA6-4404-B3A1-37C54F030997}"/>
    <cellStyle name="20 % – Zvýraznění4 2 4 3" xfId="1788" xr:uid="{9F418A66-076B-41B4-B5A4-CE5CD2332AE6}"/>
    <cellStyle name="20 % – Zvýraznění4 2 5" xfId="588" xr:uid="{17CB7492-DD2C-4F53-9FA1-8E7C98B867E9}"/>
    <cellStyle name="20 % – Zvýraznění4 2 5 2" xfId="1790" xr:uid="{EE73B61E-4ADC-4661-8F6C-C61B94007BAC}"/>
    <cellStyle name="20 % – Zvýraznění4 2 6" xfId="589" xr:uid="{9A692C61-7807-441B-9182-F1F1EC8083CA}"/>
    <cellStyle name="20 % – Zvýraznění4 2 7" xfId="590" xr:uid="{EED32757-D41B-44C3-A12B-B706A506DFE8}"/>
    <cellStyle name="20 % – Zvýraznění4 2 8" xfId="1606" xr:uid="{0E80890D-D7BB-4679-8455-D0803FEC68D6}"/>
    <cellStyle name="20 % – Zvýraznění4 3" xfId="591" xr:uid="{685EC5CA-1B06-458B-B64B-DA26742329CF}"/>
    <cellStyle name="20 % – Zvýraznění4 3 2" xfId="592" xr:uid="{50F13835-5D4A-4E30-BBBF-82FDD54AABC8}"/>
    <cellStyle name="20 % – Zvýraznění4 3 2 2" xfId="1793" xr:uid="{23882BC9-D9A3-410C-B04F-7F28D400843E}"/>
    <cellStyle name="20 % – Zvýraznění4 3 2 3" xfId="1792" xr:uid="{D097C4DA-2EEB-44FB-B043-E3EC2CC3D190}"/>
    <cellStyle name="20 % – Zvýraznění4 3 3" xfId="1794" xr:uid="{F029E054-164C-4B60-BF23-2FBFB1C112B2}"/>
    <cellStyle name="20 % – Zvýraznění4 3 4" xfId="1791" xr:uid="{F6703CCC-DD4B-4E7F-BC9B-207BF7498C51}"/>
    <cellStyle name="20 % – Zvýraznění4 4" xfId="593" xr:uid="{4FEC4B6B-1472-4885-81F1-BC26E8C64E03}"/>
    <cellStyle name="20 % – Zvýraznění4 4 2" xfId="594" xr:uid="{A9E4C472-E26E-4128-902D-5D91A3BFA3F1}"/>
    <cellStyle name="20 % – Zvýraznění4 4 2 2" xfId="1796" xr:uid="{A8467F9B-CBEC-430A-8781-7A249FFE5C2C}"/>
    <cellStyle name="20 % – Zvýraznění4 4 3" xfId="1795" xr:uid="{9BE6ACE2-B33D-4FFF-96AB-7367EB627B88}"/>
    <cellStyle name="20 % – Zvýraznění4 5" xfId="1797" xr:uid="{656E6935-B689-4D89-B862-AD9A9F18D3C3}"/>
    <cellStyle name="20 % – Zvýraznění4 5 2" xfId="1798" xr:uid="{6F1F1B49-0647-4E8B-926F-A2850136942C}"/>
    <cellStyle name="20 % – Zvýraznění4 6" xfId="1799" xr:uid="{9793D0C5-0704-46E3-ACED-9FE2614F9D27}"/>
    <cellStyle name="20 % – Zvýraznění5" xfId="203" xr:uid="{8546241B-3BA0-4A9E-A5C1-A04A5143DB36}"/>
    <cellStyle name="20 % – Zvýraznění5 2" xfId="595" xr:uid="{20E9939D-9D92-49F9-95C1-B9D148BC79B8}"/>
    <cellStyle name="20 % – Zvýraznění5 2 2" xfId="596" xr:uid="{18801186-D9A7-498E-AD91-233F28745A51}"/>
    <cellStyle name="20 % – Zvýraznění5 2 2 2" xfId="1801" xr:uid="{C386DBB4-088C-4E43-9897-2313BB11ED71}"/>
    <cellStyle name="20 % – Zvýraznění5 2 2 3" xfId="1800" xr:uid="{4804D0ED-CE92-4B8A-B0F7-0F7A5AADC43D}"/>
    <cellStyle name="20 % – Zvýraznění5 2 3" xfId="597" xr:uid="{6B736702-9DB0-477A-9057-A370543ED219}"/>
    <cellStyle name="20 % – Zvýraznění5 2 3 2" xfId="1803" xr:uid="{6FA9FE62-C024-4663-A939-FF0223D0080C}"/>
    <cellStyle name="20 % – Zvýraznění5 2 3 3" xfId="1802" xr:uid="{55FD31B9-ACE8-4299-A662-88ACB516CACB}"/>
    <cellStyle name="20 % – Zvýraznění5 2 4" xfId="598" xr:uid="{5816C99F-0BD3-458C-A0F0-ED58059A67A2}"/>
    <cellStyle name="20 % – Zvýraznění5 2 4 2" xfId="1805" xr:uid="{AF72F7FB-111D-49AC-AD57-CE3BA03CCBA9}"/>
    <cellStyle name="20 % – Zvýraznění5 2 4 3" xfId="1804" xr:uid="{D32D60B6-59A6-4FBB-9DD3-FEE97FEAF5ED}"/>
    <cellStyle name="20 % – Zvýraznění5 2 5" xfId="599" xr:uid="{17E6ACC9-71F4-4153-AF12-9D1F3AAAF5EB}"/>
    <cellStyle name="20 % – Zvýraznění5 2 5 2" xfId="1806" xr:uid="{668A07AB-ADDE-4C6E-B1D9-6D76A31DFF5C}"/>
    <cellStyle name="20 % – Zvýraznění5 2 6" xfId="600" xr:uid="{6B7B8212-6391-4F20-92C7-3A0229194A1F}"/>
    <cellStyle name="20 % – Zvýraznění5 2 7" xfId="601" xr:uid="{8DD4E085-7EB4-4EBC-BEFA-888051B453DF}"/>
    <cellStyle name="20 % – Zvýraznění5 2 8" xfId="1605" xr:uid="{0CEB559C-54DE-4F3F-97C1-0E1E1D89F4F5}"/>
    <cellStyle name="20 % – Zvýraznění5 3" xfId="602" xr:uid="{5656323F-12EA-40A8-B7C2-392F3F651B47}"/>
    <cellStyle name="20 % – Zvýraznění5 3 2" xfId="603" xr:uid="{C3E42BEB-FD11-4A8C-B2B2-009E1D056CD5}"/>
    <cellStyle name="20 % – Zvýraznění5 3 2 2" xfId="1808" xr:uid="{AF4D185F-9F76-47F3-AD09-9EA7FF268CFB}"/>
    <cellStyle name="20 % – Zvýraznění5 3 3" xfId="1807" xr:uid="{6A4537C5-E9A3-468F-9755-255A535F7170}"/>
    <cellStyle name="20 % – Zvýraznění5 4" xfId="604" xr:uid="{E70A7A9C-7875-4448-B812-AA93DB8118F5}"/>
    <cellStyle name="20 % – Zvýraznění5 4 2" xfId="605" xr:uid="{37D809BC-8781-4A2E-A0F6-06943CFFF14D}"/>
    <cellStyle name="20 % – Zvýraznění5 4 2 2" xfId="1810" xr:uid="{6A06C0D3-26F1-49DC-8416-D563A891F2AD}"/>
    <cellStyle name="20 % – Zvýraznění5 4 3" xfId="1809" xr:uid="{D9ACA061-ADA0-4B71-93DA-8707899A1FE9}"/>
    <cellStyle name="20 % – Zvýraznění5 5" xfId="1811" xr:uid="{5E553F92-9EE1-40C2-BBCF-D2ED1DB6862C}"/>
    <cellStyle name="20 % – Zvýraznění5 5 2" xfId="1812" xr:uid="{F4AEFF89-76B8-4CA6-9AEB-3C9E2F875B74}"/>
    <cellStyle name="20 % – Zvýraznění5 6" xfId="1813" xr:uid="{ECC883F7-F095-4A1E-AFC4-4981A713BBBF}"/>
    <cellStyle name="20 % – Zvýraznění6" xfId="202" xr:uid="{E1B958F7-6D20-4E65-A6EF-4C6F129892FB}"/>
    <cellStyle name="20 % – Zvýraznění6 2" xfId="606" xr:uid="{1C5D828E-BDA7-40B1-B404-332A705B4E0C}"/>
    <cellStyle name="20 % – Zvýraznění6 2 2" xfId="607" xr:uid="{E68A887F-D2CE-42D1-A504-31BDC3BDDF5F}"/>
    <cellStyle name="20 % – Zvýraznění6 2 2 2" xfId="1815" xr:uid="{02F68A3F-EB2C-4E7F-A59F-F031D89B81BB}"/>
    <cellStyle name="20 % – Zvýraznění6 2 2 3" xfId="1814" xr:uid="{EBB37A33-6DB5-4D78-9AE3-4A21C71D8210}"/>
    <cellStyle name="20 % – Zvýraznění6 2 3" xfId="608" xr:uid="{8AE63030-9646-4B69-83BA-137D88BF5170}"/>
    <cellStyle name="20 % – Zvýraznění6 2 3 2" xfId="1817" xr:uid="{A627CF71-3D83-44D9-9F94-004E16959609}"/>
    <cellStyle name="20 % – Zvýraznění6 2 3 3" xfId="1816" xr:uid="{F38DC247-8CAD-4A22-8FF9-C55140F65DB8}"/>
    <cellStyle name="20 % – Zvýraznění6 2 4" xfId="609" xr:uid="{68A4C754-C727-4704-B9F6-72FD9DF00477}"/>
    <cellStyle name="20 % – Zvýraznění6 2 4 2" xfId="1819" xr:uid="{17AE23F4-65B4-407F-BE0A-52543CB242C2}"/>
    <cellStyle name="20 % – Zvýraznění6 2 4 3" xfId="1818" xr:uid="{84108489-F103-4A59-83BE-D7BFDF539356}"/>
    <cellStyle name="20 % – Zvýraznění6 2 5" xfId="610" xr:uid="{ED24208C-0831-40DC-AAF2-23C5C5A095D4}"/>
    <cellStyle name="20 % – Zvýraznění6 2 5 2" xfId="1820" xr:uid="{45EE1A78-4504-4E1E-B7CE-D06F1B15096C}"/>
    <cellStyle name="20 % – Zvýraznění6 2 6" xfId="611" xr:uid="{52D1E2B9-BC38-47E2-8314-3FB4F9A3F72D}"/>
    <cellStyle name="20 % – Zvýraznění6 2 7" xfId="612" xr:uid="{99EBB982-CA38-4863-AED2-5F14051A7771}"/>
    <cellStyle name="20 % – Zvýraznění6 2 8" xfId="1604" xr:uid="{6B89D7CE-6B8B-401A-996B-888E2D5092CF}"/>
    <cellStyle name="20 % – Zvýraznění6 3" xfId="613" xr:uid="{E1C0EA5F-1714-4DF8-A4EB-CDA2D632B50B}"/>
    <cellStyle name="20 % – Zvýraznění6 3 2" xfId="614" xr:uid="{4827FFAD-773B-4487-A21E-1DFDCE290948}"/>
    <cellStyle name="20 % – Zvýraznění6 3 2 2" xfId="1823" xr:uid="{02C2CEBF-B9EE-4C4B-A63D-61551CD79C7D}"/>
    <cellStyle name="20 % – Zvýraznění6 3 2 3" xfId="1822" xr:uid="{9C9C6935-05F8-46F1-827B-13C67FFC2695}"/>
    <cellStyle name="20 % – Zvýraznění6 3 3" xfId="1824" xr:uid="{C20D8076-0D15-4BC6-99A5-25C31775EB42}"/>
    <cellStyle name="20 % – Zvýraznění6 3 4" xfId="1821" xr:uid="{68F38DF0-BD2F-477C-BF6C-2E6087C8EE5E}"/>
    <cellStyle name="20 % – Zvýraznění6 4" xfId="615" xr:uid="{93BD60A0-F9D3-4064-A98F-C562486DA131}"/>
    <cellStyle name="20 % – Zvýraznění6 4 2" xfId="616" xr:uid="{B0769BD0-7F7E-450B-BC87-5210A21DCB7F}"/>
    <cellStyle name="20 % – Zvýraznění6 4 2 2" xfId="1826" xr:uid="{A4CE2AB1-4A85-4922-B18F-3F6A305E10B6}"/>
    <cellStyle name="20 % – Zvýraznění6 4 3" xfId="1825" xr:uid="{CCA7656D-DB0F-4444-A560-D31387DC6DEC}"/>
    <cellStyle name="20 % – Zvýraznění6 5" xfId="1827" xr:uid="{2AC73977-3D00-4929-98D0-A59BF61DA5ED}"/>
    <cellStyle name="20 % – Zvýraznění6 5 2" xfId="1828" xr:uid="{103669E3-CA2D-485B-A19C-B8CCE2763788}"/>
    <cellStyle name="20 % – Zvýraznění6 6" xfId="1829" xr:uid="{36A4D16A-CE77-4101-9A2A-B2B421732426}"/>
    <cellStyle name="20 % - zvýraznenie1" xfId="1830" xr:uid="{A31B4210-9ABB-43DC-A77C-839741A88A74}"/>
    <cellStyle name="20 % - zvýraznenie1 2" xfId="1831" xr:uid="{DE550154-73C2-461E-B17D-409989A4EEE8}"/>
    <cellStyle name="20 % - zvýraznenie1 2 2" xfId="1832" xr:uid="{08AE57E1-BFE6-4D41-B754-A1563A28B01E}"/>
    <cellStyle name="20 % - zvýraznenie1 3" xfId="1833" xr:uid="{0219C58B-4B49-4C2F-B792-CC27A489BA3B}"/>
    <cellStyle name="20 % - zvýraznenie2" xfId="1834" xr:uid="{238E92F1-7A79-4FF9-B5CB-26A588653105}"/>
    <cellStyle name="20 % - zvýraznenie2 2" xfId="1835" xr:uid="{BDB56266-81EA-44E1-B0B7-E3C5E5CC3494}"/>
    <cellStyle name="20 % - zvýraznenie2 2 2" xfId="1836" xr:uid="{55922754-4A47-4E46-89E8-3FF85B5E88E4}"/>
    <cellStyle name="20 % - zvýraznenie2 3" xfId="1837" xr:uid="{CAD71F71-9252-4FB9-9BBF-ECB689A5EE9A}"/>
    <cellStyle name="20 % - zvýraznenie3" xfId="1838" xr:uid="{F8FC9AC5-1B47-4623-A652-BF2684C9389C}"/>
    <cellStyle name="20 % - zvýraznenie3 2" xfId="1839" xr:uid="{D216B0EF-E0E4-4EAE-B345-AE30D67EA034}"/>
    <cellStyle name="20 % - zvýraznenie3 2 2" xfId="1840" xr:uid="{5B25FF5B-CD50-4AD4-9265-45D8D567A547}"/>
    <cellStyle name="20 % - zvýraznenie3 3" xfId="1841" xr:uid="{57CAA6A2-C101-44AF-B4C1-0A738B7CDDE6}"/>
    <cellStyle name="20 % - zvýraznenie4" xfId="1842" xr:uid="{FB9C384D-EE6B-4FCB-B669-5AB3900E2C18}"/>
    <cellStyle name="20 % - zvýraznenie4 2" xfId="1843" xr:uid="{36D011AB-9DAD-447B-B486-49C59F9AA57A}"/>
    <cellStyle name="20 % - zvýraznenie4 2 2" xfId="1844" xr:uid="{37EB6444-A2A2-47E9-B2AE-6EFD11CD72F8}"/>
    <cellStyle name="20 % - zvýraznenie4 3" xfId="1845" xr:uid="{062C87EB-D9F8-4A3C-8349-8D12E9E449D2}"/>
    <cellStyle name="20 % - zvýraznenie5" xfId="1846" xr:uid="{09B3D080-A7ED-4267-814F-DE5B329DC7B0}"/>
    <cellStyle name="20 % - zvýraznenie5 2" xfId="1847" xr:uid="{6DC49F13-302C-425F-B67B-3DD8396EA075}"/>
    <cellStyle name="20 % - zvýraznenie5 2 2" xfId="1848" xr:uid="{58E6F36D-F70D-4B2D-97B5-3703B7032D94}"/>
    <cellStyle name="20 % - zvýraznenie5 3" xfId="1849" xr:uid="{F3C9543F-C9B1-408A-BCB1-2F3692EF987A}"/>
    <cellStyle name="20 % - zvýraznenie6" xfId="1850" xr:uid="{0A3106EE-F065-4883-9C9B-69195695E6D9}"/>
    <cellStyle name="20 % - zvýraznenie6 2" xfId="1851" xr:uid="{4D0F4992-FA4D-4E18-A6D9-79EF2AB80E73}"/>
    <cellStyle name="20 % - zvýraznenie6 2 2" xfId="1852" xr:uid="{BF716835-DFFD-4BED-A5C6-0880FA8B21FD}"/>
    <cellStyle name="20 % - zvýraznenie6 3" xfId="1853" xr:uid="{5686E626-989A-40A0-8E02-972F0559AAE5}"/>
    <cellStyle name="2D čísla" xfId="1854" xr:uid="{B4DA7EC3-63C3-4725-BAD6-33BB72251967}"/>
    <cellStyle name="3D čísla" xfId="1855" xr:uid="{D90D79D6-279B-4E9A-AEA5-475837971C89}"/>
    <cellStyle name="40 % – Zvýraznění 1 2" xfId="91" xr:uid="{C09DDA6E-0553-4050-B3E6-87CF6E60AB8A}"/>
    <cellStyle name="40 % – Zvýraznění 2 2" xfId="92" xr:uid="{A28C823D-EC81-442F-B450-6CD98F6BAC0A}"/>
    <cellStyle name="40 % – Zvýraznění 3 2" xfId="93" xr:uid="{48DB58E5-74B3-495B-B818-9592D7EBFCC2}"/>
    <cellStyle name="40 % – Zvýraznění 4 2" xfId="94" xr:uid="{ECCD495D-1883-49A6-8852-EE54FBA614F0}"/>
    <cellStyle name="40 % – Zvýraznění 5 2" xfId="95" xr:uid="{8DE08D54-CFD4-46AD-968A-1ED476B8BBDE}"/>
    <cellStyle name="40 % – Zvýraznění 6 2" xfId="96" xr:uid="{434B6832-337C-4644-A6B4-DE0016A73661}"/>
    <cellStyle name="40 % – Zvýraznění1" xfId="201" xr:uid="{BE59A331-C300-4FA6-B95C-08FDED517101}"/>
    <cellStyle name="40 % – Zvýraznění1 2" xfId="617" xr:uid="{7B3E9760-E1C3-4310-9853-7572C7F2028E}"/>
    <cellStyle name="40 % – Zvýraznění1 2 2" xfId="618" xr:uid="{4DE95732-F922-43CF-B906-83130E94C8E1}"/>
    <cellStyle name="40 % – Zvýraznění1 2 2 2" xfId="1857" xr:uid="{F103FB68-22EC-4EF1-8E4A-BF731E4719DE}"/>
    <cellStyle name="40 % – Zvýraznění1 2 2 3" xfId="1856" xr:uid="{BAB1744E-650E-4084-8EFE-3E20A0D509FD}"/>
    <cellStyle name="40 % – Zvýraznění1 2 3" xfId="619" xr:uid="{44E223F6-19FB-44DA-BFC8-348C1AF1E38D}"/>
    <cellStyle name="40 % – Zvýraznění1 2 3 2" xfId="1859" xr:uid="{39175014-CC90-4A4B-B8CE-00D2FCAF539E}"/>
    <cellStyle name="40 % – Zvýraznění1 2 3 3" xfId="1858" xr:uid="{C5A505BE-B978-432B-B74E-ADC03338ABA2}"/>
    <cellStyle name="40 % – Zvýraznění1 2 4" xfId="620" xr:uid="{128F8059-9ABD-4A15-B7DA-23F2DD5AD0CB}"/>
    <cellStyle name="40 % – Zvýraznění1 2 4 2" xfId="1861" xr:uid="{B555310B-C90F-4BD0-92A9-20CC3B6E47EA}"/>
    <cellStyle name="40 % – Zvýraznění1 2 4 3" xfId="1860" xr:uid="{A8B1A781-DD60-4238-9E12-41FEA505102B}"/>
    <cellStyle name="40 % – Zvýraznění1 2 5" xfId="621" xr:uid="{507B7659-4DBA-4E30-8E6A-404668269497}"/>
    <cellStyle name="40 % – Zvýraznění1 2 5 2" xfId="1862" xr:uid="{0407F652-92CE-4FF4-AD89-166879050BD4}"/>
    <cellStyle name="40 % – Zvýraznění1 2 6" xfId="622" xr:uid="{484B8483-6890-402B-BA3A-5417E1226E70}"/>
    <cellStyle name="40 % – Zvýraznění1 2 7" xfId="1603" xr:uid="{642131F1-033F-4A61-92F7-71D97FDA45D4}"/>
    <cellStyle name="40 % – Zvýraznění1 3" xfId="623" xr:uid="{B60489E7-87A8-4A02-BE90-BAF24DEC2C7F}"/>
    <cellStyle name="40 % – Zvýraznění1 3 2" xfId="624" xr:uid="{BFC09CC2-A6B6-44BA-A41E-D1EB503449BE}"/>
    <cellStyle name="40 % – Zvýraznění1 3 2 2" xfId="1865" xr:uid="{0C7327D0-052F-4C20-B2AA-5D2F09094966}"/>
    <cellStyle name="40 % – Zvýraznění1 3 2 3" xfId="1864" xr:uid="{8616C39F-7783-4430-82FA-DA4CD60D4717}"/>
    <cellStyle name="40 % – Zvýraznění1 3 3" xfId="1866" xr:uid="{87EAD733-BB8F-4D8C-A201-E4C54FB0289A}"/>
    <cellStyle name="40 % – Zvýraznění1 3 4" xfId="1863" xr:uid="{4B5F0668-1C4E-4E80-9B16-F72078CBE1B3}"/>
    <cellStyle name="40 % – Zvýraznění1 4" xfId="625" xr:uid="{4C57420E-600A-4EE5-A3A2-EACB1282D75F}"/>
    <cellStyle name="40 % – Zvýraznění1 4 2" xfId="626" xr:uid="{916453AE-3C59-45F1-A3A0-C79BDD3D5753}"/>
    <cellStyle name="40 % – Zvýraznění1 4 2 2" xfId="1868" xr:uid="{7EF9E70C-0824-4294-B7BD-9F253608CEE1}"/>
    <cellStyle name="40 % – Zvýraznění1 4 3" xfId="1867" xr:uid="{8CF3BF36-B706-46B6-83E5-5A9491BD82B0}"/>
    <cellStyle name="40 % – Zvýraznění1 5" xfId="1869" xr:uid="{20A0479B-AE92-4DDC-A533-BFC215105264}"/>
    <cellStyle name="40 % – Zvýraznění1 5 2" xfId="1870" xr:uid="{14EC5FF7-E663-4718-B39E-E3D116003A73}"/>
    <cellStyle name="40 % – Zvýraznění1 6" xfId="1871" xr:uid="{D5FC037B-F854-4639-A1CC-8431CB6ACC75}"/>
    <cellStyle name="40 % – Zvýraznění2" xfId="200" xr:uid="{07808E87-0CD2-4AC2-8D83-E3F58CA76A2D}"/>
    <cellStyle name="40 % – Zvýraznění2 2" xfId="627" xr:uid="{B4D0D909-B263-484F-AB40-6923BB2C11C6}"/>
    <cellStyle name="40 % – Zvýraznění2 2 2" xfId="628" xr:uid="{062A1E17-CC15-4EC4-B5D2-360DBD20026C}"/>
    <cellStyle name="40 % – Zvýraznění2 2 2 2" xfId="1873" xr:uid="{DA7F6E89-0706-42E1-9AA2-0B35754132CA}"/>
    <cellStyle name="40 % – Zvýraznění2 2 2 3" xfId="1872" xr:uid="{04DB6AB8-1B13-4646-B61D-2FB607788F0A}"/>
    <cellStyle name="40 % – Zvýraznění2 2 3" xfId="629" xr:uid="{CD29330A-C928-4869-AFA0-7C59923776E7}"/>
    <cellStyle name="40 % – Zvýraznění2 2 3 2" xfId="1875" xr:uid="{D073FF9D-7F4E-40C7-B6D3-ACA0303DABA2}"/>
    <cellStyle name="40 % – Zvýraznění2 2 3 3" xfId="1874" xr:uid="{6FA3BA12-8835-4834-8B5B-FD9B7E90CB3D}"/>
    <cellStyle name="40 % – Zvýraznění2 2 4" xfId="630" xr:uid="{061129ED-1B03-485A-A200-C03EACFC2B72}"/>
    <cellStyle name="40 % – Zvýraznění2 2 4 2" xfId="1877" xr:uid="{84DDBDF1-B3F0-440F-95A4-C442D6BE846D}"/>
    <cellStyle name="40 % – Zvýraznění2 2 4 3" xfId="1876" xr:uid="{358FA626-A06C-4DA5-9E60-AD3998233D6A}"/>
    <cellStyle name="40 % – Zvýraznění2 2 5" xfId="631" xr:uid="{57DCB012-A43C-49A4-B9E4-447545654D80}"/>
    <cellStyle name="40 % – Zvýraznění2 2 5 2" xfId="1878" xr:uid="{8AAA506A-50F4-4D97-973C-E5525631939C}"/>
    <cellStyle name="40 % – Zvýraznění2 2 6" xfId="632" xr:uid="{64CBFA6F-0721-4BFE-8797-1134258A6F9D}"/>
    <cellStyle name="40 % – Zvýraznění2 2 7" xfId="1602" xr:uid="{A4366DFD-EBE0-4963-A997-1AFF2550EBE2}"/>
    <cellStyle name="40 % – Zvýraznění2 3" xfId="633" xr:uid="{A892BA15-8C5D-4EB5-B127-CEA7141C695E}"/>
    <cellStyle name="40 % – Zvýraznění2 3 2" xfId="634" xr:uid="{974BBCFA-0A0D-4419-A9E1-0514CB587713}"/>
    <cellStyle name="40 % – Zvýraznění2 3 2 2" xfId="1880" xr:uid="{13587E04-02AE-402A-9937-C77B45F2505B}"/>
    <cellStyle name="40 % – Zvýraznění2 3 3" xfId="1879" xr:uid="{4231A70B-A615-4EE5-836C-DC20F3256F77}"/>
    <cellStyle name="40 % – Zvýraznění2 4" xfId="635" xr:uid="{B559BBA7-407C-4CC7-A3C2-15082A7B6EA9}"/>
    <cellStyle name="40 % – Zvýraznění2 4 2" xfId="636" xr:uid="{3D19A0C8-9281-4A4F-B5DD-C8D34F4BC443}"/>
    <cellStyle name="40 % – Zvýraznění2 4 2 2" xfId="1882" xr:uid="{BB8CFAFF-63DF-4BA3-95C5-F3280B6D2EA9}"/>
    <cellStyle name="40 % – Zvýraznění2 4 3" xfId="1881" xr:uid="{322FAF52-DB91-4200-9A22-95667336E66C}"/>
    <cellStyle name="40 % – Zvýraznění2 5" xfId="1883" xr:uid="{9D20254F-625F-4302-A7F1-A17FF8D0F3DE}"/>
    <cellStyle name="40 % – Zvýraznění2 5 2" xfId="1884" xr:uid="{131A5D86-5734-4AFA-972D-8AA8D7D38F68}"/>
    <cellStyle name="40 % – Zvýraznění2 6" xfId="1885" xr:uid="{FF62BE14-F17C-4AFE-A41F-7279BB6CF0F9}"/>
    <cellStyle name="40 % – Zvýraznění3" xfId="199" xr:uid="{4AE065B4-2AF0-469C-B641-F41B13538258}"/>
    <cellStyle name="40 % – Zvýraznění3 2" xfId="637" xr:uid="{247A8EC3-C699-4E1E-932F-032C452296D7}"/>
    <cellStyle name="40 % – Zvýraznění3 2 2" xfId="638" xr:uid="{76CB29C6-93F7-4CBE-9357-275D14DFD374}"/>
    <cellStyle name="40 % – Zvýraznění3 2 2 2" xfId="1887" xr:uid="{FC83BFB5-4037-469E-A4B3-B13B8432217F}"/>
    <cellStyle name="40 % – Zvýraznění3 2 2 3" xfId="1886" xr:uid="{F435D814-EB9C-43E6-BF5B-B77F405B51CB}"/>
    <cellStyle name="40 % – Zvýraznění3 2 3" xfId="639" xr:uid="{DA3AD87F-32D5-4FB9-BFCD-236B218D373A}"/>
    <cellStyle name="40 % – Zvýraznění3 2 3 2" xfId="1889" xr:uid="{6B3CD988-9B28-4A9F-A8E5-04BAF28D60B1}"/>
    <cellStyle name="40 % – Zvýraznění3 2 3 3" xfId="1888" xr:uid="{B6A2FDF7-6DB0-4044-87D9-FE57BEEFD9F2}"/>
    <cellStyle name="40 % – Zvýraznění3 2 4" xfId="640" xr:uid="{B1896879-C290-47C0-A4C2-B2AC45F2A6CC}"/>
    <cellStyle name="40 % – Zvýraznění3 2 4 2" xfId="1891" xr:uid="{C9762E0D-C467-4A12-8D21-229703BC6C9B}"/>
    <cellStyle name="40 % – Zvýraznění3 2 4 3" xfId="1890" xr:uid="{5F3D19DD-DBFC-488F-8F75-F10E91128BC7}"/>
    <cellStyle name="40 % – Zvýraznění3 2 5" xfId="641" xr:uid="{0FAAA346-AC00-4039-8B8A-E3CADBE8657D}"/>
    <cellStyle name="40 % – Zvýraznění3 2 5 2" xfId="1892" xr:uid="{1AB3D43C-98D9-4DC7-8D74-F72F413FAD76}"/>
    <cellStyle name="40 % – Zvýraznění3 2 6" xfId="642" xr:uid="{1AE59528-CC86-4088-95A6-DD8A291974EA}"/>
    <cellStyle name="40 % – Zvýraznění3 2 7" xfId="1601" xr:uid="{2A3048A9-9ED2-47C2-91B1-E102D8D7A72B}"/>
    <cellStyle name="40 % – Zvýraznění3 3" xfId="643" xr:uid="{94AFFBF6-0AE8-4C7A-BDF6-DF97D9C73FDB}"/>
    <cellStyle name="40 % – Zvýraznění3 3 2" xfId="644" xr:uid="{40F45BBE-45BC-4288-AA20-E46893342B12}"/>
    <cellStyle name="40 % – Zvýraznění3 3 2 2" xfId="1895" xr:uid="{BDD14E39-D1D4-43E6-B9CE-B9224AD63BE0}"/>
    <cellStyle name="40 % – Zvýraznění3 3 2 3" xfId="1894" xr:uid="{9D6C7A45-1D50-4EFA-A8BD-2114E84F870B}"/>
    <cellStyle name="40 % – Zvýraznění3 3 3" xfId="1896" xr:uid="{D4E7CA2F-5E76-403A-B73C-247A330581DC}"/>
    <cellStyle name="40 % – Zvýraznění3 3 4" xfId="1893" xr:uid="{282CA3F7-566A-4EE6-AE81-3BCCEB23947B}"/>
    <cellStyle name="40 % – Zvýraznění3 4" xfId="645" xr:uid="{26A771CE-A8D7-4DBF-888E-A4810F564AF8}"/>
    <cellStyle name="40 % – Zvýraznění3 4 2" xfId="646" xr:uid="{68586625-336B-4F7D-8047-9306A1664468}"/>
    <cellStyle name="40 % – Zvýraznění3 4 2 2" xfId="1898" xr:uid="{1DE67E6D-0E53-4F6B-A34F-F64BE22C357B}"/>
    <cellStyle name="40 % – Zvýraznění3 4 3" xfId="1897" xr:uid="{8C5F305A-B053-456E-8035-DF92FD12991C}"/>
    <cellStyle name="40 % – Zvýraznění3 5" xfId="1899" xr:uid="{697D117F-EBB2-4809-BF40-3B64EA505F1C}"/>
    <cellStyle name="40 % – Zvýraznění3 5 2" xfId="1900" xr:uid="{31110154-8667-4E50-B550-0ADB15EF1A61}"/>
    <cellStyle name="40 % – Zvýraznění3 6" xfId="1901" xr:uid="{2C4E731F-F444-40DF-86DC-E8330FB78E66}"/>
    <cellStyle name="40 % – Zvýraznění4" xfId="198" xr:uid="{2071327D-EFDF-4FE0-91DB-1D4B2B44CDEE}"/>
    <cellStyle name="40 % – Zvýraznění4 2" xfId="647" xr:uid="{C76C2450-683F-400E-8853-272BF0AD02F9}"/>
    <cellStyle name="40 % – Zvýraznění4 2 2" xfId="648" xr:uid="{A2380DEA-DA69-4ED5-B86A-EF0C6CA95A38}"/>
    <cellStyle name="40 % – Zvýraznění4 2 2 2" xfId="1903" xr:uid="{F1DFCA54-BC76-4D25-A10E-5F43873E7E27}"/>
    <cellStyle name="40 % – Zvýraznění4 2 2 3" xfId="1902" xr:uid="{093267F6-C8B0-456C-A4DE-4BA1FBF3F486}"/>
    <cellStyle name="40 % – Zvýraznění4 2 3" xfId="649" xr:uid="{445E649E-28F8-48EA-9A78-F02B1EBCF99A}"/>
    <cellStyle name="40 % – Zvýraznění4 2 3 2" xfId="1905" xr:uid="{E4989AB2-01AC-4769-8BEE-AE684B486C8A}"/>
    <cellStyle name="40 % – Zvýraznění4 2 3 3" xfId="1904" xr:uid="{51D8D2D6-8820-4D2F-8AF4-7B3185ED1B4F}"/>
    <cellStyle name="40 % – Zvýraznění4 2 4" xfId="650" xr:uid="{961FA15E-576D-4E0E-B986-CC6CBF7E3BB4}"/>
    <cellStyle name="40 % – Zvýraznění4 2 4 2" xfId="1907" xr:uid="{75A12DD6-7690-4B49-B617-85CECC9AB05D}"/>
    <cellStyle name="40 % – Zvýraznění4 2 4 3" xfId="1906" xr:uid="{FBF90827-9765-40E0-86C1-7E3A2650EEAF}"/>
    <cellStyle name="40 % – Zvýraznění4 2 5" xfId="651" xr:uid="{3B230B8A-4A90-431F-9E2B-B40A4697D3F9}"/>
    <cellStyle name="40 % – Zvýraznění4 2 5 2" xfId="1908" xr:uid="{05E81E56-8837-477A-B340-85ADB3852250}"/>
    <cellStyle name="40 % – Zvýraznění4 2 6" xfId="652" xr:uid="{F9BAD26E-BBB3-4C81-8A96-AE5C7D95A56F}"/>
    <cellStyle name="40 % – Zvýraznění4 2 7" xfId="1600" xr:uid="{B03A6477-D235-4E72-88E5-207538FC9B0A}"/>
    <cellStyle name="40 % – Zvýraznění4 3" xfId="653" xr:uid="{82D6B558-8FFB-40E7-B5FA-441814C63D31}"/>
    <cellStyle name="40 % – Zvýraznění4 3 2" xfId="654" xr:uid="{408C48EB-84EB-4145-81E0-0FC4C39594DE}"/>
    <cellStyle name="40 % – Zvýraznění4 3 2 2" xfId="1911" xr:uid="{7A7AB3CE-BE7A-47AA-B206-CA51FE64A009}"/>
    <cellStyle name="40 % – Zvýraznění4 3 2 3" xfId="1910" xr:uid="{8C7AB7F4-AC0C-4CB6-8FC7-3EACD2D27A50}"/>
    <cellStyle name="40 % – Zvýraznění4 3 3" xfId="1912" xr:uid="{D3283F9F-F6BA-4DBE-81F4-1C8803ECAC46}"/>
    <cellStyle name="40 % – Zvýraznění4 3 4" xfId="1909" xr:uid="{9E36F505-2C7B-47D2-B60B-DCF20D9F18FC}"/>
    <cellStyle name="40 % – Zvýraznění4 4" xfId="655" xr:uid="{992E676C-70EB-4B54-86DA-A7CFB34C0392}"/>
    <cellStyle name="40 % – Zvýraznění4 4 2" xfId="656" xr:uid="{32517632-67A7-4703-8FC4-285721CD9B96}"/>
    <cellStyle name="40 % – Zvýraznění4 4 2 2" xfId="1914" xr:uid="{EC518639-4ED4-4729-8B58-DB4732BA520D}"/>
    <cellStyle name="40 % – Zvýraznění4 4 3" xfId="1913" xr:uid="{F8E4120A-79BD-498C-8C4F-5460EF18913B}"/>
    <cellStyle name="40 % – Zvýraznění4 5" xfId="1915" xr:uid="{9CBBA975-8D4C-4505-9884-CB8F2D937C6E}"/>
    <cellStyle name="40 % – Zvýraznění4 5 2" xfId="1916" xr:uid="{E8E9A7DC-533B-4895-AE45-CCA87ED28775}"/>
    <cellStyle name="40 % – Zvýraznění4 6" xfId="1917" xr:uid="{D045F24A-FA34-4BDD-9FB5-06D549377AC0}"/>
    <cellStyle name="40 % – Zvýraznění5" xfId="197" xr:uid="{36F57FA4-4557-493A-B615-4BAF42534C23}"/>
    <cellStyle name="40 % – Zvýraznění5 2" xfId="657" xr:uid="{C73570A8-C9A0-4058-8341-2946A2956D9C}"/>
    <cellStyle name="40 % – Zvýraznění5 2 2" xfId="658" xr:uid="{9A6A5524-E4EF-49B0-97FA-6F5B08216051}"/>
    <cellStyle name="40 % – Zvýraznění5 2 2 2" xfId="1919" xr:uid="{946FA1EF-0604-4B9C-BA9D-E3F5D75AE6D0}"/>
    <cellStyle name="40 % – Zvýraznění5 2 2 3" xfId="1918" xr:uid="{2BFB2844-4FF8-4991-A86F-BB00913F3DF2}"/>
    <cellStyle name="40 % – Zvýraznění5 2 3" xfId="659" xr:uid="{ED2BFB38-128F-44E7-A218-37D6B23D225A}"/>
    <cellStyle name="40 % – Zvýraznění5 2 3 2" xfId="1921" xr:uid="{54AD2A49-642D-4C0F-B5E4-F4AB847CE69E}"/>
    <cellStyle name="40 % – Zvýraznění5 2 3 3" xfId="1920" xr:uid="{B91BC8EB-F9D0-4732-A99C-F3BDFB546EED}"/>
    <cellStyle name="40 % – Zvýraznění5 2 4" xfId="660" xr:uid="{9151DBD5-5D47-43CB-8AD5-544798865890}"/>
    <cellStyle name="40 % – Zvýraznění5 2 4 2" xfId="1923" xr:uid="{EBB0E092-86BA-4B6D-8620-E165028B2CF4}"/>
    <cellStyle name="40 % – Zvýraznění5 2 4 3" xfId="1922" xr:uid="{3986B667-E4EF-4B1D-8AE1-250AEA2765DD}"/>
    <cellStyle name="40 % – Zvýraznění5 2 5" xfId="661" xr:uid="{C65F7D9A-7081-4882-962C-B0D403B54101}"/>
    <cellStyle name="40 % – Zvýraznění5 2 5 2" xfId="1924" xr:uid="{341093FB-AAA5-4F51-901D-46F64B4C5834}"/>
    <cellStyle name="40 % – Zvýraznění5 2 6" xfId="662" xr:uid="{8CDA9C9C-44B5-44B9-9027-FE2D1D0E37F2}"/>
    <cellStyle name="40 % – Zvýraznění5 2 7" xfId="1599" xr:uid="{F1C679C1-3051-4F8F-813F-E3F86A5D7D91}"/>
    <cellStyle name="40 % – Zvýraznění5 3" xfId="663" xr:uid="{6A8E0000-A9D4-488C-ABF4-7FC389482550}"/>
    <cellStyle name="40 % – Zvýraznění5 3 2" xfId="664" xr:uid="{1BEA1A6F-BA11-4809-B7F8-91B3AFE5EE78}"/>
    <cellStyle name="40 % – Zvýraznění5 3 2 2" xfId="1927" xr:uid="{8E8BFDD7-1E34-4424-A334-D46FBA697451}"/>
    <cellStyle name="40 % – Zvýraznění5 3 2 3" xfId="1926" xr:uid="{DF3921A0-1BB1-4D52-8271-D34FD5B97F0A}"/>
    <cellStyle name="40 % – Zvýraznění5 3 3" xfId="1928" xr:uid="{C0F3BE49-DEF0-4110-8830-9A721439AB5B}"/>
    <cellStyle name="40 % – Zvýraznění5 3 4" xfId="1925" xr:uid="{6825804C-3465-4A50-B0DB-4855512B5997}"/>
    <cellStyle name="40 % – Zvýraznění5 4" xfId="665" xr:uid="{BFB4A22B-EA12-4F18-9083-6083A5457112}"/>
    <cellStyle name="40 % – Zvýraznění5 4 2" xfId="666" xr:uid="{7E417EF6-A804-411C-9FBE-2CB7909067C1}"/>
    <cellStyle name="40 % – Zvýraznění5 4 2 2" xfId="1930" xr:uid="{EC771134-4620-4289-AE34-4757B85F799B}"/>
    <cellStyle name="40 % – Zvýraznění5 4 3" xfId="1929" xr:uid="{1A9C6DB5-AEAB-45A2-A93A-A9AA324FB86C}"/>
    <cellStyle name="40 % – Zvýraznění5 5" xfId="1931" xr:uid="{F570A717-4BC7-4438-9641-E7EED747130C}"/>
    <cellStyle name="40 % – Zvýraznění5 5 2" xfId="1932" xr:uid="{6D86A570-BA8B-4707-94E8-C08B7D7DB65F}"/>
    <cellStyle name="40 % – Zvýraznění5 6" xfId="1933" xr:uid="{5CF90C8B-FD65-4EA1-A07A-6182B4815A0B}"/>
    <cellStyle name="40 % – Zvýraznění6" xfId="196" xr:uid="{27F595AC-970F-421C-9DC3-63C7DCEB6BEF}"/>
    <cellStyle name="40 % – Zvýraznění6 2" xfId="667" xr:uid="{9E8CE754-DC69-4058-A8B3-2A8CD2C3E00D}"/>
    <cellStyle name="40 % – Zvýraznění6 2 2" xfId="668" xr:uid="{B3FD1ED2-4B8F-4B3F-AB85-D00DE0872A73}"/>
    <cellStyle name="40 % – Zvýraznění6 2 2 2" xfId="1935" xr:uid="{A0E98408-976B-4478-B816-0E980DACDF0C}"/>
    <cellStyle name="40 % – Zvýraznění6 2 2 3" xfId="1934" xr:uid="{3BD4F148-E524-4586-86AE-E9BE87026F4F}"/>
    <cellStyle name="40 % – Zvýraznění6 2 3" xfId="669" xr:uid="{D08E5A0F-5C8B-40C6-AAF9-830C2410FEA5}"/>
    <cellStyle name="40 % – Zvýraznění6 2 3 2" xfId="1937" xr:uid="{D4DB6EF7-55CE-4D8F-8EF9-FA5EB2F32245}"/>
    <cellStyle name="40 % – Zvýraznění6 2 3 3" xfId="1936" xr:uid="{FB7BA42A-9CAE-4CB2-929F-0D239C862221}"/>
    <cellStyle name="40 % – Zvýraznění6 2 4" xfId="670" xr:uid="{AC9CF727-556E-452A-B55E-752AFD2CB78A}"/>
    <cellStyle name="40 % – Zvýraznění6 2 4 2" xfId="1939" xr:uid="{12D92200-A52E-4865-9F4D-FE0E0FE2055E}"/>
    <cellStyle name="40 % – Zvýraznění6 2 4 3" xfId="1938" xr:uid="{8E6C8482-2486-45B2-BDC3-B0433B8D5CAC}"/>
    <cellStyle name="40 % – Zvýraznění6 2 5" xfId="671" xr:uid="{C69FD233-ECA3-444B-9ECB-E0436BC94A37}"/>
    <cellStyle name="40 % – Zvýraznění6 2 5 2" xfId="1940" xr:uid="{F5D7EA89-2A3A-44FB-8C66-D7C628AB08A5}"/>
    <cellStyle name="40 % – Zvýraznění6 2 6" xfId="672" xr:uid="{21EB2F22-FE8B-47B9-B58E-0AAEE32A08B8}"/>
    <cellStyle name="40 % – Zvýraznění6 2 7" xfId="673" xr:uid="{0FC00266-9757-46A7-AB67-6169208A3969}"/>
    <cellStyle name="40 % – Zvýraznění6 2 8" xfId="1598" xr:uid="{E701A540-D3DB-4278-9C3A-46D21CD065B5}"/>
    <cellStyle name="40 % – Zvýraznění6 3" xfId="232" xr:uid="{69020A06-F64B-4E69-8990-F63933242A4E}"/>
    <cellStyle name="40 % – Zvýraznění6 3 2" xfId="674" xr:uid="{40255795-0DA7-476C-B2DE-4B17B7FB97B8}"/>
    <cellStyle name="40 % – Zvýraznění6 3 2 2" xfId="1943" xr:uid="{C10364E3-110D-40C3-9B98-343D00833E30}"/>
    <cellStyle name="40 % – Zvýraznění6 3 2 3" xfId="1942" xr:uid="{640EAC5F-7793-442C-9123-25F3821A1D44}"/>
    <cellStyle name="40 % – Zvýraznění6 3 3" xfId="1944" xr:uid="{846F6C4E-78D4-413E-92BE-BDAC0F97FBDB}"/>
    <cellStyle name="40 % – Zvýraznění6 3 4" xfId="1941" xr:uid="{4650BC8F-ACE2-4C0B-A869-26286D7DCECF}"/>
    <cellStyle name="40 % – Zvýraznění6 4" xfId="675" xr:uid="{079859A7-74B1-43B8-A0F7-90AAFF133683}"/>
    <cellStyle name="40 % – Zvýraznění6 4 2" xfId="676" xr:uid="{BC11FBD3-2B0B-4679-9723-2419E35A9426}"/>
    <cellStyle name="40 % – Zvýraznění6 4 2 2" xfId="1946" xr:uid="{0817356C-4C28-4E52-AC5F-B34C95C0217A}"/>
    <cellStyle name="40 % – Zvýraznění6 4 3" xfId="1945" xr:uid="{B774ECE4-59D6-4B9E-A830-8AE32FC142CC}"/>
    <cellStyle name="40 % – Zvýraznění6 5" xfId="1947" xr:uid="{CD4214D9-C41C-4641-BCA7-FC3FF9BA3F48}"/>
    <cellStyle name="40 % – Zvýraznění6 5 2" xfId="1948" xr:uid="{64A32221-CFA0-49F5-81C9-B9C4B64C4CAB}"/>
    <cellStyle name="40 % – Zvýraznění6 6" xfId="1949" xr:uid="{E906AFF4-6D68-482F-BAFF-C583EFD60766}"/>
    <cellStyle name="40 % - zvýraznenie1" xfId="1950" xr:uid="{F1AB126B-42B4-40A9-A15A-9EB9D6430869}"/>
    <cellStyle name="40 % - zvýraznenie1 2" xfId="1951" xr:uid="{90795567-7F2D-415A-9914-38452D48EE76}"/>
    <cellStyle name="40 % - zvýraznenie1 2 2" xfId="1952" xr:uid="{9DAE2241-EA0F-4122-AD22-CBF53DEB1B8F}"/>
    <cellStyle name="40 % - zvýraznenie1 3" xfId="1953" xr:uid="{05690190-9D27-49C0-8AA5-6FD997E3C939}"/>
    <cellStyle name="40 % - zvýraznenie2" xfId="1954" xr:uid="{93F59C3F-582B-4DB1-8D65-C701CBF6D996}"/>
    <cellStyle name="40 % - zvýraznenie2 2" xfId="1955" xr:uid="{0B18A864-C5C4-487D-B768-EBEDC2062E28}"/>
    <cellStyle name="40 % - zvýraznenie2 2 2" xfId="1956" xr:uid="{21847A3B-9076-4973-B408-F9C5BDA1B90E}"/>
    <cellStyle name="40 % - zvýraznenie2 3" xfId="1957" xr:uid="{83FC6D7F-4D2B-4B52-BE07-3E86CEFE94F8}"/>
    <cellStyle name="40 % - zvýraznenie3" xfId="1958" xr:uid="{EE072D1D-9C28-4790-8F8B-F883AC616699}"/>
    <cellStyle name="40 % - zvýraznenie3 2" xfId="1959" xr:uid="{F7F7A7D9-FD77-45D0-87F5-C373375F852B}"/>
    <cellStyle name="40 % - zvýraznenie3 2 2" xfId="1960" xr:uid="{AFF201E9-7E7D-4A50-ACF2-95607E98E3E0}"/>
    <cellStyle name="40 % - zvýraznenie3 3" xfId="1961" xr:uid="{487E76D1-10EC-4E1D-A2AF-9D026D6529EF}"/>
    <cellStyle name="40 % - zvýraznenie4" xfId="1962" xr:uid="{459BD5C3-C17C-4BB2-AA7B-90DF5E2CEE7D}"/>
    <cellStyle name="40 % - zvýraznenie4 2" xfId="1963" xr:uid="{14A9AD38-A408-4400-8871-84A6D7E66F8E}"/>
    <cellStyle name="40 % - zvýraznenie4 2 2" xfId="1964" xr:uid="{CF91FB18-3664-4249-BA8D-18D8B5F691EE}"/>
    <cellStyle name="40 % - zvýraznenie4 3" xfId="1965" xr:uid="{F1A112FB-F404-4A5C-BE4D-7A8ED8ABD284}"/>
    <cellStyle name="40 % - zvýraznenie5" xfId="1966" xr:uid="{74468965-4ADB-4C25-86A6-F3C4F8801970}"/>
    <cellStyle name="40 % - zvýraznenie5 2" xfId="1967" xr:uid="{FFC0B5D9-F5D1-4CBE-B4A2-37E63822A674}"/>
    <cellStyle name="40 % - zvýraznenie5 2 2" xfId="1968" xr:uid="{5E248ABE-3B79-495C-966A-602352A9C5EC}"/>
    <cellStyle name="40 % - zvýraznenie5 3" xfId="1969" xr:uid="{3B6D5ACF-3D29-40AD-AA22-7EAC7D74826F}"/>
    <cellStyle name="40 % - zvýraznenie6" xfId="1970" xr:uid="{46347833-9D05-4E2F-9871-43AD75AEAA9A}"/>
    <cellStyle name="40 % - zvýraznenie6 2" xfId="1971" xr:uid="{44F3456D-E0C1-4637-81B2-E234ED3BD53E}"/>
    <cellStyle name="40 % - zvýraznenie6 2 2" xfId="1972" xr:uid="{AB4661C7-E3F6-4173-90F2-A91C9A53B3D6}"/>
    <cellStyle name="40 % - zvýraznenie6 3" xfId="1973" xr:uid="{262E3804-42EF-4FBF-84DC-3C02F8948EAC}"/>
    <cellStyle name="5" xfId="677" xr:uid="{6A20B286-AB5E-427A-893B-6FCCDBCA7B94}"/>
    <cellStyle name="5 10" xfId="678" xr:uid="{69EA49D4-5027-46A3-B32E-F32C40C26DB0}"/>
    <cellStyle name="5 11" xfId="679" xr:uid="{C7975FFA-4DC3-441B-A613-939EC3EDC5D2}"/>
    <cellStyle name="5 12" xfId="680" xr:uid="{B70A5665-3DCB-4576-9188-5FAABE0A9B3D}"/>
    <cellStyle name="5 13" xfId="681" xr:uid="{2235DBE3-AB62-43AB-8547-7DDCDBF55407}"/>
    <cellStyle name="5 14" xfId="682" xr:uid="{86EBB49F-92DC-4293-BEC3-76E0417D0232}"/>
    <cellStyle name="5 15" xfId="683" xr:uid="{AD716E34-CFCE-4B14-848F-E5192A3D3E48}"/>
    <cellStyle name="5 16" xfId="684" xr:uid="{E9CFB701-B2E4-4219-90E1-F058FED9C38F}"/>
    <cellStyle name="5 17" xfId="685" xr:uid="{333201FA-637F-4B7D-9C81-142B5FC92B5A}"/>
    <cellStyle name="5 18" xfId="686" xr:uid="{5FE0202E-6243-4F23-A104-45C3313DA2BC}"/>
    <cellStyle name="5 19" xfId="687" xr:uid="{58A6BFCE-4E71-437F-85D0-3924BC552362}"/>
    <cellStyle name="5 2" xfId="688" xr:uid="{64FB0E20-6835-4A96-AA4D-BBE90BC9B91F}"/>
    <cellStyle name="5 20" xfId="689" xr:uid="{0A2D891C-29EE-4BCC-86DB-30295AF510C3}"/>
    <cellStyle name="5 21" xfId="690" xr:uid="{467633BD-BBDA-4B97-BCBE-83C0D05E7946}"/>
    <cellStyle name="5 22" xfId="691" xr:uid="{6AA08EAD-E0A9-465F-AA87-828969DB9DE3}"/>
    <cellStyle name="5 3" xfId="692" xr:uid="{17B30F0A-81E7-4973-9464-ACA9AA271ED9}"/>
    <cellStyle name="5 4" xfId="693" xr:uid="{3AF245D4-878F-4A10-B669-696210CDC6DA}"/>
    <cellStyle name="5 5" xfId="694" xr:uid="{E6193E33-D8C6-4841-8BAB-1ADA6D9A8598}"/>
    <cellStyle name="5 6" xfId="695" xr:uid="{FFF7C7B9-DD47-4748-83F2-C608D92AC839}"/>
    <cellStyle name="5 7" xfId="696" xr:uid="{072B4FFC-AEA1-4AC8-B020-D112BABFFBDF}"/>
    <cellStyle name="5 8" xfId="697" xr:uid="{89F47702-9198-4084-B979-220865731BDA}"/>
    <cellStyle name="5 9" xfId="698" xr:uid="{6AC4DDB6-68F1-4A1B-8BD7-AAEE8D0250EE}"/>
    <cellStyle name="60 % – Zvýraznění 1 2" xfId="97" xr:uid="{E75D4BDB-7A35-44E5-89AA-5AEA9FE6AEA4}"/>
    <cellStyle name="60 % – Zvýraznění 2 2" xfId="98" xr:uid="{95FF907A-70C1-411F-9851-46B0CEE24A28}"/>
    <cellStyle name="60 % – Zvýraznění 3 2" xfId="99" xr:uid="{0F0797FE-8C6E-4312-B156-C8EE9EC470D2}"/>
    <cellStyle name="60 % – Zvýraznění 4 2" xfId="100" xr:uid="{4FA20EE0-4823-4969-9756-FA9D4923E66C}"/>
    <cellStyle name="60 % – Zvýraznění 5 2" xfId="101" xr:uid="{A584EAC0-1EEA-47C8-A283-52066BAFB997}"/>
    <cellStyle name="60 % – Zvýraznění 6 2" xfId="102" xr:uid="{BBA787B1-A2EF-4756-97A2-F8BDEDE28ABA}"/>
    <cellStyle name="60 % – Zvýraznění1" xfId="195" xr:uid="{C64C6E79-7622-42BD-8D0B-1631E3648122}"/>
    <cellStyle name="60 % – Zvýraznění1 2" xfId="699" xr:uid="{6F1906E2-819F-46FD-97B6-EC8D5DBA26B5}"/>
    <cellStyle name="60 % – Zvýraznění1 2 2" xfId="700" xr:uid="{4E17C0AA-7EF7-461D-BAEA-782885488192}"/>
    <cellStyle name="60 % – Zvýraznění1 2 2 2" xfId="1974" xr:uid="{B133B36C-4663-42F5-9823-A7904945939E}"/>
    <cellStyle name="60 % – Zvýraznění1 2 3" xfId="701" xr:uid="{E26BB6A1-1724-430D-AD32-17D13FC4CCE8}"/>
    <cellStyle name="60 % – Zvýraznění1 2 3 2" xfId="1975" xr:uid="{F15F71DE-6B8E-400E-A6CF-C8B6F03AD058}"/>
    <cellStyle name="60 % – Zvýraznění1 2 4" xfId="702" xr:uid="{DE8C34E9-E2FC-4C7D-8DD3-B751889FC8D2}"/>
    <cellStyle name="60 % – Zvýraznění1 2 4 2" xfId="1976" xr:uid="{E4965E75-BAAD-42F1-878E-C8302D00A5F4}"/>
    <cellStyle name="60 % – Zvýraznění1 2 5" xfId="703" xr:uid="{971D0CE9-D7EA-4646-BCC7-42A626D49194}"/>
    <cellStyle name="60 % – Zvýraznění1 2 6" xfId="704" xr:uid="{938A84CE-8C19-4A20-BD00-5856EE883EB9}"/>
    <cellStyle name="60 % – Zvýraznění1 2 7" xfId="1597" xr:uid="{1E1238B5-49DA-4FB2-B00E-C4D8046F150F}"/>
    <cellStyle name="60 % – Zvýraznění1 3" xfId="705" xr:uid="{A03925B8-56F1-4FD1-8FBA-36BE1C1D28E4}"/>
    <cellStyle name="60 % – Zvýraznění1 3 2" xfId="706" xr:uid="{3FCC3DBE-006E-4D6C-9514-00C07FCE2165}"/>
    <cellStyle name="60 % – Zvýraznění1 3 2 2" xfId="1978" xr:uid="{B2605302-2BCE-4490-B7E6-4D4C2BB41BFF}"/>
    <cellStyle name="60 % – Zvýraznění1 3 3" xfId="1977" xr:uid="{17A4304C-0692-4722-BBFD-8D9F956BC2FD}"/>
    <cellStyle name="60 % – Zvýraznění1 4" xfId="707" xr:uid="{96F87DBC-E663-446B-BC95-618DE57E6737}"/>
    <cellStyle name="60 % – Zvýraznění1 4 2" xfId="708" xr:uid="{CF67F224-551C-484D-933F-A060C9E6A436}"/>
    <cellStyle name="60 % – Zvýraznění1 4 3" xfId="1979" xr:uid="{F73EE5BD-9919-4B30-89B5-C78CB25524C1}"/>
    <cellStyle name="60 % – Zvýraznění1 5" xfId="1980" xr:uid="{88E39140-AC4D-40C6-9AD2-D1DD0070A491}"/>
    <cellStyle name="60 % – Zvýraznění2" xfId="227" xr:uid="{C3E75852-8961-4E44-A4B6-C0834AA1EF4C}"/>
    <cellStyle name="60 % – Zvýraznění2 2" xfId="709" xr:uid="{68ECD951-9DBC-479E-A41A-3A3E674304A7}"/>
    <cellStyle name="60 % – Zvýraznění2 2 2" xfId="710" xr:uid="{60B09165-EBA5-4D23-AD92-DF1D3F0BB50E}"/>
    <cellStyle name="60 % – Zvýraznění2 2 2 2" xfId="1981" xr:uid="{89A1F93B-5E27-4A3B-B22D-5B4BB139A8CA}"/>
    <cellStyle name="60 % – Zvýraznění2 2 3" xfId="711" xr:uid="{D4B72B74-E781-4791-A719-DDABDD8D0E73}"/>
    <cellStyle name="60 % – Zvýraznění2 2 3 2" xfId="1982" xr:uid="{6377F02A-484F-42BD-8C7A-D45F20920191}"/>
    <cellStyle name="60 % – Zvýraznění2 2 4" xfId="712" xr:uid="{D791DBCD-4036-4DC4-8C93-027C7E502F1F}"/>
    <cellStyle name="60 % – Zvýraznění2 2 4 2" xfId="1983" xr:uid="{764C3A50-F693-413D-843E-9746699C8472}"/>
    <cellStyle name="60 % – Zvýraznění2 2 5" xfId="713" xr:uid="{DA3E97D5-FE73-41F9-B5E4-2FDB1DF45F74}"/>
    <cellStyle name="60 % – Zvýraznění2 2 6" xfId="714" xr:uid="{617A22CA-6389-4DDC-B0FC-DB3E62727A4B}"/>
    <cellStyle name="60 % – Zvýraznění2 2 7" xfId="1596" xr:uid="{3CB03687-E629-4EBB-B25E-4DF018A49D82}"/>
    <cellStyle name="60 % – Zvýraznění2 3" xfId="715" xr:uid="{D8F9E216-C7B9-4199-8C3B-E94390CDE5DB}"/>
    <cellStyle name="60 % – Zvýraznění2 3 2" xfId="716" xr:uid="{A873E17A-62E8-48D1-B3C2-3385E3D3FDA9}"/>
    <cellStyle name="60 % – Zvýraznění2 3 2 2" xfId="1985" xr:uid="{98F80DF1-0285-454E-AAB9-F963AC653D44}"/>
    <cellStyle name="60 % – Zvýraznění2 3 3" xfId="1984" xr:uid="{79F15CA6-B196-4508-B828-3F0D0391FCA2}"/>
    <cellStyle name="60 % – Zvýraznění2 4" xfId="717" xr:uid="{A4492759-25D7-482B-805E-C519752FE4F9}"/>
    <cellStyle name="60 % – Zvýraznění2 4 2" xfId="718" xr:uid="{2ED6F414-044F-4668-A5F3-14C64FE7B635}"/>
    <cellStyle name="60 % – Zvýraznění2 4 3" xfId="1986" xr:uid="{25D30623-9335-403A-80AB-90F441EF3EDA}"/>
    <cellStyle name="60 % – Zvýraznění2 5" xfId="1987" xr:uid="{A22C272E-7A15-42D0-9984-070EF7168223}"/>
    <cellStyle name="60 % – Zvýraznění3" xfId="228" xr:uid="{950A798D-56FC-4527-85EA-9E715E0CAD04}"/>
    <cellStyle name="60 % – Zvýraznění3 2" xfId="719" xr:uid="{BBFCFA8A-B9D6-42ED-BC43-D8CFF46E373E}"/>
    <cellStyle name="60 % – Zvýraznění3 2 2" xfId="720" xr:uid="{4A37F4C0-F11A-4086-9CB9-2FA12F79C67B}"/>
    <cellStyle name="60 % – Zvýraznění3 2 2 2" xfId="1988" xr:uid="{5389343F-27E6-4B5C-8B11-B4F673957158}"/>
    <cellStyle name="60 % – Zvýraznění3 2 3" xfId="721" xr:uid="{FA8F1B1A-2F59-4D57-8CE4-CA0CBB0FF640}"/>
    <cellStyle name="60 % – Zvýraznění3 2 3 2" xfId="1989" xr:uid="{3BC59F6B-9857-42FD-B2C5-35B2C3CC2048}"/>
    <cellStyle name="60 % – Zvýraznění3 2 4" xfId="722" xr:uid="{4ECA8228-36BF-4A13-B041-5621380C7D05}"/>
    <cellStyle name="60 % – Zvýraznění3 2 4 2" xfId="1990" xr:uid="{22ADC3F0-E4CA-411A-9779-736851D55D4B}"/>
    <cellStyle name="60 % – Zvýraznění3 2 5" xfId="723" xr:uid="{9C0A64B6-86BE-4915-B8B3-97DBFD48442F}"/>
    <cellStyle name="60 % – Zvýraznění3 2 6" xfId="724" xr:uid="{126962BE-E9F4-4D87-B6FB-8AB3DF78F582}"/>
    <cellStyle name="60 % – Zvýraznění3 2 7" xfId="725" xr:uid="{FDB0370A-FACB-4636-842C-E1F3C439122E}"/>
    <cellStyle name="60 % – Zvýraznění3 2 8" xfId="1595" xr:uid="{6B3BC0F7-E29E-43A0-8715-9074DFDAB031}"/>
    <cellStyle name="60 % – Zvýraznění3 3" xfId="726" xr:uid="{D8D26C2D-E2BB-4DA0-A4A0-056EB40584A9}"/>
    <cellStyle name="60 % – Zvýraznění3 3 2" xfId="727" xr:uid="{85E59B32-576D-4937-B9B2-6FDB61AC7175}"/>
    <cellStyle name="60 % – Zvýraznění3 3 2 2" xfId="1992" xr:uid="{087BE851-E257-4FE7-8C01-F829ADCD9D82}"/>
    <cellStyle name="60 % – Zvýraznění3 3 3" xfId="1991" xr:uid="{CE9E702E-0183-4613-9F64-A03D18792BBE}"/>
    <cellStyle name="60 % – Zvýraznění3 4" xfId="728" xr:uid="{4E14EC72-AA54-43C1-88D8-03A8FFDB723C}"/>
    <cellStyle name="60 % – Zvýraznění3 4 2" xfId="729" xr:uid="{69EB52B0-D9AB-4491-9229-C66FD1C14C29}"/>
    <cellStyle name="60 % – Zvýraznění3 4 3" xfId="1993" xr:uid="{8D7C9745-6A96-4F0C-B763-67E1774D1272}"/>
    <cellStyle name="60 % – Zvýraznění3 5" xfId="1994" xr:uid="{27BCD118-3577-4E9F-9C94-2D2C8F140F5A}"/>
    <cellStyle name="60 % – Zvýraznění4" xfId="229" xr:uid="{384D0728-B91A-4A9E-BF14-6874A0DB9925}"/>
    <cellStyle name="60 % – Zvýraznění4 2" xfId="730" xr:uid="{639CC005-90E8-46A1-9438-DEC4E511201B}"/>
    <cellStyle name="60 % – Zvýraznění4 2 2" xfId="731" xr:uid="{ED4CDC1A-D1D5-40C4-80D9-A60F44C0B4B7}"/>
    <cellStyle name="60 % – Zvýraznění4 2 2 2" xfId="1995" xr:uid="{5548C55D-733C-41E0-8298-0EB928856AD5}"/>
    <cellStyle name="60 % – Zvýraznění4 2 3" xfId="732" xr:uid="{6F925992-4D06-4842-8F7C-8213010577B5}"/>
    <cellStyle name="60 % – Zvýraznění4 2 3 2" xfId="1996" xr:uid="{36F927E9-8F22-4937-83FF-F8B540081587}"/>
    <cellStyle name="60 % – Zvýraznění4 2 4" xfId="733" xr:uid="{856D06CA-55C0-4686-AB7D-0726F2F6FFEE}"/>
    <cellStyle name="60 % – Zvýraznění4 2 4 2" xfId="1997" xr:uid="{63D25023-7A68-40BF-B447-B43A3C700DCC}"/>
    <cellStyle name="60 % – Zvýraznění4 2 5" xfId="734" xr:uid="{128490D6-C5E3-4557-819D-245695AE7C16}"/>
    <cellStyle name="60 % – Zvýraznění4 2 6" xfId="735" xr:uid="{CC4A38EE-3C4E-43D3-B630-CE6A90A29B4E}"/>
    <cellStyle name="60 % – Zvýraznění4 2 7" xfId="1594" xr:uid="{F47112AB-F5E9-46EC-8AEB-67B0473595D9}"/>
    <cellStyle name="60 % – Zvýraznění4 3" xfId="736" xr:uid="{8D124F34-D53B-48FA-96B6-A5559BEF0D67}"/>
    <cellStyle name="60 % – Zvýraznění4 3 2" xfId="737" xr:uid="{AAED155B-28DA-43D6-9E94-16C840096C5D}"/>
    <cellStyle name="60 % – Zvýraznění4 3 2 2" xfId="1999" xr:uid="{019201A3-781E-4F35-8446-4346581D40F4}"/>
    <cellStyle name="60 % – Zvýraznění4 3 3" xfId="1998" xr:uid="{FEC93F1A-4BF3-4F86-B325-EE2D1806B0FB}"/>
    <cellStyle name="60 % – Zvýraznění4 4" xfId="738" xr:uid="{1AFA48F2-A1FB-4AC6-A9F5-B14697D84CC7}"/>
    <cellStyle name="60 % – Zvýraznění4 4 2" xfId="739" xr:uid="{C1A920F6-977C-4008-ABB5-B8663333545C}"/>
    <cellStyle name="60 % – Zvýraznění4 4 3" xfId="2000" xr:uid="{965FF0FD-D026-41FC-B964-A88FFAB69AC8}"/>
    <cellStyle name="60 % – Zvýraznění4 5" xfId="2001" xr:uid="{B4974669-BC28-4C0C-8126-CF6C24CD3161}"/>
    <cellStyle name="60 % – Zvýraznění5" xfId="230" xr:uid="{F588F73C-5BBA-439D-8D08-45088D19C731}"/>
    <cellStyle name="60 % – Zvýraznění5 2" xfId="740" xr:uid="{F8AC2079-F582-482B-BAB7-DA93D5947DED}"/>
    <cellStyle name="60 % – Zvýraznění5 2 2" xfId="741" xr:uid="{815AA16B-555D-4BEF-AB15-708894EFF76E}"/>
    <cellStyle name="60 % – Zvýraznění5 2 2 2" xfId="2002" xr:uid="{2985AE71-7CC8-43DF-BC0C-BE669359336C}"/>
    <cellStyle name="60 % – Zvýraznění5 2 3" xfId="742" xr:uid="{03C18902-D7E4-4E8C-92F0-400FC4647A4C}"/>
    <cellStyle name="60 % – Zvýraznění5 2 3 2" xfId="2003" xr:uid="{30569657-0E32-4B7B-82A6-7450727BAED3}"/>
    <cellStyle name="60 % – Zvýraznění5 2 4" xfId="743" xr:uid="{8F7910F3-DEAC-4DDB-A2E0-B3CE0D2A1001}"/>
    <cellStyle name="60 % – Zvýraznění5 2 4 2" xfId="2004" xr:uid="{87023361-4D1C-4094-AEC8-38EA55655F64}"/>
    <cellStyle name="60 % – Zvýraznění5 2 5" xfId="744" xr:uid="{D585E5D5-234C-4AAE-B862-BE52E08B6126}"/>
    <cellStyle name="60 % – Zvýraznění5 2 6" xfId="745" xr:uid="{D9088C5E-49FB-4AAA-BFA0-4D86B887B775}"/>
    <cellStyle name="60 % – Zvýraznění5 2 7" xfId="1593" xr:uid="{A40D5FDD-3E33-4A94-BF15-60240E94620A}"/>
    <cellStyle name="60 % – Zvýraznění5 3" xfId="746" xr:uid="{0E0FD4E3-FF8C-47D8-9EAA-F50B9666D9C7}"/>
    <cellStyle name="60 % – Zvýraznění5 3 2" xfId="747" xr:uid="{EE404473-8A9A-47DE-9C06-2292558F2C78}"/>
    <cellStyle name="60 % – Zvýraznění5 3 2 2" xfId="2006" xr:uid="{35388D56-9A9A-42DB-9A38-61B0980CA4BE}"/>
    <cellStyle name="60 % – Zvýraznění5 3 3" xfId="2005" xr:uid="{A53D6E60-0454-418A-A93C-97CB80FABF0B}"/>
    <cellStyle name="60 % – Zvýraznění5 4" xfId="748" xr:uid="{4211EEC0-2AF8-47C3-B2F4-3F95D4DB9FFC}"/>
    <cellStyle name="60 % – Zvýraznění5 4 2" xfId="749" xr:uid="{9F721785-0976-4BCC-B720-76D725DD1DD5}"/>
    <cellStyle name="60 % – Zvýraznění5 4 3" xfId="2007" xr:uid="{2FA9A286-EC10-456B-BD8D-F5C0A448CD31}"/>
    <cellStyle name="60 % – Zvýraznění5 5" xfId="2008" xr:uid="{D722B172-E607-42B7-9663-85896212A1BD}"/>
    <cellStyle name="60 % – Zvýraznění6" xfId="231" xr:uid="{4F429F04-B265-4DF2-8B6A-9CD09518536F}"/>
    <cellStyle name="60 % – Zvýraznění6 2" xfId="750" xr:uid="{873A59FD-B9D8-460C-9948-3B554EF02130}"/>
    <cellStyle name="60 % – Zvýraznění6 2 2" xfId="751" xr:uid="{F2EDE182-0979-4A90-9D20-4D97EC5162A5}"/>
    <cellStyle name="60 % – Zvýraznění6 2 2 2" xfId="2009" xr:uid="{EC9DA526-7177-43CC-B014-A9B6DD9D1DB3}"/>
    <cellStyle name="60 % – Zvýraznění6 2 3" xfId="752" xr:uid="{BA1BE92F-6E66-4F2F-A481-DB51ED53B78E}"/>
    <cellStyle name="60 % – Zvýraznění6 2 3 2" xfId="2010" xr:uid="{910FB877-42C0-426D-98CC-AF31A5A81203}"/>
    <cellStyle name="60 % – Zvýraznění6 2 4" xfId="753" xr:uid="{97657325-B7C7-4427-851C-BF0E50BF5500}"/>
    <cellStyle name="60 % – Zvýraznění6 2 4 2" xfId="2011" xr:uid="{ED41CE41-C205-4C1A-BE13-34BED6FE22F5}"/>
    <cellStyle name="60 % – Zvýraznění6 2 5" xfId="754" xr:uid="{463BF02E-095E-4B31-9323-5ECE25FED39F}"/>
    <cellStyle name="60 % – Zvýraznění6 2 6" xfId="755" xr:uid="{E9AD4C97-E434-4705-9523-961D43B35B6F}"/>
    <cellStyle name="60 % – Zvýraznění6 2 7" xfId="756" xr:uid="{E56BBB08-BEB3-44A6-8D59-56BC6319F170}"/>
    <cellStyle name="60 % – Zvýraznění6 2 8" xfId="1592" xr:uid="{A2877F48-A043-4CE4-B462-BE60ED949B67}"/>
    <cellStyle name="60 % – Zvýraznění6 3" xfId="757" xr:uid="{012FFA11-8E59-4B91-A6DD-60E5BC2674CF}"/>
    <cellStyle name="60 % – Zvýraznění6 3 2" xfId="758" xr:uid="{9CC9360C-86FD-4991-81D9-4353A79E449F}"/>
    <cellStyle name="60 % – Zvýraznění6 3 2 2" xfId="2013" xr:uid="{D04BC21A-4F07-4284-BFD3-2FD4B5832E1A}"/>
    <cellStyle name="60 % – Zvýraznění6 3 3" xfId="2012" xr:uid="{E467E0D3-D6B5-4CE9-B9EB-045A69A2C56F}"/>
    <cellStyle name="60 % – Zvýraznění6 4" xfId="759" xr:uid="{3188AF31-7497-43A1-8A29-2632C1BD7394}"/>
    <cellStyle name="60 % – Zvýraznění6 4 2" xfId="760" xr:uid="{5E7277A9-BAC5-44A7-9F83-057684DC9320}"/>
    <cellStyle name="60 % – Zvýraznění6 4 3" xfId="2014" xr:uid="{5C5F14A0-28DC-4A75-9447-E5677E243D4A}"/>
    <cellStyle name="60 % – Zvýraznění6 5" xfId="2015" xr:uid="{79A3F20F-F32B-4419-90DC-694F8E7D0BF7}"/>
    <cellStyle name="60 % - zvýraznenie1" xfId="2016" xr:uid="{9048C1C2-96D8-44BB-A086-D3AA3764A54F}"/>
    <cellStyle name="60 % - zvýraznenie1 2" xfId="2017" xr:uid="{AF7EFC6E-B592-42F1-A24F-1A9855EBFD8D}"/>
    <cellStyle name="60 % - zvýraznenie2" xfId="2018" xr:uid="{5FC39D73-BE86-4461-8695-7D97DE6BD6F4}"/>
    <cellStyle name="60 % - zvýraznenie2 2" xfId="2019" xr:uid="{A5ECF08E-CB96-4F71-BFF2-A8A8735B1B00}"/>
    <cellStyle name="60 % - zvýraznenie3" xfId="2020" xr:uid="{52786EF8-2D42-4C7A-BCA3-916C290CB8CF}"/>
    <cellStyle name="60 % - zvýraznenie3 2" xfId="2021" xr:uid="{2DED2A2A-34FC-428E-970F-877FCA06CE9D}"/>
    <cellStyle name="60 % - zvýraznenie4" xfId="2022" xr:uid="{BCA0FAB0-58DB-40A0-AA89-01ED4CC6F555}"/>
    <cellStyle name="60 % - zvýraznenie4 2" xfId="2023" xr:uid="{8E2E22CE-F3BC-4B4D-8E81-5F175CD9C103}"/>
    <cellStyle name="60 % - zvýraznenie5" xfId="2024" xr:uid="{DE618DBF-FF77-4F95-ADBE-64F002EEEF74}"/>
    <cellStyle name="60 % - zvýraznenie5 2" xfId="2025" xr:uid="{00A51E3C-1418-4FD7-8371-118BDDEF4038}"/>
    <cellStyle name="60 % - zvýraznenie6" xfId="2026" xr:uid="{0E46CCAC-5421-4060-8467-A867923BB19A}"/>
    <cellStyle name="60 % - zvýraznenie6 2" xfId="2027" xr:uid="{EAC27687-D753-42C7-988E-573E408C4DD7}"/>
    <cellStyle name="A4 Small 210 x 297 mm" xfId="2028" xr:uid="{44FA0270-BE85-48A9-8D58-46FBC7944C11}"/>
    <cellStyle name="A4 Small 210 x 297 mm 2" xfId="4058" xr:uid="{2D710584-87EB-4C0F-B588-CC2947EB8C82}"/>
    <cellStyle name="A4 Small 210 x 297 mm 3" xfId="3522" xr:uid="{95EB5059-CA51-4F1B-BAF0-25366934CE29}"/>
    <cellStyle name="args.style" xfId="2029" xr:uid="{F59234DD-BE1A-480E-95CB-8AC7DF6E1BBD}"/>
    <cellStyle name="blokcen" xfId="761" xr:uid="{00231552-F49E-4D03-9CD9-84B84E4F8BEF}"/>
    <cellStyle name="blokcen 2" xfId="2030" xr:uid="{7ED1CA38-ED03-4945-9517-FF8DFBB5068B}"/>
    <cellStyle name="B-NR" xfId="762" xr:uid="{1012978D-2557-4178-AD37-2FA5B891A0E2}"/>
    <cellStyle name="Bold 11" xfId="103" xr:uid="{CDFD0826-4B78-4F25-B2DB-2F0BEC3C2852}"/>
    <cellStyle name="Bold 11 2" xfId="764" xr:uid="{F3662F59-9E4C-4022-BE46-04F1075C07BB}"/>
    <cellStyle name="Bold 11 3" xfId="765" xr:uid="{DECF2DDF-F2E4-4D80-A389-64043F4C7DA5}"/>
    <cellStyle name="Bold 11 4" xfId="766" xr:uid="{72E18581-C279-48DF-90F6-3AAC5F6D5F02}"/>
    <cellStyle name="Bold 11 5" xfId="767" xr:uid="{1F3BAAC7-ADE8-427E-B4B9-47ADA1623CAB}"/>
    <cellStyle name="Bold 11 6" xfId="768" xr:uid="{D9FF89B1-7470-44CA-AB7C-50541AE44B3F}"/>
    <cellStyle name="Bold 11 7" xfId="763" xr:uid="{B5552C16-590E-4732-BF86-EE969907989B}"/>
    <cellStyle name="Bold 11 7 2" xfId="2031" xr:uid="{C7100510-0E97-47C7-9145-505BDA4EBEBE}"/>
    <cellStyle name="Bold 11 8" xfId="3451" xr:uid="{1F6DB788-38BF-4479-8567-9AACF824E548}"/>
    <cellStyle name="Calc Currency (0)" xfId="2032" xr:uid="{2E8EDE63-9996-4E37-AB3A-95D1FD001FD8}"/>
    <cellStyle name="Calc Currency (2)" xfId="2033" xr:uid="{1ABDF6D0-B29D-48EB-899D-D5B8FE31B451}"/>
    <cellStyle name="Calc Percent (0)" xfId="2034" xr:uid="{DC0EA3BE-F8EB-4D52-9DC7-D893D4F86F65}"/>
    <cellStyle name="Calc Percent (1)" xfId="2035" xr:uid="{CB0C553B-99F0-4270-A125-DF6065DFB1C5}"/>
    <cellStyle name="Calc Percent (2)" xfId="2036" xr:uid="{4E8772AB-BFA8-4D10-BFC8-49A09C01315E}"/>
    <cellStyle name="Calc Units (0)" xfId="2037" xr:uid="{62876E70-BA50-455B-A51C-AF91E1BD09EA}"/>
    <cellStyle name="Calc Units (1)" xfId="2038" xr:uid="{F34FA5A1-9669-463A-A6D4-20FB96F8D041}"/>
    <cellStyle name="Calc Units (2)" xfId="2039" xr:uid="{24709E86-AC30-482E-9087-2F67B73A2FA8}"/>
    <cellStyle name="cárkyd" xfId="769" xr:uid="{C7DE6645-4022-4E1D-8384-438DAD4F6426}"/>
    <cellStyle name="cary" xfId="770" xr:uid="{2949BE56-1765-443B-A60D-F39FDB3F1F2D}"/>
    <cellStyle name="Celá čísla" xfId="2040" xr:uid="{538390E3-1760-4892-83BC-1D8F16B4974E}"/>
    <cellStyle name="Celkem 2" xfId="104" xr:uid="{49C035DE-D58F-44A1-A5C9-BB3DF8392587}"/>
    <cellStyle name="Celkem 2 10" xfId="2628" xr:uid="{140F2996-B0C2-47D4-BA12-0BC2EB56F5F4}"/>
    <cellStyle name="Celkem 2 10 2" xfId="4145" xr:uid="{9095C6DA-5527-4E39-8CF6-4DCFCF96E0BC}"/>
    <cellStyle name="Celkem 2 11" xfId="3450" xr:uid="{3F20D770-0E18-4BD1-B4D7-6B0434C2968C}"/>
    <cellStyle name="Celkem 2 11 2" xfId="3518" xr:uid="{39958160-971F-48A3-9D8E-D5B0664890B6}"/>
    <cellStyle name="Celkem 2 12" xfId="3335" xr:uid="{D74C1491-1968-44D6-B0EA-F5E69662248F}"/>
    <cellStyle name="Celkem 2 2" xfId="772" xr:uid="{DBED5C79-9B98-4EF4-B8C2-49332967CFC6}"/>
    <cellStyle name="Celkem 2 2 2" xfId="2041" xr:uid="{E19C383A-2147-4A1C-8152-F19CE9C81A6F}"/>
    <cellStyle name="Celkem 2 2 2 2" xfId="2706" xr:uid="{DDC636A6-2CE6-4DD7-930F-81F294C91DF9}"/>
    <cellStyle name="Celkem 2 2 2 2 2" xfId="4147" xr:uid="{31D5AE23-E5CA-4B7E-B379-310586E227C0}"/>
    <cellStyle name="Celkem 2 2 2 3" xfId="3261" xr:uid="{95554072-7519-45A1-BAC1-ED82F56D2A2C}"/>
    <cellStyle name="Celkem 2 2 3" xfId="2461" xr:uid="{20F1A1FD-302A-4913-B122-9DECE7692E84}"/>
    <cellStyle name="Celkem 2 2 3 2" xfId="2791" xr:uid="{1535ED89-7AA7-43BF-A0ED-CA285A6C5DF6}"/>
    <cellStyle name="Celkem 2 2 3 2 2" xfId="4152" xr:uid="{C5761C0A-3F81-4525-A65D-02E197757F73}"/>
    <cellStyle name="Celkem 2 2 3 3" xfId="4128" xr:uid="{A9151725-6E1C-4ABD-ADC3-FD03D9D69593}"/>
    <cellStyle name="Celkem 2 2 4" xfId="2561" xr:uid="{7BF4373D-B363-421F-B614-55B0987E3F16}"/>
    <cellStyle name="Celkem 2 2 4 2" xfId="4136" xr:uid="{001EBE19-C82A-4F85-9923-74B03483D771}"/>
    <cellStyle name="Celkem 2 2 5" xfId="3334" xr:uid="{81B86531-5539-49F4-9940-916FF09281DF}"/>
    <cellStyle name="Celkem 2 3" xfId="773" xr:uid="{241C1CA0-EABB-46D9-A91D-F094EACF11A3}"/>
    <cellStyle name="Celkem 2 3 2" xfId="2562" xr:uid="{864A965E-7C1B-464F-83FB-01B4CAD35CEF}"/>
    <cellStyle name="Celkem 2 3 2 2" xfId="4137" xr:uid="{A9B231C9-EBC9-40A9-BA76-86302B6AA4E2}"/>
    <cellStyle name="Celkem 2 3 3" xfId="3333" xr:uid="{12BE937D-4C92-4C66-B2A1-D89824E7018A}"/>
    <cellStyle name="Celkem 2 4" xfId="774" xr:uid="{6B142DDF-7B4A-4097-980E-FB937FC0D46E}"/>
    <cellStyle name="Celkem 2 4 2" xfId="2563" xr:uid="{292449AB-4005-40B0-B358-FCC091DA07F0}"/>
    <cellStyle name="Celkem 2 4 2 2" xfId="4138" xr:uid="{5CD9308A-8F5B-498F-A644-4206F70AE34B}"/>
    <cellStyle name="Celkem 2 4 3" xfId="3332" xr:uid="{532CD2BB-EA95-4B03-83AC-4096469ECA33}"/>
    <cellStyle name="Celkem 2 5" xfId="775" xr:uid="{232D811A-00F8-47A2-AF29-72C7A3711583}"/>
    <cellStyle name="Celkem 2 5 2" xfId="2564" xr:uid="{950AA587-120F-42AD-9DEA-42C3800DD91F}"/>
    <cellStyle name="Celkem 2 5 2 2" xfId="4139" xr:uid="{04DF5295-E442-42CD-8CFC-E5296DC2EAFF}"/>
    <cellStyle name="Celkem 2 5 3" xfId="3331" xr:uid="{F8678AB4-BB8A-483C-9C61-CE0E89AC05B9}"/>
    <cellStyle name="Celkem 2 6" xfId="776" xr:uid="{78E36450-FE19-4799-9595-0B2C6B613B41}"/>
    <cellStyle name="Celkem 2 6 2" xfId="2565" xr:uid="{751F1B0F-D6BD-437E-8CA3-C16B8D29A080}"/>
    <cellStyle name="Celkem 2 6 2 2" xfId="4140" xr:uid="{6AFD5F78-9D53-4883-BC26-150F01D8CBA8}"/>
    <cellStyle name="Celkem 2 6 3" xfId="3330" xr:uid="{05CFD5D2-D7C4-4130-A567-79D162129450}"/>
    <cellStyle name="Celkem 2 7" xfId="771" xr:uid="{FB4FC464-E256-482C-80DB-364D41ED32DF}"/>
    <cellStyle name="Celkem 2 7 2" xfId="1677" xr:uid="{152D643A-7735-4100-AC8F-392EAD1382B6}"/>
    <cellStyle name="Celkem 2 7 2 2" xfId="2698" xr:uid="{C4716277-7BEB-4573-B697-BECDE937007E}"/>
    <cellStyle name="Celkem 2 7 2 2 2" xfId="4146" xr:uid="{69E94B1E-1FE9-45C7-83D3-BC49C1EE7466}"/>
    <cellStyle name="Celkem 2 7 2 3" xfId="3511" xr:uid="{AED1610C-31DD-4746-A911-3827DBC9C62B}"/>
    <cellStyle name="Celkem 2 7 3" xfId="2559" xr:uid="{661472FA-544E-4BDA-B619-4B6ED230FA15}"/>
    <cellStyle name="Celkem 2 7 3 2" xfId="4134" xr:uid="{A54F553C-66BE-4478-B74A-BB359E9DED8D}"/>
    <cellStyle name="Celkem 2 7 4" xfId="3281" xr:uid="{45A37DC2-3A90-41A3-91FF-B06E021D01A8}"/>
    <cellStyle name="Celkem 2 8" xfId="2482" xr:uid="{6B40B82B-3EC9-44C1-8A80-C46F7F3AC118}"/>
    <cellStyle name="Celkem 2 8 2" xfId="2799" xr:uid="{1F5479E7-0818-4BEF-9D28-64E2763DEACD}"/>
    <cellStyle name="Celkem 2 8 2 2" xfId="4153" xr:uid="{A323FE28-D78E-4EF2-ACB3-18BAF9048153}"/>
    <cellStyle name="Celkem 2 8 3" xfId="4129" xr:uid="{EC978213-AFF6-4552-841D-23CBDD6B80B2}"/>
    <cellStyle name="Celkem 2 9" xfId="2560" xr:uid="{C6D02C96-63A6-4AA2-BB13-BDECF77200C2}"/>
    <cellStyle name="Celkem 2 9 2" xfId="4135" xr:uid="{37B084B9-3423-458B-B12E-7BBFD7A45E9F}"/>
    <cellStyle name="Celkem 3" xfId="777" xr:uid="{498822F1-57E2-45C3-B20F-654F7DA1E756}"/>
    <cellStyle name="Celkem 3 2" xfId="778" xr:uid="{E66E32BA-0C39-49B4-B3D8-46BABBFF44B1}"/>
    <cellStyle name="Celkem 3 2 2" xfId="2567" xr:uid="{E63072D6-F9F2-4FA4-9A11-1429244369F1}"/>
    <cellStyle name="Celkem 3 2 2 2" xfId="4142" xr:uid="{CE618D36-DFE8-4BA8-8103-50AD54E2D45A}"/>
    <cellStyle name="Celkem 3 2 3" xfId="3328" xr:uid="{E4540EF8-65D1-4572-98EB-C4AF64D7A4A9}"/>
    <cellStyle name="Celkem 3 3" xfId="2042" xr:uid="{E2258FDE-AD13-4C3C-AA10-38A8E8E7C66D}"/>
    <cellStyle name="Celkem 3 3 2" xfId="3523" xr:uid="{5333EF99-D848-4342-BB5C-35035ACE84C0}"/>
    <cellStyle name="Celkem 3 4" xfId="2399" xr:uid="{DC0EE20A-CA09-4618-BFE5-88AD9B1EF37A}"/>
    <cellStyle name="Celkem 3 4 2" xfId="3585" xr:uid="{4A0EBC70-24DE-40FB-8190-6AE644477707}"/>
    <cellStyle name="Celkem 3 5" xfId="2566" xr:uid="{14CC772D-A9DE-49AA-85A7-C8A475599990}"/>
    <cellStyle name="Celkem 3 5 2" xfId="4141" xr:uid="{5F8126AE-BD51-4E7D-987F-500E8F104FCE}"/>
    <cellStyle name="Celkem 3 6" xfId="3329" xr:uid="{3D0039D9-35C9-4430-AC12-B475C0731813}"/>
    <cellStyle name="Celkem 4" xfId="779" xr:uid="{7D2429D3-4AC0-4152-A677-DC96584024F9}"/>
    <cellStyle name="Celkem 4 2" xfId="780" xr:uid="{C152F7D7-F8F9-48B7-AF41-C44EE0F1D1B4}"/>
    <cellStyle name="Celkem 4 2 2" xfId="2569" xr:uid="{D6630EDA-45C9-4A63-B4F9-C3ECA791AD05}"/>
    <cellStyle name="Celkem 4 2 2 2" xfId="4144" xr:uid="{0CF25619-0C07-49E0-80C5-F12B1F19A1CD}"/>
    <cellStyle name="Celkem 4 2 3" xfId="3326" xr:uid="{E3C0EE8E-6D07-4434-A2AB-ED112F98EEDF}"/>
    <cellStyle name="Celkem 4 3" xfId="2043" xr:uid="{E5E945D7-862E-497A-85EE-63B87AA00D5D}"/>
    <cellStyle name="Celkem 4 3 2" xfId="3524" xr:uid="{8E8CB330-4973-4820-8D44-A22142F252AE}"/>
    <cellStyle name="Celkem 4 4" xfId="2398" xr:uid="{C7FC1B47-FB35-40DD-AA14-5567DAAE9D84}"/>
    <cellStyle name="Celkem 4 4 2" xfId="3584" xr:uid="{EB3BF6D7-68C3-4C94-A42E-1F8E371015BC}"/>
    <cellStyle name="Celkem 4 5" xfId="2568" xr:uid="{05F9CA71-1385-452E-B1BA-427950047E6B}"/>
    <cellStyle name="Celkem 4 5 2" xfId="4143" xr:uid="{EC52CFFD-B392-44B2-ADA0-20D9B4A30088}"/>
    <cellStyle name="Celkem 4 6" xfId="3327" xr:uid="{B62BA462-3CBA-4CD1-B5BF-61351FD191F3}"/>
    <cellStyle name="Celkem 5" xfId="2522" xr:uid="{BF1A1B85-5968-4D8B-A75E-09FF65D3A044}"/>
    <cellStyle name="Celkem 5 2" xfId="4133" xr:uid="{7B168E68-BC1D-417E-95BA-0CD9378576BE}"/>
    <cellStyle name="cena" xfId="781" xr:uid="{26238368-9DFE-4A54-8EB5-17E9289272D6}"/>
    <cellStyle name="cena 2" xfId="2044" xr:uid="{D248FA06-BDE6-4CEA-818F-AFA09788F554}"/>
    <cellStyle name="cena celkem" xfId="2045" xr:uid="{486EDF57-B909-4E0E-B586-1AB5E0FDC2DA}"/>
    <cellStyle name="cena celkem 2" xfId="2460" xr:uid="{E29EF744-8FA7-4178-A9CF-FB6DE796AC27}"/>
    <cellStyle name="cena celkem 3" xfId="2400" xr:uid="{0D3B3C88-4484-4EF1-BCED-3D7421F992C1}"/>
    <cellStyle name="cena součet" xfId="2046" xr:uid="{F40B142C-8243-4DE6-8E53-8760A90FD2A8}"/>
    <cellStyle name="cena součet 2" xfId="2459" xr:uid="{B6FE4F56-7F5A-4C32-BE5E-F8453C614644}"/>
    <cellStyle name="CenaJednPolozky" xfId="105" xr:uid="{5679B703-DF98-4F24-8805-50DA381BB6DE}"/>
    <cellStyle name="CenaJednPolozky 2" xfId="783" xr:uid="{E95C409A-68A4-44D8-921E-EC450503DBFB}"/>
    <cellStyle name="CenaJednPolozky 3" xfId="784" xr:uid="{487F23D2-11E8-4D4A-8569-9E4136EC8B47}"/>
    <cellStyle name="CenaJednPolozky 4" xfId="785" xr:uid="{D5D74DCE-11FD-4FA0-B5DB-5490B13EB08A}"/>
    <cellStyle name="CenaJednPolozky 5" xfId="786" xr:uid="{F7073E43-E484-42BE-B133-7A92C1374823}"/>
    <cellStyle name="CenaJednPolozky 6" xfId="787" xr:uid="{AEAED339-1911-48F8-964C-055CCF269798}"/>
    <cellStyle name="CenaJednPolozky 7" xfId="782" xr:uid="{1E2C6810-8C2F-4A65-957E-98E13D430B50}"/>
    <cellStyle name="CenaJednPolozky 7 2" xfId="1678" xr:uid="{C07C8B7A-04FA-48A8-B3FB-88F8C67E21BF}"/>
    <cellStyle name="CenaJednPolozky 8" xfId="3449" xr:uid="{276FAA30-5C58-4D6A-ADA7-9A1F4268F78B}"/>
    <cellStyle name="CenaPolozkyCelk" xfId="106" xr:uid="{BFF0BAC1-5DA8-467E-8464-C3478791DA4A}"/>
    <cellStyle name="CenaPolozkyHZSCelk" xfId="107" xr:uid="{199E3DD9-39ED-406B-B762-4FB988073501}"/>
    <cellStyle name="ceník" xfId="788" xr:uid="{03628264-A1AD-4D45-9C69-1BDCF68A94B1}"/>
    <cellStyle name="ceník 2" xfId="789" xr:uid="{25DB01C8-FCAD-4586-AFF9-25CE98226E50}"/>
    <cellStyle name="ceník 2 2" xfId="3960" xr:uid="{9E6A67AD-3A4C-40D5-AEF1-8CF3804029FB}"/>
    <cellStyle name="ceník 3" xfId="790" xr:uid="{B6E6274B-50C7-42C3-BDFF-F695EEF3D791}"/>
    <cellStyle name="ceník 3 2" xfId="3961" xr:uid="{83379C2D-30FE-49E6-9726-0F95ABB193D2}"/>
    <cellStyle name="ceník 4" xfId="791" xr:uid="{137083D3-0EAE-429D-BAA3-112BAD4DC088}"/>
    <cellStyle name="ceník 4 2" xfId="2571" xr:uid="{DA0B511C-C49B-4BAB-AAAC-A6CAD209FF77}"/>
    <cellStyle name="ceník 4 2 2" xfId="3075" xr:uid="{F39AF4C1-DE90-44DE-AA92-0DCEB8BBED57}"/>
    <cellStyle name="ceník 4 2 3" xfId="3685" xr:uid="{12D7BDDD-D5CD-4807-97A8-2C9DE7D4B989}"/>
    <cellStyle name="ceník 4 3" xfId="2882" xr:uid="{ED2B7E10-0294-46EA-A499-19B90CA66E2D}"/>
    <cellStyle name="ceník 4 3 2" xfId="3962" xr:uid="{53B883F0-FFA3-4D02-A351-C713B40D7E2D}"/>
    <cellStyle name="ceník 4 4" xfId="3283" xr:uid="{850E8743-F111-423F-A7D8-73B392DDAF7D}"/>
    <cellStyle name="ceník 5" xfId="792" xr:uid="{80CE6FEE-FDCD-44D2-8B54-671F1EA67598}"/>
    <cellStyle name="ceník 5 2" xfId="2572" xr:uid="{97602B92-8F6F-4657-976F-0ED401F4449B}"/>
    <cellStyle name="ceník 5 2 2" xfId="3076" xr:uid="{A66FB30E-B713-4D55-9BE2-FFCF0664BBE5}"/>
    <cellStyle name="ceník 5 2 3" xfId="3686" xr:uid="{BD94F450-6C5A-4466-973A-43E4BEEDEAAB}"/>
    <cellStyle name="ceník 5 3" xfId="2883" xr:uid="{CCA0EDEB-80B5-4AFE-B7A6-0F7248F04BC5}"/>
    <cellStyle name="ceník 5 3 2" xfId="3963" xr:uid="{E21C363B-1E10-4D61-898D-4F678589CCF0}"/>
    <cellStyle name="ceník 5 4" xfId="3284" xr:uid="{CCE7F72E-EADC-4665-8FD3-EC807003825A}"/>
    <cellStyle name="ceník 6" xfId="793" xr:uid="{2C0B4D4E-F9FC-44C3-B31B-7811CD4ED23D}"/>
    <cellStyle name="ceník 6 2" xfId="2573" xr:uid="{1210D093-B889-4563-AFF6-2D35468A85D4}"/>
    <cellStyle name="ceník 6 2 2" xfId="3077" xr:uid="{EA8A955D-5FB5-4B2B-A8FE-3F0694E74FD3}"/>
    <cellStyle name="ceník 6 2 3" xfId="3687" xr:uid="{0D1BCB77-6106-4D9E-AD92-F32D89BFECC1}"/>
    <cellStyle name="ceník 6 3" xfId="2884" xr:uid="{73992763-320E-4741-8FCD-720AA56BCF60}"/>
    <cellStyle name="ceník 6 3 2" xfId="3964" xr:uid="{250E37DB-6A63-46C4-A58B-D0ECDCADDBBA}"/>
    <cellStyle name="ceník 6 4" xfId="3285" xr:uid="{1202047D-C2F5-492D-B55D-86E5739F096E}"/>
    <cellStyle name="ceník 7" xfId="2570" xr:uid="{24506E21-034F-4114-877F-2C9152D1AE1E}"/>
    <cellStyle name="ceník 7 2" xfId="3074" xr:uid="{9215899A-E2BF-458F-89E7-CEA10ECA775F}"/>
    <cellStyle name="ceník 7 3" xfId="3684" xr:uid="{7417058C-6758-4C0A-ADE5-7F7B11A418A2}"/>
    <cellStyle name="ceník 8" xfId="2881" xr:uid="{25B02462-8FC7-4237-8335-2BFB3847FD7F}"/>
    <cellStyle name="ceník 8 2" xfId="3959" xr:uid="{EE70FFED-FEB6-47E4-9481-00ADFA103C77}"/>
    <cellStyle name="ceník 9" xfId="3282" xr:uid="{4C017AB0-1DDE-4D91-BCD8-874EF8B04CE5}"/>
    <cellStyle name="CisloOddilu" xfId="108" xr:uid="{511255CF-9081-4BD8-8619-0F8B903D3800}"/>
    <cellStyle name="CisloPolozky" xfId="109" xr:uid="{49D927AC-673D-4721-9410-88BB375EC874}"/>
    <cellStyle name="CisloSpecif" xfId="110" xr:uid="{E5D5482E-96B0-4348-85D8-25E686A52805}"/>
    <cellStyle name="Comma [0]_!!!GO" xfId="2047" xr:uid="{33A8529C-EA66-40EB-9BF7-8C5461832A41}"/>
    <cellStyle name="Comma [00]" xfId="2048" xr:uid="{57AD81E5-0434-4357-8B03-15B218E07C2C}"/>
    <cellStyle name="Comma 2" xfId="32" xr:uid="{715B6E14-F178-4AFB-93D2-7FB0F2DBAAF2}"/>
    <cellStyle name="Comma 2 2" xfId="221" xr:uid="{C7AE1F9A-F2B3-4E7C-AF5A-142C708CC331}"/>
    <cellStyle name="Comma 2 2 2" xfId="2609" xr:uid="{86F9FE33-3076-441D-8781-17F51A820D3D}"/>
    <cellStyle name="Comma 2 2 2 2" xfId="3111" xr:uid="{0226766D-3994-400D-AD34-B69B5B7A3A67}"/>
    <cellStyle name="Comma 2 2 2 3" xfId="3721" xr:uid="{B02D75E5-9013-41A1-8D63-567225B25158}"/>
    <cellStyle name="Comma 2 2 3" xfId="2859" xr:uid="{4F9C0739-14A4-409C-8C30-A6A19F072B90}"/>
    <cellStyle name="Comma 2 2 4" xfId="3391" xr:uid="{C5909104-B31B-4C8B-9453-EEBE4AA651C5}"/>
    <cellStyle name="Comma 2 3" xfId="61" xr:uid="{DD744307-2B8C-4839-9B84-CD4CD5B5C85C}"/>
    <cellStyle name="Comma 2 3 2" xfId="3463" xr:uid="{FF8C746E-C8A1-489E-958A-0BCD9E371E34}"/>
    <cellStyle name="Comma 2 4" xfId="3243" xr:uid="{A1AAC512-5880-4E00-A5DF-6939951BA50B}"/>
    <cellStyle name="Comma 2 5" xfId="4160" xr:uid="{BB83DC18-3B58-4C89-9985-98E7BF24CC89}"/>
    <cellStyle name="Comma_!!!GO" xfId="2049" xr:uid="{85F28DEF-4E83-423B-8263-DF00AD188B60}"/>
    <cellStyle name="Copied" xfId="2050" xr:uid="{835C4C5C-F7BE-40DB-B4A5-07E4F0CF7FF1}"/>
    <cellStyle name="COST1" xfId="2051" xr:uid="{1A565828-E915-4394-9067-A9F5C379EB82}"/>
    <cellStyle name="Currency (0)" xfId="111" xr:uid="{F338A231-E3D9-4B06-8C76-985579E18DB7}"/>
    <cellStyle name="Currency (0) 2" xfId="795" xr:uid="{E30EBF39-5E14-4241-88FA-EDB455036FFB}"/>
    <cellStyle name="Currency (0) 3" xfId="796" xr:uid="{39E5B4A6-2E8F-42AA-A9AC-B5ECD5FAFF89}"/>
    <cellStyle name="Currency (0) 4" xfId="797" xr:uid="{761B4EF2-629A-442C-9523-96B561AB056B}"/>
    <cellStyle name="Currency (0) 5" xfId="798" xr:uid="{BA4236FF-5401-4221-AF8F-812E0F6D03F2}"/>
    <cellStyle name="Currency (0) 6" xfId="799" xr:uid="{5F25F7AE-AC6D-45E7-AB84-A304E21CC457}"/>
    <cellStyle name="Currency (0) 7" xfId="794" xr:uid="{F6673ED2-B8CE-45F8-B1F6-DC4712D1E358}"/>
    <cellStyle name="Currency (0) 7 2" xfId="2052" xr:uid="{5B5D7A6C-23E9-492F-9391-ABF1A99C1611}"/>
    <cellStyle name="Currency (0) 8" xfId="3448" xr:uid="{A59AF06B-1AE6-48BD-A9DF-EFFAD26B78BE}"/>
    <cellStyle name="Currency (2)" xfId="112" xr:uid="{B6954E15-3240-496B-9502-2925DB397DDD}"/>
    <cellStyle name="Currency (2) 2" xfId="801" xr:uid="{94920183-0331-4331-A547-A65B5D8722D4}"/>
    <cellStyle name="Currency (2) 3" xfId="802" xr:uid="{938BF419-C34A-44B8-A8F6-F40B686C36E1}"/>
    <cellStyle name="Currency (2) 4" xfId="803" xr:uid="{C573D449-E111-4266-8BA4-1CBA416E2D0B}"/>
    <cellStyle name="Currency (2) 5" xfId="804" xr:uid="{C7F34F0E-3308-4AC9-B8A8-321D0FA8ECBA}"/>
    <cellStyle name="Currency (2) 6" xfId="805" xr:uid="{62F2B05E-A630-4BE5-9070-C3A92669885C}"/>
    <cellStyle name="Currency (2) 7" xfId="800" xr:uid="{A9A33DCB-6DF6-44EB-98F1-12E16401BB3B}"/>
    <cellStyle name="Currency (2) 7 2" xfId="2053" xr:uid="{41FDCD43-185C-40D5-B8FE-B95BC219F26F}"/>
    <cellStyle name="Currency (2) 8" xfId="3447" xr:uid="{49923A35-850D-443B-AD77-357E6C0CB708}"/>
    <cellStyle name="Currency [0]_!!!GO" xfId="2054" xr:uid="{9B9369DC-387F-431E-A630-238C3991AF1D}"/>
    <cellStyle name="Currency [00]" xfId="2055" xr:uid="{3CF0FCCE-D66C-4076-8545-81FB564199D0}"/>
    <cellStyle name="Currency_!!!GO" xfId="2056" xr:uid="{037D7D50-B35E-4FA3-9B33-14EF5FC080C4}"/>
    <cellStyle name="Čárka 2" xfId="5" xr:uid="{B09B654D-F016-4ACE-848C-1766A1770F1B}"/>
    <cellStyle name="Čárka 2 10" xfId="2833" xr:uid="{DCAEAEED-8E11-46FC-97FD-CFFB35A98921}"/>
    <cellStyle name="Čárka 2 10 2" xfId="3922" xr:uid="{B8448BCA-35BE-48BF-B773-89682C39340C}"/>
    <cellStyle name="Čárka 2 11" xfId="3212" xr:uid="{C7DB6C7D-B879-419D-B3AA-601132CF75B4}"/>
    <cellStyle name="Čárka 2 12" xfId="3240" xr:uid="{908EEC2E-6CC2-4BB4-AEB2-0B26B5B32B2E}"/>
    <cellStyle name="Čárka 2 2" xfId="192" xr:uid="{68909FE2-8708-4830-96F7-6E07FF379D15}"/>
    <cellStyle name="Čárka 2 2 2" xfId="1613" xr:uid="{BEDA94F7-B88B-4B43-9C52-660307AA1A02}"/>
    <cellStyle name="Čárka 2 2 2 2" xfId="2694" xr:uid="{403D185B-092C-423C-9296-737301B14B8C}"/>
    <cellStyle name="Čárka 2 2 2 2 2" xfId="3146" xr:uid="{0CE06228-D04B-4DD1-B153-72EC0C25199A}"/>
    <cellStyle name="Čárka 2 2 2 2 3" xfId="3791" xr:uid="{B850A2EC-E795-4C90-B4BC-FBEFC9969067}"/>
    <cellStyle name="Čárka 2 2 2 3" xfId="2953" xr:uid="{C6B52786-2980-4605-8F2C-7CC805C83CC3}"/>
    <cellStyle name="Čárka 2 2 2 4" xfId="3491" xr:uid="{BAF19FC0-ABA5-44BB-A024-1EDC6347D63D}"/>
    <cellStyle name="Čárka 2 2 3" xfId="2613" xr:uid="{484BE46E-B18E-46A2-9AC7-6DF033026E74}"/>
    <cellStyle name="Čárka 2 2 3 2" xfId="3115" xr:uid="{BC9BD0AE-164F-4618-B1E3-0644FA337C6A}"/>
    <cellStyle name="Čárka 2 2 3 3" xfId="3725" xr:uid="{0654F692-3EAA-49F3-99AD-1955A420B0ED}"/>
    <cellStyle name="Čárka 2 2 4" xfId="2855" xr:uid="{BA3C933F-2AFB-4EFC-9750-9BD27346596A}"/>
    <cellStyle name="Čárka 2 2 4 2" xfId="3397" xr:uid="{E1DA8893-5286-487C-902B-81FA8E63E4C6}"/>
    <cellStyle name="Čárka 2 2 5" xfId="3253" xr:uid="{28ACD05D-62E9-410E-9318-14E61F0B2CC1}"/>
    <cellStyle name="Čárka 2 3" xfId="225" xr:uid="{315D4F26-C915-4A37-8DF0-1B8803C501B1}"/>
    <cellStyle name="Čárka 2 3 2" xfId="2608" xr:uid="{83EF61B1-0E03-4066-BA20-A79DE36F379C}"/>
    <cellStyle name="Čárka 2 3 2 2" xfId="3110" xr:uid="{3EE101A4-07B2-4A7B-86B3-DFCDF299F027}"/>
    <cellStyle name="Čárka 2 3 2 3" xfId="3720" xr:uid="{4CF89E3B-776A-4702-B9D1-5EA5B0CEE50F}"/>
    <cellStyle name="Čárka 2 3 3" xfId="2860" xr:uid="{AD1911B8-A330-4D1F-97DB-3F91C9F7CE6A}"/>
    <cellStyle name="Čárka 2 3 4" xfId="3390" xr:uid="{0AB9D343-4E5F-491A-9410-7E08B88A44E6}"/>
    <cellStyle name="Čárka 2 4" xfId="236" xr:uid="{F22347A4-3B53-4326-BE48-156FC2314744}"/>
    <cellStyle name="Čárka 2 4 2" xfId="2606" xr:uid="{705972D1-6296-43A3-A563-6E2A53706EB9}"/>
    <cellStyle name="Čárka 2 4 2 2" xfId="3108" xr:uid="{1785953A-8109-4132-92CC-4954697E9C09}"/>
    <cellStyle name="Čárka 2 4 2 3" xfId="3718" xr:uid="{804BC021-E411-4733-8886-CC2DC5837F6A}"/>
    <cellStyle name="Čárka 2 4 3" xfId="2863" xr:uid="{FFCAE39F-B2CF-46DD-BA1E-AB67CF39C7BF}"/>
    <cellStyle name="Čárka 2 4 4" xfId="3387" xr:uid="{B1AF4ED2-8DFF-4B9C-9FEF-8AA6FCDD99F0}"/>
    <cellStyle name="Čárka 2 5" xfId="2496" xr:uid="{3CB705E9-A531-45B3-AB80-AA6D2CAE1141}"/>
    <cellStyle name="Čárka 2 5 2" xfId="2803" xr:uid="{E7635AA1-6DF5-4EB6-9D8A-2E546B23FBEF}"/>
    <cellStyle name="Čárka 2 5 2 2" xfId="3181" xr:uid="{34A5C1B0-CC87-48DA-A89F-1BD2672B6336}"/>
    <cellStyle name="Čárka 2 5 2 3" xfId="3886" xr:uid="{778832A4-7E34-4A57-86A3-BAFC40DBD699}"/>
    <cellStyle name="Čárka 2 5 3" xfId="3025" xr:uid="{DC417BBC-8D24-4D69-83DC-07C8954EEB06}"/>
    <cellStyle name="Čárka 2 5 4" xfId="3633" xr:uid="{9A4072F2-3922-45B2-B16A-AAE0225EFF41}"/>
    <cellStyle name="Čárka 2 6" xfId="2504" xr:uid="{677A1C71-3ED7-4526-B54E-4D3F88CE1CE7}"/>
    <cellStyle name="Čárka 2 6 2" xfId="2811" xr:uid="{984107A2-C4EC-4FA0-8F59-509BD14DD157}"/>
    <cellStyle name="Čárka 2 6 2 2" xfId="3189" xr:uid="{2EECD07F-7159-4C2E-8F01-333F530FFF44}"/>
    <cellStyle name="Čárka 2 6 2 3" xfId="3894" xr:uid="{C57C4A4A-AE9D-47AB-B96F-A1058F6CA238}"/>
    <cellStyle name="Čárka 2 6 3" xfId="3033" xr:uid="{92802486-E4EE-4ADD-A16B-B9EBE2D840A9}"/>
    <cellStyle name="Čárka 2 6 4" xfId="3641" xr:uid="{B03DE2EB-78EE-4650-869A-55E6FCC3AD62}"/>
    <cellStyle name="Čárka 2 7" xfId="2539" xr:uid="{FC26A8BF-A276-4DCE-963B-66C01A590E4E}"/>
    <cellStyle name="Čárka 2 7 2" xfId="3056" xr:uid="{3CABC711-21BC-496C-BEB5-ECE84E7740CE}"/>
    <cellStyle name="Čárka 2 7 3" xfId="3667" xr:uid="{D7EA6D83-834B-44DB-BB56-747FD655CFF7}"/>
    <cellStyle name="Čárka 2 8" xfId="2546" xr:uid="{D12D22F0-926F-450D-8A41-FE25251CA260}"/>
    <cellStyle name="Čárka 2 8 2" xfId="3062" xr:uid="{BF499FCB-5FA7-4ED0-9221-5441829884D6}"/>
    <cellStyle name="Čárka 2 8 3" xfId="3673" xr:uid="{111AB11F-BBA5-4E37-A1B1-D33A39118CBB}"/>
    <cellStyle name="Čárka 2 9" xfId="59" xr:uid="{EDF663F0-4F19-452C-8B41-E920E493C4DA}"/>
    <cellStyle name="Čárka 2 9 2" xfId="3465" xr:uid="{4D8F9998-BAFE-49E2-BA99-B4A8CB8472B5}"/>
    <cellStyle name="Čárka 3" xfId="48" xr:uid="{EED574BD-822F-40C5-8911-0A73D81A9A62}"/>
    <cellStyle name="Čárka 3 10" xfId="3246" xr:uid="{863D6A52-CF4A-48F1-917D-DE775995205B}"/>
    <cellStyle name="Čárka 3 2" xfId="214" xr:uid="{D97524E9-7DF7-4FDB-A426-E17CB3DBF903}"/>
    <cellStyle name="Čárka 3 2 2" xfId="2610" xr:uid="{47179F45-A340-43B5-9628-A79D204C1431}"/>
    <cellStyle name="Čárka 3 2 2 2" xfId="3112" xr:uid="{ACAF0A7B-BF40-4892-9AB1-1B9DE62B6A2E}"/>
    <cellStyle name="Čárka 3 2 2 3" xfId="3722" xr:uid="{E6CCE67E-AFB3-41EA-8765-A3FE7FC9EA4D}"/>
    <cellStyle name="Čárka 3 2 3" xfId="2858" xr:uid="{0B337CB9-3D50-49CA-9932-96E5DDDDB06E}"/>
    <cellStyle name="Čárka 3 2 4" xfId="3393" xr:uid="{CB353503-CA5A-4AD3-AB19-0B12AD8E8124}"/>
    <cellStyle name="Čárka 3 3" xfId="2498" xr:uid="{42E00AB3-09A9-41F2-8D60-B75C0492E13C}"/>
    <cellStyle name="Čárka 3 3 2" xfId="2805" xr:uid="{596A0E62-7208-455D-A884-FD58457E6F49}"/>
    <cellStyle name="Čárka 3 3 2 2" xfId="3183" xr:uid="{FDD69B22-508A-4F43-9F6F-753D13314990}"/>
    <cellStyle name="Čárka 3 3 2 3" xfId="3888" xr:uid="{C2666371-F324-4FC5-A3F1-85C95B698AEB}"/>
    <cellStyle name="Čárka 3 3 3" xfId="3027" xr:uid="{88418188-930A-4E93-8D5B-E5373CD60861}"/>
    <cellStyle name="Čárka 3 3 4" xfId="3635" xr:uid="{2D457189-C149-4AED-8865-013351DB0543}"/>
    <cellStyle name="Čárka 3 4" xfId="2507" xr:uid="{F0EBA14F-822A-4A21-92E7-A4152151FB06}"/>
    <cellStyle name="Čárka 3 4 2" xfId="2814" xr:uid="{577ADA23-4A5B-4613-B572-6674BC87E9FF}"/>
    <cellStyle name="Čárka 3 4 2 2" xfId="3192" xr:uid="{FA93E721-A490-4ED6-BADC-36E211EE9258}"/>
    <cellStyle name="Čárka 3 4 2 3" xfId="3897" xr:uid="{E5F6077A-7A8E-4878-A1F0-0F7F21FA585E}"/>
    <cellStyle name="Čárka 3 4 3" xfId="3036" xr:uid="{0AA3937D-C03E-40B4-A772-899126D096D3}"/>
    <cellStyle name="Čárka 3 4 4" xfId="3644" xr:uid="{E1286C0C-44E1-49BA-AFEA-64C2009484C0}"/>
    <cellStyle name="Čárka 3 5" xfId="2541" xr:uid="{6BC309B3-6C33-4939-A5C5-FA7602ADFE59}"/>
    <cellStyle name="Čárka 3 5 2" xfId="3058" xr:uid="{ED79762B-9CDB-4540-BA23-3ABFA23C5C92}"/>
    <cellStyle name="Čárka 3 5 3" xfId="3669" xr:uid="{EA25E3D9-F00D-42B3-9483-1D82B05FFDB7}"/>
    <cellStyle name="Čárka 3 6" xfId="2663" xr:uid="{5D70C3AF-17D0-4A35-BA45-7ED1C80229E6}"/>
    <cellStyle name="Čárka 3 6 2" xfId="3127" xr:uid="{D1C96E01-0653-470A-9B30-4D82E8BAA667}"/>
    <cellStyle name="Čárka 3 6 3" xfId="3768" xr:uid="{159508B0-1B19-4288-8039-B134B806BAE2}"/>
    <cellStyle name="Čárka 3 7" xfId="68" xr:uid="{D6C09626-0949-45BE-A8ED-A431F40BDB89}"/>
    <cellStyle name="Čárka 3 7 2" xfId="3462" xr:uid="{D8B3FDBD-02FA-4003-BA1C-EB9A156358A9}"/>
    <cellStyle name="Čárka 3 8" xfId="2836" xr:uid="{62A33B2E-D2CD-4D34-8A22-F2DCE038F2E8}"/>
    <cellStyle name="Čárka 3 9" xfId="3215" xr:uid="{81749132-6DB3-458B-8FE3-32D45CFA8A66}"/>
    <cellStyle name="Čárka 4" xfId="49" xr:uid="{62A9DC3A-49FA-42D6-BA15-B09CC7DA4243}"/>
    <cellStyle name="Čárka 4 2" xfId="213" xr:uid="{E59B3742-428A-424B-866F-5D56DC5FC3FD}"/>
    <cellStyle name="Čárka 4 2 2" xfId="2611" xr:uid="{1267EA14-8A50-419B-8610-B110914216F1}"/>
    <cellStyle name="Čárka 4 2 2 2" xfId="3113" xr:uid="{057B8CBE-9425-4BB3-9292-B04504B4188A}"/>
    <cellStyle name="Čárka 4 2 2 3" xfId="3723" xr:uid="{D7CC300D-89E2-49A8-8946-8C04943C89DD}"/>
    <cellStyle name="Čárka 4 2 3" xfId="2857" xr:uid="{0840456E-B009-41AC-B3F1-AE6E8BAC3356}"/>
    <cellStyle name="Čárka 4 2 4" xfId="3394" xr:uid="{78EFD47F-9A85-43BD-A164-8E781D0813F1}"/>
    <cellStyle name="Čárka 4 3" xfId="2499" xr:uid="{D9231722-564E-43C3-832B-308E30139E36}"/>
    <cellStyle name="Čárka 4 3 2" xfId="2806" xr:uid="{96715028-71CC-43CB-982E-6D32623AE8F0}"/>
    <cellStyle name="Čárka 4 3 2 2" xfId="3184" xr:uid="{BFA31FD9-E28D-4A47-BDF3-9CA4B53E44C3}"/>
    <cellStyle name="Čárka 4 3 2 3" xfId="3889" xr:uid="{3B122228-34C7-41D7-8A13-356EB1A20F0A}"/>
    <cellStyle name="Čárka 4 3 3" xfId="3028" xr:uid="{612B3A55-4593-454F-9191-C2C26F6DD590}"/>
    <cellStyle name="Čárka 4 3 4" xfId="3636" xr:uid="{BFB24E51-882C-49B1-A7A5-8C1FD0503BCA}"/>
    <cellStyle name="Čárka 4 4" xfId="2508" xr:uid="{1FC9CDC9-B864-410C-9D66-80E8E9D9B638}"/>
    <cellStyle name="Čárka 4 4 2" xfId="2815" xr:uid="{5E9D66EB-60B9-41ED-9696-EFD447404524}"/>
    <cellStyle name="Čárka 4 4 2 2" xfId="3193" xr:uid="{7DD2DC6A-A681-4861-847A-953423F9929E}"/>
    <cellStyle name="Čárka 4 4 2 3" xfId="3898" xr:uid="{886C1D2C-666B-4519-ACCD-AC87CB1B576D}"/>
    <cellStyle name="Čárka 4 4 3" xfId="3037" xr:uid="{1C3081C5-1F53-45D8-8D2B-872432D078D6}"/>
    <cellStyle name="Čárka 4 4 4" xfId="3645" xr:uid="{9167F602-7C6F-4B87-A913-F0FD9D068D56}"/>
    <cellStyle name="Čárka 4 5" xfId="2542" xr:uid="{14CA90FE-8713-43C3-A2CA-99DAB266506D}"/>
    <cellStyle name="Čárka 4 5 2" xfId="3059" xr:uid="{DD7DFB32-906D-48EE-8152-1E730CA37DC1}"/>
    <cellStyle name="Čárka 4 5 3" xfId="3670" xr:uid="{2E8AF211-0ED3-4216-95F5-6D9D948FFE5E}"/>
    <cellStyle name="Čárka 4 6" xfId="69" xr:uid="{5CB40336-1B65-40CF-97AA-9E13950996C9}"/>
    <cellStyle name="Čárka 4 6 2" xfId="3461" xr:uid="{272CFE5D-24A8-4398-B8AF-7E8D33E80EB2}"/>
    <cellStyle name="Čárka 4 7" xfId="2837" xr:uid="{4E088F8E-2023-43F4-970A-3C193BBFD74F}"/>
    <cellStyle name="Čárka 4 8" xfId="3216" xr:uid="{519E21C9-2EE6-428E-AF7B-E2854A3603D2}"/>
    <cellStyle name="Čárka 4 9" xfId="3247" xr:uid="{10918C6C-8178-4AAA-A7AE-A156E6F9562C}"/>
    <cellStyle name="Čárka 5" xfId="244" xr:uid="{7589F0BF-8227-4E62-9BDB-FDD518141E1B}"/>
    <cellStyle name="Čárka 5 2" xfId="2605" xr:uid="{6ED6999D-259E-4CE3-A70E-08D3A4FD6DF6}"/>
    <cellStyle name="Čárka 5 2 2" xfId="3107" xr:uid="{9F7455A4-3186-4F08-BCE5-FCC44F76E82D}"/>
    <cellStyle name="Čárka 5 2 3" xfId="3717" xr:uid="{1AB4A638-E723-46EF-9B06-3E989CC7A98E}"/>
    <cellStyle name="Čárka 5 3" xfId="2864" xr:uid="{78D9190A-1E73-4939-82E4-07684EE403E3}"/>
    <cellStyle name="Čárka 5 4" xfId="3386" xr:uid="{6D70955C-8D41-47A2-9994-805C01984146}"/>
    <cellStyle name="Čárka 6" xfId="3921" xr:uid="{77057C25-57A7-4174-ADED-AC08A9B728BA}"/>
    <cellStyle name="Čárka 7" xfId="3251" xr:uid="{64115F6A-718B-4C13-BC9A-A0C262E984EF}"/>
    <cellStyle name="čárky [0]_Benzina Dačice" xfId="806" xr:uid="{D8C956BE-4830-4B52-A612-7D0409E306F0}"/>
    <cellStyle name="čárky 2" xfId="807" xr:uid="{8589F128-8972-44B0-91C6-2CE83C09FB3E}"/>
    <cellStyle name="čárky 2 10" xfId="808" xr:uid="{EE9A350D-1C73-49D2-A5D5-0B989E86875B}"/>
    <cellStyle name="čárky 2 10 2" xfId="2575" xr:uid="{B7D79F1E-986F-49F7-868D-D2819BA529B9}"/>
    <cellStyle name="čárky 2 10 2 2" xfId="3079" xr:uid="{E1073D0D-A1DF-4F94-80CC-D92A8958B619}"/>
    <cellStyle name="čárky 2 10 2 3" xfId="3689" xr:uid="{E865E468-805C-444D-A845-362040B5AAD7}"/>
    <cellStyle name="čárky 2 10 3" xfId="2886" xr:uid="{D4069FE4-DE42-4DC7-A575-150E57FB0125}"/>
    <cellStyle name="čárky 2 10 3 2" xfId="3966" xr:uid="{14589218-F4DC-4436-8E40-1B1CBD48C751}"/>
    <cellStyle name="čárky 2 10 4" xfId="3287" xr:uid="{4CBC3B1D-5332-4671-9FCC-7EB3E32C4C45}"/>
    <cellStyle name="čárky 2 11" xfId="809" xr:uid="{B9C651A7-976B-4DC8-B9F0-BD6D6CB9E64F}"/>
    <cellStyle name="čárky 2 11 2" xfId="2576" xr:uid="{7F4E0195-0834-4F5E-9BF5-AFE93AA8CC87}"/>
    <cellStyle name="čárky 2 11 2 2" xfId="3080" xr:uid="{CAB79FEB-04BE-43AC-9AA0-93F0A71E7AEB}"/>
    <cellStyle name="čárky 2 11 2 3" xfId="3690" xr:uid="{7F7E60A3-285E-441B-B84B-C4AA05B8A6BD}"/>
    <cellStyle name="čárky 2 11 3" xfId="2887" xr:uid="{9E3B6F81-9D6D-4604-8990-3178306EA692}"/>
    <cellStyle name="čárky 2 11 3 2" xfId="3967" xr:uid="{62E0D09F-A046-4C19-89A8-933F2762A8A4}"/>
    <cellStyle name="čárky 2 11 4" xfId="3288" xr:uid="{3410056F-3C32-4071-84E8-714E73630CBE}"/>
    <cellStyle name="čárky 2 12" xfId="810" xr:uid="{A8796D75-E372-439A-90FD-442A5B141631}"/>
    <cellStyle name="čárky 2 12 2" xfId="2577" xr:uid="{8A4C8050-477B-49E3-A34D-DB1A5AB41D9D}"/>
    <cellStyle name="čárky 2 12 2 2" xfId="3081" xr:uid="{BBADA4A1-E82E-4C57-93B3-896738068FD7}"/>
    <cellStyle name="čárky 2 12 2 3" xfId="3691" xr:uid="{7C81D310-418A-4369-9DAA-081CAF9716BC}"/>
    <cellStyle name="čárky 2 12 3" xfId="2888" xr:uid="{6D5BDE14-E15F-4CCA-9E83-6893C73AD773}"/>
    <cellStyle name="čárky 2 12 3 2" xfId="3968" xr:uid="{4680B367-174A-4A3A-A6C1-4296E2924C0C}"/>
    <cellStyle name="čárky 2 12 4" xfId="3289" xr:uid="{28BF759B-4E48-46EB-AFFE-BC83B2D5EFF9}"/>
    <cellStyle name="čárky 2 13" xfId="811" xr:uid="{D6FEDCC2-BC36-4DA0-963D-832C34CC7616}"/>
    <cellStyle name="čárky 2 13 2" xfId="2578" xr:uid="{3C64A2AE-0540-410F-95D5-DF615F257202}"/>
    <cellStyle name="čárky 2 13 2 2" xfId="3082" xr:uid="{8CFE4696-1769-4599-A0A8-04D23EBCA487}"/>
    <cellStyle name="čárky 2 13 2 3" xfId="3692" xr:uid="{08A368DE-41AF-4533-B93A-A7B252523CAB}"/>
    <cellStyle name="čárky 2 13 3" xfId="2889" xr:uid="{51F052C5-82BA-4B33-AA57-EEBEDCBF72E9}"/>
    <cellStyle name="čárky 2 13 3 2" xfId="3969" xr:uid="{CB7A5EB8-39A0-4FE9-B164-30A3CB0C7EC7}"/>
    <cellStyle name="čárky 2 13 4" xfId="3290" xr:uid="{B5FE8B9D-CCB5-4367-8EA8-96FE6D1EE448}"/>
    <cellStyle name="čárky 2 14" xfId="812" xr:uid="{4E1FDF50-C89D-4A65-A8B3-822840F95DFC}"/>
    <cellStyle name="čárky 2 14 2" xfId="2579" xr:uid="{87E85083-99FD-466E-90A6-E3207BD0188D}"/>
    <cellStyle name="čárky 2 14 2 2" xfId="3083" xr:uid="{66FE7348-FE23-404E-8293-4E8EB7B25823}"/>
    <cellStyle name="čárky 2 14 2 3" xfId="3693" xr:uid="{4CEC2A8F-7B2B-4B5C-A38E-021AD0DA641C}"/>
    <cellStyle name="čárky 2 14 3" xfId="2890" xr:uid="{CBE8EB77-A61C-401F-A56C-B30823E07F78}"/>
    <cellStyle name="čárky 2 14 3 2" xfId="3970" xr:uid="{FEC3A05A-5AE9-46D4-98F5-202178EBBDEF}"/>
    <cellStyle name="čárky 2 14 4" xfId="3291" xr:uid="{87CE5C0A-E810-4833-9C4A-A8D0ADB358F2}"/>
    <cellStyle name="čárky 2 15" xfId="813" xr:uid="{B18591DE-BAB8-45E6-8019-8586D9AA9D46}"/>
    <cellStyle name="čárky 2 15 2" xfId="2580" xr:uid="{A2A5A65C-25D9-449F-AF68-89A73626CA2E}"/>
    <cellStyle name="čárky 2 15 2 2" xfId="3084" xr:uid="{A05B7BFE-8299-4C3E-A055-56387356A6FF}"/>
    <cellStyle name="čárky 2 15 2 3" xfId="3694" xr:uid="{6AA7065F-3EA6-4A0E-B61B-F9D799DE97B2}"/>
    <cellStyle name="čárky 2 15 3" xfId="2891" xr:uid="{420E33F2-3F1C-480E-BB3C-8D2D059DCF49}"/>
    <cellStyle name="čárky 2 15 3 2" xfId="3971" xr:uid="{8AD1E40C-5202-4621-AD87-E808A92B0C82}"/>
    <cellStyle name="čárky 2 15 4" xfId="3292" xr:uid="{82029976-6B39-46FD-BE13-3650964A1872}"/>
    <cellStyle name="čárky 2 16" xfId="814" xr:uid="{86B9E29E-1195-401A-AB4F-0483B3B5F3B1}"/>
    <cellStyle name="čárky 2 16 2" xfId="2581" xr:uid="{A1A23111-139F-4CAB-BF2E-00463A3E05B2}"/>
    <cellStyle name="čárky 2 16 2 2" xfId="3085" xr:uid="{AD343A2B-E582-4E76-9F9E-5A3A7C7C3EF2}"/>
    <cellStyle name="čárky 2 16 2 3" xfId="3695" xr:uid="{D0C9674F-1C65-4B29-B80D-DD7E66885811}"/>
    <cellStyle name="čárky 2 16 3" xfId="2892" xr:uid="{B8DF5121-888A-4514-B1C5-CBE24CA4939D}"/>
    <cellStyle name="čárky 2 16 3 2" xfId="3972" xr:uid="{7925BBB8-A8F3-4D95-83EC-A57C7695942A}"/>
    <cellStyle name="čárky 2 16 4" xfId="3293" xr:uid="{6D8D6688-430E-4EE7-BF35-B1F5A2174E59}"/>
    <cellStyle name="čárky 2 17" xfId="815" xr:uid="{6E267FB0-42EE-4BC9-8590-F6E1FF413A9B}"/>
    <cellStyle name="čárky 2 17 2" xfId="2582" xr:uid="{A0162BAB-EEC0-40AB-9CD9-3BED0FE9C6FD}"/>
    <cellStyle name="čárky 2 17 2 2" xfId="3086" xr:uid="{002FE10B-1ECC-46C7-9257-924A5F01CFDF}"/>
    <cellStyle name="čárky 2 17 2 3" xfId="3696" xr:uid="{DD98E5CF-AA0F-42DC-B1BD-4123DDC6214C}"/>
    <cellStyle name="čárky 2 17 3" xfId="2893" xr:uid="{284A40DC-2787-4E57-B5C8-4D49D5EFB634}"/>
    <cellStyle name="čárky 2 17 3 2" xfId="3973" xr:uid="{1F612819-F2CA-459C-82AC-60877C20B104}"/>
    <cellStyle name="čárky 2 17 4" xfId="3294" xr:uid="{78E81785-51C7-4CF8-9FAE-42D23C8CBE5E}"/>
    <cellStyle name="čárky 2 18" xfId="816" xr:uid="{FE84909E-94CB-4FB2-83CF-7FB80AF8AF09}"/>
    <cellStyle name="čárky 2 18 2" xfId="2583" xr:uid="{A2BCDB75-F5C7-4CA3-8A75-91A5681D2FB8}"/>
    <cellStyle name="čárky 2 18 2 2" xfId="3087" xr:uid="{E890B94C-E801-4814-859A-E11BA2672289}"/>
    <cellStyle name="čárky 2 18 2 3" xfId="3697" xr:uid="{8869A9D3-7905-435F-8935-2C04B11A6ACD}"/>
    <cellStyle name="čárky 2 18 3" xfId="2894" xr:uid="{D0FE940B-C688-444A-819A-1DB069C66650}"/>
    <cellStyle name="čárky 2 18 3 2" xfId="3974" xr:uid="{39F61B71-9B28-479D-B799-8C0698289C9E}"/>
    <cellStyle name="čárky 2 18 4" xfId="3295" xr:uid="{08F794AF-930C-4AB5-B596-2B037E8F3893}"/>
    <cellStyle name="čárky 2 19" xfId="817" xr:uid="{93CB51B7-1B85-4C92-93C2-5D954BB1073F}"/>
    <cellStyle name="čárky 2 19 2" xfId="2584" xr:uid="{4836EF8F-9BE9-4212-A00C-19017D06F7EF}"/>
    <cellStyle name="čárky 2 19 2 2" xfId="3088" xr:uid="{A1BD0315-2C8C-4379-A80C-FBA906F3E532}"/>
    <cellStyle name="čárky 2 19 2 3" xfId="3698" xr:uid="{97289F89-F36B-47E8-80C2-D1FE798EE862}"/>
    <cellStyle name="čárky 2 19 3" xfId="2895" xr:uid="{1D55B27C-113C-4784-848C-5AF6153E1566}"/>
    <cellStyle name="čárky 2 19 3 2" xfId="3975" xr:uid="{4850E595-99BA-4262-9DF6-824E6755E632}"/>
    <cellStyle name="čárky 2 19 4" xfId="3296" xr:uid="{8C3FB6A3-68FE-4BC0-8BA5-402D0D5B961F}"/>
    <cellStyle name="čárky 2 2" xfId="818" xr:uid="{40276792-32C5-4FD2-A645-DD4F8F22AEB2}"/>
    <cellStyle name="čárky 2 2 2" xfId="2585" xr:uid="{80C7012A-4D00-4821-9658-7AE8DC284FE9}"/>
    <cellStyle name="čárky 2 2 2 2" xfId="3089" xr:uid="{0E118247-0C45-46E9-BC23-636D1EA1FF6A}"/>
    <cellStyle name="čárky 2 2 2 3" xfId="3699" xr:uid="{77E96D46-126D-4831-BFAE-657530094A80}"/>
    <cellStyle name="čárky 2 2 3" xfId="2896" xr:uid="{CAE14441-1C9C-4D42-8A78-18CA0DB1CCBA}"/>
    <cellStyle name="čárky 2 2 3 2" xfId="3976" xr:uid="{6ED9777A-CE8F-4E34-9BC9-8612DCA92F41}"/>
    <cellStyle name="čárky 2 2 4" xfId="3297" xr:uid="{5AAA4B8C-C39C-4690-A70D-BA090CB32E03}"/>
    <cellStyle name="čárky 2 20" xfId="819" xr:uid="{852B19B5-9B7C-45C8-A8AC-17AC58C03B81}"/>
    <cellStyle name="čárky 2 20 2" xfId="2586" xr:uid="{4B7A89BC-6F51-4DBB-A988-20A50400CEDE}"/>
    <cellStyle name="čárky 2 20 2 2" xfId="3090" xr:uid="{7E8B9456-5B55-4A82-9230-17ACC4DF3449}"/>
    <cellStyle name="čárky 2 20 2 3" xfId="3700" xr:uid="{665CC423-7DB8-4557-BAEA-C5BCFC2DC8E4}"/>
    <cellStyle name="čárky 2 20 3" xfId="2897" xr:uid="{79C94489-A9C1-487E-9D15-E0475185F01C}"/>
    <cellStyle name="čárky 2 20 3 2" xfId="3977" xr:uid="{6A91EB1D-EDAB-4F8F-9444-DF7AA857E5E0}"/>
    <cellStyle name="čárky 2 20 4" xfId="3298" xr:uid="{C74EAAF1-4CB4-49A1-AAA6-4DEFC6454714}"/>
    <cellStyle name="čárky 2 21" xfId="820" xr:uid="{8854C0FB-DA0F-48FF-B1F5-8C525491E1E6}"/>
    <cellStyle name="čárky 2 21 2" xfId="2587" xr:uid="{8E8B41B6-9E09-4EC0-BD26-E131E4C8F9E6}"/>
    <cellStyle name="čárky 2 21 2 2" xfId="3091" xr:uid="{F82D695E-B977-4B8C-BC71-D5C6BDFDD2A0}"/>
    <cellStyle name="čárky 2 21 2 3" xfId="3701" xr:uid="{23131CE5-1B5F-465B-B486-8230AC76A86D}"/>
    <cellStyle name="čárky 2 21 3" xfId="2898" xr:uid="{FF1A2B88-4C3F-4F31-B5C8-9F01BF1D6FF6}"/>
    <cellStyle name="čárky 2 21 3 2" xfId="3978" xr:uid="{2203DF31-F6A4-402D-963D-1C3DD515809F}"/>
    <cellStyle name="čárky 2 21 4" xfId="3299" xr:uid="{713260D2-2404-48F9-8B9D-C53C338FA11D}"/>
    <cellStyle name="čárky 2 22" xfId="821" xr:uid="{B01E87B8-CE82-4188-A647-D3F8F6DE8C3E}"/>
    <cellStyle name="čárky 2 22 2" xfId="2588" xr:uid="{538BAD81-E779-4051-AEE5-8F094D25873E}"/>
    <cellStyle name="čárky 2 22 2 2" xfId="3092" xr:uid="{5143DA26-4DBA-4C3C-B904-19B108895CD4}"/>
    <cellStyle name="čárky 2 22 2 3" xfId="3702" xr:uid="{8E90B964-3FBA-4146-B6DE-A78F79A42FC2}"/>
    <cellStyle name="čárky 2 22 3" xfId="2899" xr:uid="{DC908B9F-931D-42B2-ABAF-F245EB4F76BA}"/>
    <cellStyle name="čárky 2 22 3 2" xfId="3979" xr:uid="{A43AC89F-1E7A-46B9-B135-5BACAD828DA9}"/>
    <cellStyle name="čárky 2 22 4" xfId="3300" xr:uid="{1DFC186E-B781-46A7-8583-E9BF26CD146C}"/>
    <cellStyle name="čárky 2 23" xfId="822" xr:uid="{2CD314B5-C8E8-46E9-9746-5AF6146D2094}"/>
    <cellStyle name="čárky 2 23 2" xfId="2589" xr:uid="{A1974F2B-4C0A-4616-8563-0AF141F27794}"/>
    <cellStyle name="čárky 2 23 2 2" xfId="3093" xr:uid="{B0FF4158-2601-4C8A-8F47-FA117AE90C10}"/>
    <cellStyle name="čárky 2 23 2 3" xfId="3703" xr:uid="{658DFC07-8819-4B0E-A791-7D5C93D6EEFD}"/>
    <cellStyle name="čárky 2 23 3" xfId="2900" xr:uid="{9663CEB5-B2C8-432F-888A-3A8317164417}"/>
    <cellStyle name="čárky 2 23 3 2" xfId="3980" xr:uid="{9362874D-0340-4B40-BFDC-A421FE58D3B7}"/>
    <cellStyle name="čárky 2 23 4" xfId="3301" xr:uid="{27650395-7FB1-4F1A-8451-B4EEEC833EB7}"/>
    <cellStyle name="čárky 2 24" xfId="823" xr:uid="{73BE78A7-2FA1-4E9E-8575-9D84B62A3821}"/>
    <cellStyle name="čárky 2 24 2" xfId="2590" xr:uid="{77777865-65DC-48DB-B01F-7490F00290B4}"/>
    <cellStyle name="čárky 2 24 2 2" xfId="3094" xr:uid="{624B2902-2B2C-482B-BBEE-31BEBAA81751}"/>
    <cellStyle name="čárky 2 24 2 3" xfId="3704" xr:uid="{B7F7748E-3F2C-4B2F-8B44-99BBE0F7DE4B}"/>
    <cellStyle name="čárky 2 24 3" xfId="2901" xr:uid="{68DBFFC4-731F-406C-B6DE-1F774C5FF90E}"/>
    <cellStyle name="čárky 2 24 3 2" xfId="3981" xr:uid="{7282DE6A-83F5-4A40-A366-1DDA33F67806}"/>
    <cellStyle name="čárky 2 24 4" xfId="3302" xr:uid="{AB993B62-8DCB-43DF-9567-51AAF4FF5CD9}"/>
    <cellStyle name="čárky 2 25" xfId="824" xr:uid="{83D102CC-D2F6-447B-A80F-C80CCABE5D46}"/>
    <cellStyle name="čárky 2 25 2" xfId="2591" xr:uid="{B0F5313B-D8D5-44BE-96AD-B0492DED6096}"/>
    <cellStyle name="čárky 2 25 2 2" xfId="3095" xr:uid="{EB76217D-DABA-482D-BD37-A8D3C87EA45A}"/>
    <cellStyle name="čárky 2 25 2 3" xfId="3705" xr:uid="{361BBE46-CB47-404F-A627-6C859593EDB9}"/>
    <cellStyle name="čárky 2 25 3" xfId="2902" xr:uid="{CA9F13CF-7383-4E8B-ACCE-5FDFCCDDFAF4}"/>
    <cellStyle name="čárky 2 25 3 2" xfId="3982" xr:uid="{60D6A1C0-005D-43F3-A576-766441D1E705}"/>
    <cellStyle name="čárky 2 25 4" xfId="3303" xr:uid="{6DD34CBF-64FA-46D8-B8BE-E56DB9BDA3CA}"/>
    <cellStyle name="čárky 2 26" xfId="2574" xr:uid="{155259B1-5F1C-4AE0-A53A-35C9D8040293}"/>
    <cellStyle name="čárky 2 26 2" xfId="3078" xr:uid="{C70059B9-B5FA-42A2-9EEB-207802A644A7}"/>
    <cellStyle name="čárky 2 26 3" xfId="3688" xr:uid="{95325AC4-1B4B-4AAF-B4BA-EDE54BBD586A}"/>
    <cellStyle name="čárky 2 27" xfId="2885" xr:uid="{D11EBA5A-E6B3-45DE-8C00-75CC813EAE5E}"/>
    <cellStyle name="čárky 2 27 2" xfId="3965" xr:uid="{11F16550-FB7B-44E3-A927-3F391AAB8623}"/>
    <cellStyle name="čárky 2 28" xfId="3286" xr:uid="{7FB7FDE7-AE72-479F-A212-62EE81D57594}"/>
    <cellStyle name="čárky 2 3" xfId="825" xr:uid="{44BCBF9E-AEB5-481A-9964-4AAD29013002}"/>
    <cellStyle name="čárky 2 3 2" xfId="2592" xr:uid="{04DBCFBA-82CA-4A09-BDB5-4F66710A32CB}"/>
    <cellStyle name="čárky 2 3 2 2" xfId="3096" xr:uid="{B122502B-4D3F-4961-A1AC-7A51A65F80D0}"/>
    <cellStyle name="čárky 2 3 2 3" xfId="3706" xr:uid="{CDFCE4FB-7A77-41DF-B8CB-3F6D020F1659}"/>
    <cellStyle name="čárky 2 3 3" xfId="2903" xr:uid="{1A7E9D59-7359-4792-A51C-260138FE76C9}"/>
    <cellStyle name="čárky 2 3 3 2" xfId="3983" xr:uid="{B873575B-BBB0-4B27-A7E3-E5BBB559D5C6}"/>
    <cellStyle name="čárky 2 3 4" xfId="3304" xr:uid="{E96A282F-3218-42FB-8FAD-EAD4C4BD8DC8}"/>
    <cellStyle name="čárky 2 4" xfId="826" xr:uid="{6AD204BD-2A23-47D7-97D2-09ED9074F3F6}"/>
    <cellStyle name="čárky 2 4 2" xfId="2593" xr:uid="{6162B3DE-72B9-4C1A-8AFC-3E29AD14038C}"/>
    <cellStyle name="čárky 2 4 2 2" xfId="3097" xr:uid="{072829FA-FA79-487E-B7F7-250E433FBC3F}"/>
    <cellStyle name="čárky 2 4 2 3" xfId="3707" xr:uid="{5754D7D5-7E04-47CF-8D72-E8B296802C91}"/>
    <cellStyle name="čárky 2 4 3" xfId="2904" xr:uid="{018D43CE-9603-4628-9AE5-9E6A9CF1C355}"/>
    <cellStyle name="čárky 2 4 3 2" xfId="3984" xr:uid="{B3D57659-CA12-4797-8976-704881AF6773}"/>
    <cellStyle name="čárky 2 4 4" xfId="3305" xr:uid="{70A63D42-BB80-42F3-BED0-E177C2868662}"/>
    <cellStyle name="čárky 2 5" xfId="827" xr:uid="{4AF80492-3CBB-4B29-8B3C-908ADCC2EEA2}"/>
    <cellStyle name="čárky 2 5 2" xfId="2594" xr:uid="{3FEB1B90-E1B6-43FC-A077-84437C6B6205}"/>
    <cellStyle name="čárky 2 5 2 2" xfId="3098" xr:uid="{F95F6C82-5736-4934-A979-09BA1BEBFB2D}"/>
    <cellStyle name="čárky 2 5 2 3" xfId="3708" xr:uid="{6AC299D4-2A8D-46C5-A57A-F9317211D97A}"/>
    <cellStyle name="čárky 2 5 3" xfId="2905" xr:uid="{0B751406-BC51-403C-83FE-8574F4E73D98}"/>
    <cellStyle name="čárky 2 5 3 2" xfId="3985" xr:uid="{A33D9994-1396-4170-8028-6D0DC5690CD7}"/>
    <cellStyle name="čárky 2 5 4" xfId="3306" xr:uid="{8D0D853F-89FA-4965-B4B0-D123EC614B70}"/>
    <cellStyle name="čárky 2 6" xfId="828" xr:uid="{37D73711-1214-4DCD-AAEB-4BFE46D88D03}"/>
    <cellStyle name="čárky 2 6 2" xfId="2595" xr:uid="{5CACD441-4296-4BC0-94A8-7FD2A0D5DBD9}"/>
    <cellStyle name="čárky 2 6 2 2" xfId="3099" xr:uid="{A6AC2556-CB67-4955-9483-A2830912CBBD}"/>
    <cellStyle name="čárky 2 6 2 3" xfId="3709" xr:uid="{00A7A4DE-362A-485E-8E29-C8D49FB64C61}"/>
    <cellStyle name="čárky 2 6 3" xfId="2906" xr:uid="{22E60A4E-C1EA-4152-B4DE-F4ED9ED0BA83}"/>
    <cellStyle name="čárky 2 6 3 2" xfId="3986" xr:uid="{11E9E9A0-27C3-46A3-8476-24A93AC63E0F}"/>
    <cellStyle name="čárky 2 6 4" xfId="3307" xr:uid="{9BA5C0BE-23ED-483A-924B-4E62B1E0EA06}"/>
    <cellStyle name="čárky 2 7" xfId="829" xr:uid="{89F2581F-0C9F-4CD9-BC9E-6CDC34951333}"/>
    <cellStyle name="čárky 2 7 2" xfId="2596" xr:uid="{39E2AE90-4D59-4A0D-B821-0A352A7DAAE4}"/>
    <cellStyle name="čárky 2 7 2 2" xfId="3100" xr:uid="{C4443A34-84C6-4FB6-B23D-00BB2605F009}"/>
    <cellStyle name="čárky 2 7 2 3" xfId="3710" xr:uid="{85500464-0F38-466D-96EA-492FF6235FE9}"/>
    <cellStyle name="čárky 2 7 3" xfId="2907" xr:uid="{F67F1939-83C9-43D7-8991-C2499ACE6BAE}"/>
    <cellStyle name="čárky 2 7 3 2" xfId="3987" xr:uid="{0B1227E8-850E-48A3-BFF3-3688249C8320}"/>
    <cellStyle name="čárky 2 7 4" xfId="3308" xr:uid="{0106CBE1-257E-4748-A77C-A57098E1E135}"/>
    <cellStyle name="čárky 2 8" xfId="830" xr:uid="{528B57FB-B3E7-486C-93A4-BE25B96A198B}"/>
    <cellStyle name="čárky 2 8 2" xfId="2597" xr:uid="{0A25D545-39E1-4024-93FA-F4D515329C0C}"/>
    <cellStyle name="čárky 2 8 2 2" xfId="3101" xr:uid="{93ED2C45-5470-4F01-8E36-D57D832DD9F9}"/>
    <cellStyle name="čárky 2 8 2 3" xfId="3711" xr:uid="{A6B88222-872C-4435-B318-721D2CEADE6C}"/>
    <cellStyle name="čárky 2 8 3" xfId="2908" xr:uid="{476F5395-68D3-44AC-A130-68026CFBBC43}"/>
    <cellStyle name="čárky 2 8 3 2" xfId="3988" xr:uid="{8D43E062-B277-4CBA-BAA4-D785960C61EE}"/>
    <cellStyle name="čárky 2 8 4" xfId="3309" xr:uid="{46331D00-4FFC-45B5-B173-E43CF191002B}"/>
    <cellStyle name="čárky 2 9" xfId="831" xr:uid="{DCCAF7E3-F13B-4FD5-AF11-B138F1B84440}"/>
    <cellStyle name="čárky 2 9 2" xfId="2598" xr:uid="{1433B9AA-B64D-4F2F-B4DC-B31F50D30C8A}"/>
    <cellStyle name="čárky 2 9 2 2" xfId="3102" xr:uid="{7091323A-E970-4687-A15C-067883800971}"/>
    <cellStyle name="čárky 2 9 2 3" xfId="3712" xr:uid="{D00CA788-B97A-4FE2-BBAB-91C059DF1B83}"/>
    <cellStyle name="čárky 2 9 3" xfId="2909" xr:uid="{5F80D8FC-AE16-4755-90AE-E4CF50E75568}"/>
    <cellStyle name="čárky 2 9 3 2" xfId="3989" xr:uid="{E14EF0A6-C689-4664-BDBE-98FEE6B28374}"/>
    <cellStyle name="čárky 2 9 4" xfId="3310" xr:uid="{DAA33CAE-F2CD-4FCD-9E31-72383BB893EA}"/>
    <cellStyle name="Čísla v krycím listu" xfId="113" xr:uid="{41D4C9BA-2BAB-448D-AC38-2C714B026EB4}"/>
    <cellStyle name="číslo" xfId="2057" xr:uid="{D9893882-AE89-4CFB-A46C-2A3C57129393}"/>
    <cellStyle name="číslo.00_" xfId="832" xr:uid="{5A3FFAFE-F70D-402D-85D2-0F8803D1B609}"/>
    <cellStyle name="Date" xfId="114" xr:uid="{CA1CBACD-13CE-481B-AEE9-9CF7C4CAA1DE}"/>
    <cellStyle name="Date 2" xfId="834" xr:uid="{108C6B79-0F35-4239-A6A2-C9FBBE3941FA}"/>
    <cellStyle name="Date 3" xfId="835" xr:uid="{50502BA9-5DC3-4101-82FD-93FFFF1DA621}"/>
    <cellStyle name="Date 4" xfId="836" xr:uid="{4004A634-803A-4333-A61F-44BEEF45E7B6}"/>
    <cellStyle name="Date 5" xfId="837" xr:uid="{A6367253-23D2-4CCC-9F50-D791F0D883BB}"/>
    <cellStyle name="Date 6" xfId="838" xr:uid="{F899F24F-DDB1-482E-85A3-1E758510D6FE}"/>
    <cellStyle name="Date 7" xfId="833" xr:uid="{2858F27A-D48A-4C5D-985C-4490D7C79936}"/>
    <cellStyle name="Date 7 2" xfId="2058" xr:uid="{6D22F022-AD4D-4274-885B-D3E7293B0E40}"/>
    <cellStyle name="Date 8" xfId="3446" xr:uid="{FA109E60-AD6E-4151-8C0C-8EF81C0482EB}"/>
    <cellStyle name="Date Short" xfId="2059" xr:uid="{1864E4A1-FDB1-4B70-A83F-E6549B6D41EA}"/>
    <cellStyle name="Date-Time" xfId="115" xr:uid="{84335937-6EF3-42FB-BCA2-361093E32D01}"/>
    <cellStyle name="Date-Time 2" xfId="840" xr:uid="{A3151362-7EF5-4AB4-91FB-3D83A58E5CBC}"/>
    <cellStyle name="Date-Time 3" xfId="841" xr:uid="{1C8EF6D3-12A9-43FC-9E16-1D2FC4AF7DBD}"/>
    <cellStyle name="Date-Time 4" xfId="842" xr:uid="{696A8A1A-3B2D-4817-BBEB-C1A4F7253EC4}"/>
    <cellStyle name="Date-Time 5" xfId="843" xr:uid="{65D23AFF-B843-4A50-BEF3-2D6C39AE7E7D}"/>
    <cellStyle name="Date-Time 6" xfId="844" xr:uid="{477A4E2D-A50F-4F82-B6BF-E4BC3CF4A4AF}"/>
    <cellStyle name="Date-Time 7" xfId="839" xr:uid="{504BCFBC-7447-4EE4-8D91-3CC7612341F0}"/>
    <cellStyle name="Date-Time 7 2" xfId="2060" xr:uid="{AE893F52-8217-4A9A-8527-133E1D381908}"/>
    <cellStyle name="Date-Time 8" xfId="3445" xr:uid="{769F7BE1-9DA6-4D64-8188-4CDF343AA9C6}"/>
    <cellStyle name="Decimal 1" xfId="116" xr:uid="{D65CA1A5-7B31-4A96-8BF1-56ECA4C1598C}"/>
    <cellStyle name="Decimal 1 2" xfId="846" xr:uid="{01CD9FDD-C2BD-4535-86E4-FAA31DC2E428}"/>
    <cellStyle name="Decimal 1 3" xfId="847" xr:uid="{66FDC247-2D2B-492A-964A-A1387EFF47BC}"/>
    <cellStyle name="Decimal 1 4" xfId="848" xr:uid="{6E248CA6-4798-403B-BA87-C5077C05AA79}"/>
    <cellStyle name="Decimal 1 5" xfId="849" xr:uid="{91A4377F-34CF-4C50-9F69-DF7B8DE5BAEE}"/>
    <cellStyle name="Decimal 1 6" xfId="850" xr:uid="{712C0801-913A-43F0-BE88-14E684A7891E}"/>
    <cellStyle name="Decimal 1 7" xfId="845" xr:uid="{99647295-1E04-47A0-9A30-62D0DFB68257}"/>
    <cellStyle name="Decimal 1 7 2" xfId="2061" xr:uid="{C3CBA66A-11FF-4CBC-AF8E-A1AE8F55C6C3}"/>
    <cellStyle name="Decimal 1 8" xfId="3444" xr:uid="{7EC7B1D3-234F-409A-9C81-264752670EED}"/>
    <cellStyle name="Decimal 2" xfId="117" xr:uid="{ACF17594-29D6-43CE-90A4-EC1E41BF7D55}"/>
    <cellStyle name="Decimal 2 10" xfId="3312" xr:uid="{FD22DE7E-12C9-4334-A392-BA184FCE0BD9}"/>
    <cellStyle name="Decimal 2 2" xfId="852" xr:uid="{C8093769-C27D-4EE2-8C97-3D1467B16A64}"/>
    <cellStyle name="Decimal 2 3" xfId="853" xr:uid="{B925CBEB-17CC-4261-822D-142944F7E0EA}"/>
    <cellStyle name="Decimal 2 4" xfId="854" xr:uid="{AE1F7D7A-8EA1-4656-B140-1A18803A3A62}"/>
    <cellStyle name="Decimal 2 5" xfId="855" xr:uid="{74637727-6778-4A13-9814-E104720E26CC}"/>
    <cellStyle name="Decimal 2 6" xfId="856" xr:uid="{08215EA1-52F2-49B5-851D-7A16F4F2417F}"/>
    <cellStyle name="Decimal 2 7" xfId="851" xr:uid="{28C4178F-CDE5-43C8-BA73-A7895E925290}"/>
    <cellStyle name="Decimal 2 7 2" xfId="2062" xr:uid="{5443D390-FF5B-4749-BBD7-3015193A7C3A}"/>
    <cellStyle name="Decimal 2 7 3" xfId="3385" xr:uid="{349B69C2-9647-49E4-9540-ACF4C496BC96}"/>
    <cellStyle name="Decimal 2 8" xfId="3443" xr:uid="{AA12E7D4-6DA8-4930-A7FE-30E3DC52DC55}"/>
    <cellStyle name="Decimal 2 9" xfId="3990" xr:uid="{9B49566C-6849-4E59-B842-953EE97E46A0}"/>
    <cellStyle name="Decimal 3" xfId="118" xr:uid="{950A3585-DAA5-4E1D-B9D4-A8DDB33D73F1}"/>
    <cellStyle name="Decimal 3 2" xfId="858" xr:uid="{ED6953C9-63F5-497F-A786-1B0315938F86}"/>
    <cellStyle name="Decimal 3 3" xfId="859" xr:uid="{E67FBD1D-12C9-49DC-BB1C-32BF430A6035}"/>
    <cellStyle name="Decimal 3 4" xfId="860" xr:uid="{6C22228E-C617-42D4-ABF0-6A256848E624}"/>
    <cellStyle name="Decimal 3 5" xfId="861" xr:uid="{B04ADA23-1D40-4B7A-83A1-0D1C5F7E1E05}"/>
    <cellStyle name="Decimal 3 6" xfId="862" xr:uid="{4AF319BF-054C-46F0-B63A-3559E34F531F}"/>
    <cellStyle name="Decimal 3 7" xfId="857" xr:uid="{9D60D4BA-22DA-49F9-B728-B12F09E93DD1}"/>
    <cellStyle name="Decimal 3 7 2" xfId="2063" xr:uid="{90886695-7192-4E44-A676-2D627A919808}"/>
    <cellStyle name="Decimal 3 8" xfId="3442" xr:uid="{E5880879-F7F5-4ED5-A14E-FC7BDF6D16AA}"/>
    <cellStyle name="Dezimal [0]_--&gt;2-1" xfId="1679" xr:uid="{25BAFA88-8A78-41B6-8747-696809AF0602}"/>
    <cellStyle name="Dezimal_--&gt;2-1" xfId="1680" xr:uid="{D24F927B-8425-4AD1-995C-06E642508494}"/>
    <cellStyle name="Dobrá" xfId="2064" xr:uid="{679977A1-EA95-4913-A7DF-272C9C95F85D}"/>
    <cellStyle name="Dobrá 2" xfId="2065" xr:uid="{8C730ED6-40F5-4318-B2BC-16719738439E}"/>
    <cellStyle name="Dziesiętny [0]_laroux" xfId="31" xr:uid="{2DC661C3-391A-4582-BE3A-3C498FE8BDBE}"/>
    <cellStyle name="Dziesiętny_laroux" xfId="33" xr:uid="{D83E1F84-2DC6-4657-BD8B-1F0D18C555A1}"/>
    <cellStyle name="Enter Currency (0)" xfId="2066" xr:uid="{72C7918F-814B-43B9-B00E-CFFB9F17013A}"/>
    <cellStyle name="Enter Currency (2)" xfId="2067" xr:uid="{EF7F77D4-594D-442F-B3C6-663F109528A9}"/>
    <cellStyle name="Enter Units (0)" xfId="2068" xr:uid="{4B0BC02B-D054-4A99-99AE-4729CE23C90B}"/>
    <cellStyle name="Enter Units (1)" xfId="2069" xr:uid="{B68AC2B7-0039-4BCC-8C02-22F2911EDE11}"/>
    <cellStyle name="Enter Units (2)" xfId="2070" xr:uid="{D953FCB2-AC71-4901-8B5F-7F2CBD1921BF}"/>
    <cellStyle name="Entered" xfId="2071" xr:uid="{876065E4-85EC-4F3E-AF6C-F65F15B5F0FA}"/>
    <cellStyle name="Euro" xfId="863" xr:uid="{17AF3CF9-DE41-4192-B184-C918DD8C19D0}"/>
    <cellStyle name="Euro 2" xfId="2072" xr:uid="{D94019E0-91BA-45B9-91C7-1B82E83FABEC}"/>
    <cellStyle name="Excel Built-in Currency" xfId="57" xr:uid="{68D94318-F753-416D-886A-B2C7833191FF}"/>
    <cellStyle name="Excel Built-in Currency 2" xfId="3456" xr:uid="{C4CBC946-687E-4E00-8BEE-5A680402D868}"/>
    <cellStyle name="Excel Built-in Excel Built-in Normal" xfId="2073" xr:uid="{04F7B45B-F50B-46D0-B7E0-F956933E7DF9}"/>
    <cellStyle name="Excel Built-in Normal" xfId="54" xr:uid="{28F9B486-3BE8-4A1D-86CC-0C1CAED6ECC8}"/>
    <cellStyle name="Excel Built-in Normal 2" xfId="2074" xr:uid="{CB1513C6-EF5E-425F-84E4-6DFC5F031E7A}"/>
    <cellStyle name="Excel Built-in Normal 3" xfId="3458" xr:uid="{90804061-5DED-40FD-8224-1565F14B642C}"/>
    <cellStyle name="Excel Built-in normální_výkaz-výměr SO-12" xfId="2075" xr:uid="{50BE6B81-7071-48D8-B9BE-FB436206D4AA}"/>
    <cellStyle name="Excel Built-in Styl 1 2" xfId="2076" xr:uid="{9895CE34-CFA6-432E-AEE5-21D745C4924C}"/>
    <cellStyle name="Firma" xfId="864" xr:uid="{6F83C74F-C01B-468A-B341-9DAE21A45D34}"/>
    <cellStyle name="Grey" xfId="2077" xr:uid="{113B07D0-6957-4B4E-83B9-05D9E2D95B92}"/>
    <cellStyle name="Header1" xfId="2078" xr:uid="{F809FB01-4D96-4E72-83D8-B328167A0A49}"/>
    <cellStyle name="Header2" xfId="2079" xr:uid="{AF9141DA-5F4D-4ACA-8343-546AE144B8DA}"/>
    <cellStyle name="Header2 2" xfId="2458" xr:uid="{CC1E79E8-9F8A-438D-AEE7-AC9DF9D9E117}"/>
    <cellStyle name="Header2 2 2" xfId="2790" xr:uid="{6C76AD87-EE4B-43F1-B9E8-9732C1996626}"/>
    <cellStyle name="Header2 2 2 2" xfId="3173" xr:uid="{E3FBD590-7195-4B25-B892-0E6E560B5A32}"/>
    <cellStyle name="Header2 2 3" xfId="3017" xr:uid="{C97C999C-A520-4D4D-9C29-87C002215683}"/>
    <cellStyle name="Header2 3" xfId="2707" xr:uid="{62F45509-26AD-4F1B-B722-4FDAF5C35270}"/>
    <cellStyle name="Header2 3 2" xfId="3153" xr:uid="{468DBAB9-326F-4F51-956D-DCC39E12F94B}"/>
    <cellStyle name="Header2 4" xfId="2967" xr:uid="{58C9AC31-AC50-4A2F-B578-F9D3AC33EDEF}"/>
    <cellStyle name="hlavicka" xfId="119" xr:uid="{48E4CB4C-2212-4534-9BD3-75360AAD5EEC}"/>
    <cellStyle name="Hlavička" xfId="2080" xr:uid="{0840339F-5BFD-443B-BD2F-13C969954FC4}"/>
    <cellStyle name="Hlavička 2" xfId="2081" xr:uid="{CFDC4406-5EA0-472F-B93D-10623BC9526C}"/>
    <cellStyle name="Hlavička 2 2" xfId="2397" xr:uid="{79FBFA92-B044-46CD-A0A5-0EB29B44699D}"/>
    <cellStyle name="Hlavička 2 2 2" xfId="3003" xr:uid="{F2968B34-72DB-4D5C-AD96-F8C9D2232245}"/>
    <cellStyle name="Hlavička 2 3" xfId="2968" xr:uid="{7A1D1F3E-08ED-4F4C-9B1E-A36106D0A7E1}"/>
    <cellStyle name="Hlavní nadpis" xfId="865" xr:uid="{B433A865-07EE-42EB-A76F-BD8F20F6B31E}"/>
    <cellStyle name="HmotnJednPolozky" xfId="120" xr:uid="{63315F64-99E5-4764-BF00-865A328405AF}"/>
    <cellStyle name="HmotnPolozkyCelk" xfId="121" xr:uid="{F77DCDCC-0701-46C3-9ECF-6AEEB146D0BD}"/>
    <cellStyle name="Hyperlink" xfId="2082" xr:uid="{B183CD52-C69F-44B8-B2C4-81C814D46D11}"/>
    <cellStyle name="Hypertextový odkaz 2" xfId="866" xr:uid="{1B2CFE39-68FA-4334-8CEB-785A15990C03}"/>
    <cellStyle name="Hypertextový odkaz 2 2" xfId="2083" xr:uid="{E2501675-5144-4BBD-AA08-E70E92596CAB}"/>
    <cellStyle name="Hypertextový odkaz 2 3" xfId="2084" xr:uid="{FCFC3E95-A54A-4E85-AD42-173EDDAA7434}"/>
    <cellStyle name="Hypertextový odkaz 2 4" xfId="1681" xr:uid="{189262D8-9F07-4E6B-8745-026DE3A3E068}"/>
    <cellStyle name="Hypertextový odkaz 2 4 2" xfId="4051" xr:uid="{AC8096B7-5D5D-4A84-843F-0B9E44A71958}"/>
    <cellStyle name="Hypertextový odkaz 2 4 3" xfId="3502" xr:uid="{4ED4A19E-2BA6-40D7-9039-62CA55535072}"/>
    <cellStyle name="Hypertextový odkaz 3" xfId="2085" xr:uid="{7437CDEF-20AF-4330-883B-F40B1904B0E5}"/>
    <cellStyle name="Hypertextový odkaz 4" xfId="2086" xr:uid="{D6CCAB61-50F2-4F7C-AAFB-C7126C86D1D7}"/>
    <cellStyle name="Hypertextový odkaz 5" xfId="2087" xr:uid="{D49CA29A-B963-486F-96B2-63957A69D330}"/>
    <cellStyle name="Hypertextový odkaz 6" xfId="2088" xr:uid="{E6363AD7-B07A-4914-9765-4C177DAA56A3}"/>
    <cellStyle name="Hypertextový odkaz 7" xfId="2089" xr:uid="{3E2BAC2F-01B7-4F99-8396-2EFE40E5D4AE}"/>
    <cellStyle name="Hypertextový odkaz 8" xfId="2090" xr:uid="{3278740B-6F27-434F-A74D-4D8EE7516824}"/>
    <cellStyle name="Hypertextový odkaz 9" xfId="2091" xr:uid="{5F56C10B-AB5D-44F4-B83E-A4B7AD3F725F}"/>
    <cellStyle name="Hypertextový odkaz 9 2" xfId="4059" xr:uid="{E4E6087A-E1C5-4FA0-A85C-1402FF01740F}"/>
    <cellStyle name="Hypertextový odkaz 9 3" xfId="3525" xr:uid="{B397559B-FC96-45F4-AB34-502B6F456D30}"/>
    <cellStyle name="Chybně" xfId="239" xr:uid="{D7C30DFB-8F56-43B4-825C-6C9EC410BDE6}"/>
    <cellStyle name="Chybně 2" xfId="867" xr:uid="{1EE60081-2067-4100-B787-853981743321}"/>
    <cellStyle name="Chybně 2 2" xfId="868" xr:uid="{36EFFA1C-3FE1-4202-8D4F-4AD50145B7A3}"/>
    <cellStyle name="Chybně 2 2 2" xfId="2092" xr:uid="{6A5D240F-D30A-4EBF-8D16-A6942B0BC2DC}"/>
    <cellStyle name="Chybně 2 3" xfId="869" xr:uid="{C3B708A0-3D21-418C-BD8C-A57F75023FFB}"/>
    <cellStyle name="Chybně 2 3 2" xfId="2093" xr:uid="{4849D55C-FC15-4805-9F0B-045CE8C9865B}"/>
    <cellStyle name="Chybně 2 4" xfId="870" xr:uid="{62025381-88EE-464E-BA36-520F57D77AF6}"/>
    <cellStyle name="Chybně 2 4 2" xfId="871" xr:uid="{E71AC085-6CCF-41E9-9598-1C8FECFB51D5}"/>
    <cellStyle name="Chybně 2 4 3" xfId="2094" xr:uid="{1901D3D8-A111-4F84-B1A7-11DFFD02698D}"/>
    <cellStyle name="Chybně 2 5" xfId="872" xr:uid="{1137DBB4-355B-4F26-B376-73565997DBFE}"/>
    <cellStyle name="Chybně 2 5 2" xfId="873" xr:uid="{7D8DCEB4-527F-4B9D-9E94-587CC6C26F95}"/>
    <cellStyle name="Chybně 2 6" xfId="874" xr:uid="{AC6C3B5F-6369-4480-AD30-B3F156A75B64}"/>
    <cellStyle name="Chybně 2 6 2" xfId="875" xr:uid="{77FAEC49-8111-4CF0-B0A5-C3ADEE12916F}"/>
    <cellStyle name="Chybně 2 7" xfId="1591" xr:uid="{E51000A7-D315-40FC-9260-3682AC8BBF10}"/>
    <cellStyle name="Chybně 3" xfId="876" xr:uid="{60B606CE-5F42-45FC-AC08-47F1A408E08F}"/>
    <cellStyle name="Chybně 3 2" xfId="877" xr:uid="{3A98AEDA-D6BE-4AD1-BE69-DD51F95FC997}"/>
    <cellStyle name="Chybně 3 2 2" xfId="2096" xr:uid="{8F36FB41-9B89-47AE-8650-D5C519772DAB}"/>
    <cellStyle name="Chybně 3 3" xfId="2095" xr:uid="{B9B701BB-CED1-42A5-8B8C-0526A311A66F}"/>
    <cellStyle name="Chybně 4" xfId="878" xr:uid="{6BAA7F1B-1770-4D13-9557-7FDCB118F4A8}"/>
    <cellStyle name="Chybně 4 2" xfId="879" xr:uid="{6A533A18-2636-4573-A2BE-0771ECF2B8C3}"/>
    <cellStyle name="Chybně 4 3" xfId="2097" xr:uid="{0FBC135E-ADDB-4327-93DB-A0FB93E221E1}"/>
    <cellStyle name="Chybně 5" xfId="2098" xr:uid="{454B5DE8-9372-42BE-AE23-889FDF1BEE9C}"/>
    <cellStyle name="Input" xfId="123" xr:uid="{379A201F-8902-4908-B2F6-05C3B3A61F99}"/>
    <cellStyle name="Input %" xfId="124" xr:uid="{06315AD3-7183-4869-B47A-B6B01BEE883A}"/>
    <cellStyle name="Input % 2" xfId="882" xr:uid="{0AF77FB1-69C6-4681-85D2-83091472249D}"/>
    <cellStyle name="Input % 3" xfId="883" xr:uid="{9C48D3B0-726E-4C71-AA12-04B77FC2FEB5}"/>
    <cellStyle name="Input % 4" xfId="884" xr:uid="{D5ACAC0C-330F-4F31-A550-94B77CFABCED}"/>
    <cellStyle name="Input % 5" xfId="885" xr:uid="{A4E63E30-E7F4-4E18-A0AE-C8EFDDAB21AA}"/>
    <cellStyle name="Input % 6" xfId="886" xr:uid="{8BC78555-0E51-4510-8F07-83938A63FC95}"/>
    <cellStyle name="Input % 7" xfId="881" xr:uid="{21482FA0-5527-4E68-BF65-CF2483735501}"/>
    <cellStyle name="Input % 7 2" xfId="2100" xr:uid="{F121BEE3-3C83-4B49-AE4B-7C1EA1E3B240}"/>
    <cellStyle name="Input % 8" xfId="3440" xr:uid="{E3BDA288-9A22-47E8-B8FF-43D1A385CF53}"/>
    <cellStyle name="Input [yellow]" xfId="2101" xr:uid="{27AB8790-1A92-43AB-96E9-BDD4C5EE40D8}"/>
    <cellStyle name="Input [yellow] 2" xfId="2456" xr:uid="{CABD3AB1-5349-495E-BCAF-360347F3FE77}"/>
    <cellStyle name="Input [yellow] 2 2" xfId="3016" xr:uid="{CAC889D3-87AF-4DE3-83B2-4FA1C3EAA430}"/>
    <cellStyle name="Input [yellow] 3" xfId="2969" xr:uid="{18566DF3-CBB2-4A05-90A5-AE01D9A6E0D2}"/>
    <cellStyle name="Input 1" xfId="125" xr:uid="{27096C07-EEC8-4B49-89DC-248537CFFBBC}"/>
    <cellStyle name="Input 1 2" xfId="888" xr:uid="{6F65FA74-BD12-4BA8-BB02-0C73D1B49101}"/>
    <cellStyle name="Input 1 3" xfId="889" xr:uid="{0F2C76C1-784B-4BFC-AF46-9C83E85EFA3D}"/>
    <cellStyle name="Input 1 4" xfId="890" xr:uid="{2859782A-AE24-4A79-8C5F-B50B7D2600F8}"/>
    <cellStyle name="Input 1 5" xfId="887" xr:uid="{8524519B-D37E-4F7B-8480-C97039C39CA0}"/>
    <cellStyle name="Input 1 5 2" xfId="2102" xr:uid="{761E4541-81EE-4A12-8FD0-1EEC47BC0985}"/>
    <cellStyle name="Input 1 6" xfId="3439" xr:uid="{88BA26D4-AE1C-4723-AA0F-C13CA12CFC30}"/>
    <cellStyle name="Input 10" xfId="1578" xr:uid="{41FCCCC6-0FFF-483F-9723-A7954E0C8C01}"/>
    <cellStyle name="Input 10 2" xfId="2457" xr:uid="{D55F48CD-B285-4BDA-A50C-A69D5B9F68BF}"/>
    <cellStyle name="Input 11" xfId="1577" xr:uid="{DE152628-74B1-4892-BF1A-E5E39BCB8F4F}"/>
    <cellStyle name="Input 11 2" xfId="2401" xr:uid="{DED78BCC-795A-47AE-B92F-065FF39DE147}"/>
    <cellStyle name="Input 12" xfId="1579" xr:uid="{3D78FF16-EFA5-4DE8-9212-0A795CFE15E3}"/>
    <cellStyle name="Input 13" xfId="1575" xr:uid="{587907EB-91C7-4819-9B94-5EA972F3C327}"/>
    <cellStyle name="Input 14" xfId="1655" xr:uid="{8BF7B27C-4C28-4D87-A5AA-0504B47216DA}"/>
    <cellStyle name="Input 15" xfId="1654" xr:uid="{97417FF0-E034-49D2-9AD0-FA3654C82FFD}"/>
    <cellStyle name="Input 16" xfId="2599" xr:uid="{A16EB421-B29B-4634-857B-B0ED757B0B8B}"/>
    <cellStyle name="Input 17" xfId="2928" xr:uid="{0C726F1B-49B7-40B4-8E21-6BF272E97480}"/>
    <cellStyle name="Input 17 2" xfId="3441" xr:uid="{A59E5B66-926F-490B-B5A3-D88BCE90AAE5}"/>
    <cellStyle name="Input 18" xfId="2989" xr:uid="{6679C6D2-1641-4627-BE83-E31B9EA6B785}"/>
    <cellStyle name="Input 18 2" xfId="3474" xr:uid="{4ED5DC4C-CE89-4A26-BD05-30DD280ADC1C}"/>
    <cellStyle name="Input 19" xfId="2861" xr:uid="{19BA9083-1A29-44B6-8905-34E980034136}"/>
    <cellStyle name="Input 19 2" xfId="3914" xr:uid="{35F4E48E-4692-41B8-A00C-B449ECC05C9F}"/>
    <cellStyle name="Input 2" xfId="891" xr:uid="{CCC7A4A2-6142-4300-AF17-DC07E54748C9}"/>
    <cellStyle name="Input 20" xfId="2988" xr:uid="{7D2A3100-12C0-4CD7-9474-656F62B6BCF0}"/>
    <cellStyle name="Input 21" xfId="2957" xr:uid="{6677296D-5DF9-42ED-A045-71BBD747EFBC}"/>
    <cellStyle name="Input 22" xfId="2954" xr:uid="{4863EDF5-417B-4357-93E4-F84201467F35}"/>
    <cellStyle name="Input 23" xfId="2929" xr:uid="{B89082A3-8676-4CA4-84F4-497774C93CAF}"/>
    <cellStyle name="Input 24" xfId="2987" xr:uid="{602FB9A4-D07F-425B-AA8C-AA4ADDB826AE}"/>
    <cellStyle name="Input 25" xfId="2990" xr:uid="{93CAD0FD-5BF8-4046-B0FA-524A90622DA9}"/>
    <cellStyle name="Input 26" xfId="2940" xr:uid="{71588CF4-0173-4813-AC67-4C84D8C2F499}"/>
    <cellStyle name="Input 27" xfId="3313" xr:uid="{4934FB58-0BA7-4FEA-BD1B-53003E47DAC3}"/>
    <cellStyle name="Input 28" xfId="3377" xr:uid="{63CE7B56-1F87-4A63-A549-503D429BD674}"/>
    <cellStyle name="Input 3" xfId="126" xr:uid="{4D08F84B-72D4-4A02-9012-FDE1DD1C6503}"/>
    <cellStyle name="Input 3 2" xfId="893" xr:uid="{9264E4D1-7789-421F-9634-BAB8B2106399}"/>
    <cellStyle name="Input 3 3" xfId="894" xr:uid="{0C08FCAD-851A-4B44-BCB0-741CF0386505}"/>
    <cellStyle name="Input 3 4" xfId="895" xr:uid="{FCACCF00-3685-44D0-A3DD-E7C2D19EF924}"/>
    <cellStyle name="Input 3 5" xfId="896" xr:uid="{2D67CEAB-01B1-4F31-93B2-9B3474CA1BEA}"/>
    <cellStyle name="Input 3 6" xfId="897" xr:uid="{164CC721-AB3E-4CC5-BB57-1D523E1D826B}"/>
    <cellStyle name="Input 3 7" xfId="892" xr:uid="{7EC45C75-FC32-4AB0-AAB0-08F5E1C65ED4}"/>
    <cellStyle name="Input 3 7 2" xfId="2103" xr:uid="{0E7A8898-7D7A-40E9-966C-4770DEDBFEBA}"/>
    <cellStyle name="Input 3 8" xfId="3438" xr:uid="{854DF545-37C0-4BEA-980B-DE77DB7D2CE5}"/>
    <cellStyle name="Input 4" xfId="898" xr:uid="{3F0123C3-11A4-4508-9F62-4C4936437AEE}"/>
    <cellStyle name="Input 5" xfId="899" xr:uid="{B94B1083-6E58-4EDC-A28F-BA2A0C4669E5}"/>
    <cellStyle name="Input 6" xfId="900" xr:uid="{01596BCC-1271-4206-B84F-E818A99AAF14}"/>
    <cellStyle name="Input 7" xfId="901" xr:uid="{12B4B141-C209-43F5-9B7B-6437E042811C}"/>
    <cellStyle name="Input 8" xfId="880" xr:uid="{21A49182-68B5-4E70-81B5-D98D004C0F66}"/>
    <cellStyle name="Input 8 2" xfId="2099" xr:uid="{870A8E28-0AD2-49DC-9CBA-20087503CEEF}"/>
    <cellStyle name="Input 9" xfId="1576" xr:uid="{C3F644FC-658B-4696-9C2D-8A10F5844B83}"/>
    <cellStyle name="Input 9 2" xfId="2462" xr:uid="{258120D3-E43B-45E7-B268-A18BAD5997EC}"/>
    <cellStyle name="Input Cells" xfId="2104" xr:uid="{DBB48EDD-EDEA-4F17-9126-F28051211D73}"/>
    <cellStyle name="Kontrolná bunka" xfId="2105" xr:uid="{04FA2729-8F5F-42BD-B3A2-7870EFD0B725}"/>
    <cellStyle name="Kontrolná bunka 2" xfId="2106" xr:uid="{B99860A9-4C29-4701-88BB-5F46361D2A55}"/>
    <cellStyle name="Kontrolní buňka 2" xfId="127" xr:uid="{BA56F998-C591-4BAD-8EF0-6CDCF883B459}"/>
    <cellStyle name="Kontrolní buňka 2 2" xfId="903" xr:uid="{6D5D680F-DD0A-4B29-B381-8B0273F41F83}"/>
    <cellStyle name="Kontrolní buňka 2 2 2" xfId="2107" xr:uid="{F8354F60-9D41-45E6-9DFC-7397753EEB21}"/>
    <cellStyle name="Kontrolní buňka 2 3" xfId="904" xr:uid="{2B064657-CE13-4952-A69A-43F0DE51F53D}"/>
    <cellStyle name="Kontrolní buňka 2 3 2" xfId="2108" xr:uid="{8E192AC4-559C-45B2-A24F-AA3AB908D524}"/>
    <cellStyle name="Kontrolní buňka 2 4" xfId="905" xr:uid="{99A438F8-A543-421D-B8C1-F0EA408EADD5}"/>
    <cellStyle name="Kontrolní buňka 2 4 2" xfId="906" xr:uid="{376BF239-4FDF-4C14-A629-9943E854B264}"/>
    <cellStyle name="Kontrolní buňka 2 4 3" xfId="2109" xr:uid="{08961F93-8D08-4B7D-95FB-14C69D3ACF4C}"/>
    <cellStyle name="Kontrolní buňka 2 5" xfId="907" xr:uid="{F8CF4E48-99A2-4518-A8E6-15090125A402}"/>
    <cellStyle name="Kontrolní buňka 2 5 2" xfId="908" xr:uid="{A7DE4860-9EBB-415C-B49F-F66715EC812F}"/>
    <cellStyle name="Kontrolní buňka 2 6" xfId="909" xr:uid="{09A31A38-38C4-43D2-9DD4-8397B4B1AE78}"/>
    <cellStyle name="Kontrolní buňka 2 6 2" xfId="910" xr:uid="{DC267C64-12A2-42E0-8A59-D089E0B27414}"/>
    <cellStyle name="Kontrolní buňka 2 7" xfId="911" xr:uid="{8060C28E-45ED-48AC-B9DA-8C0A800D4194}"/>
    <cellStyle name="Kontrolní buňka 2 8" xfId="902" xr:uid="{ED857963-82B6-43DB-B65C-907096A6F3AF}"/>
    <cellStyle name="Kontrolní buňka 2 8 2" xfId="1682" xr:uid="{EC1CF966-2791-4758-9F87-BA0192415745}"/>
    <cellStyle name="Kontrolní buňka 2 9" xfId="3437" xr:uid="{DA762F30-AF7E-40C1-8D1A-EF842BB4637A}"/>
    <cellStyle name="Kontrolní buňka 3" xfId="912" xr:uid="{7F812775-CD89-4B02-9DCE-C0A90B1520A9}"/>
    <cellStyle name="Kontrolní buňka 3 2" xfId="913" xr:uid="{1FCCC72C-F233-420A-AE57-D4E0A2BA5030}"/>
    <cellStyle name="Kontrolní buňka 3 3" xfId="2110" xr:uid="{F0A6D70F-4332-4C68-B058-386D3E49E99F}"/>
    <cellStyle name="Kontrolní buňka 4" xfId="914" xr:uid="{745748DD-131C-4093-B3F1-CFC8A2379A10}"/>
    <cellStyle name="Kontrolní buňka 4 2" xfId="915" xr:uid="{1CD8EA2C-2215-412B-B334-90F16C9E93C1}"/>
    <cellStyle name="Kontrolní buňka 4 3" xfId="2111" xr:uid="{213DAC1C-36FA-4B66-83B2-50A11B18FDEE}"/>
    <cellStyle name="Kontrolní buňka 5" xfId="2112" xr:uid="{A483CA6D-2E0C-4A20-9B6C-071AE57B9E7B}"/>
    <cellStyle name="lehký dolní okraj" xfId="916" xr:uid="{345D2C06-B6EE-4604-A44C-BB017FE554B4}"/>
    <cellStyle name="lehký dolní okraj 10" xfId="917" xr:uid="{43C737FF-573B-43D3-92CA-A268FF620DF9}"/>
    <cellStyle name="lehký dolní okraj 10 2" xfId="3992" xr:uid="{EAB983D7-D9D8-4BE0-A379-4CBFA68A2BB6}"/>
    <cellStyle name="lehký dolní okraj 11" xfId="918" xr:uid="{3859C6BC-6527-4A51-BDB6-BD70B6960BB8}"/>
    <cellStyle name="lehký dolní okraj 11 2" xfId="3993" xr:uid="{078E8901-AFC5-416F-BDE5-AF7BEA33F161}"/>
    <cellStyle name="lehký dolní okraj 12" xfId="919" xr:uid="{048685C0-BEA4-4E67-A4C7-E312D06D59F3}"/>
    <cellStyle name="lehký dolní okraj 12 2" xfId="3994" xr:uid="{442DB593-BD1B-4B42-991A-0491AB3C5897}"/>
    <cellStyle name="lehký dolní okraj 13" xfId="920" xr:uid="{CCC0FCE4-4BBE-4022-BE21-8AE9201EC6B3}"/>
    <cellStyle name="lehký dolní okraj 13 2" xfId="3995" xr:uid="{5F9DFB70-1C53-43E0-AF88-FC68A682E45E}"/>
    <cellStyle name="lehký dolní okraj 14" xfId="921" xr:uid="{EE170372-50C4-499A-BDD9-09E95BACA34D}"/>
    <cellStyle name="lehký dolní okraj 14 2" xfId="3996" xr:uid="{3B19D80F-FF7A-4BCC-B495-19E16353E594}"/>
    <cellStyle name="lehký dolní okraj 15" xfId="922" xr:uid="{A3454C89-4094-4863-9792-1F0BD5B1C274}"/>
    <cellStyle name="lehký dolní okraj 15 2" xfId="3997" xr:uid="{2AEB9671-6132-4E7B-BF60-451087B13199}"/>
    <cellStyle name="lehký dolní okraj 16" xfId="923" xr:uid="{C99F5A93-FB74-4425-B80E-F40C7719827A}"/>
    <cellStyle name="lehký dolní okraj 16 2" xfId="3998" xr:uid="{B1F968AC-44BC-4D0D-B5F9-1149530674CC}"/>
    <cellStyle name="lehký dolní okraj 17" xfId="924" xr:uid="{B2D6253C-E523-4B73-B49A-BA909628049D}"/>
    <cellStyle name="lehký dolní okraj 17 2" xfId="3999" xr:uid="{C41C0E0A-D8AA-413C-A062-57A306AC942B}"/>
    <cellStyle name="lehký dolní okraj 18" xfId="925" xr:uid="{20476292-B549-4E51-BD80-9EF4215B2453}"/>
    <cellStyle name="lehký dolní okraj 18 2" xfId="4000" xr:uid="{9A7018DE-9F24-45C1-9946-F5CBA3B5B908}"/>
    <cellStyle name="lehký dolní okraj 19" xfId="926" xr:uid="{627E5325-92B7-4B13-8F77-C021D6E247E7}"/>
    <cellStyle name="lehký dolní okraj 19 2" xfId="4001" xr:uid="{ECD8D2B0-35CF-4990-833B-A55B67B06B11}"/>
    <cellStyle name="lehký dolní okraj 2" xfId="927" xr:uid="{F14C5AE6-C1BD-46A8-8EC7-CEC41D729EF0}"/>
    <cellStyle name="lehký dolní okraj 2 2" xfId="4002" xr:uid="{BF5E9439-A156-4058-8BF7-44334127EA85}"/>
    <cellStyle name="lehký dolní okraj 20" xfId="928" xr:uid="{6823E7CC-6E0C-45A8-818A-A35A37094071}"/>
    <cellStyle name="lehký dolní okraj 20 2" xfId="4003" xr:uid="{5447627A-E91F-49D4-BF8A-BCEC3097EC13}"/>
    <cellStyle name="lehký dolní okraj 21" xfId="929" xr:uid="{06D28B0A-C789-4952-91E1-AA1C84C71DEC}"/>
    <cellStyle name="lehký dolní okraj 21 2" xfId="4004" xr:uid="{5AB0C700-C9B2-4DC4-912F-43CE6BEAA7ED}"/>
    <cellStyle name="lehký dolní okraj 22" xfId="930" xr:uid="{83045E14-F0FB-41F9-983F-7205649414FF}"/>
    <cellStyle name="lehký dolní okraj 22 2" xfId="4005" xr:uid="{3E668D4F-C6D8-4D57-BBB2-EAFC68EE659E}"/>
    <cellStyle name="lehký dolní okraj 23" xfId="931" xr:uid="{0CABF6B0-C7D4-4450-AE6E-20FFD763E099}"/>
    <cellStyle name="lehký dolní okraj 23 2" xfId="4006" xr:uid="{CEBD4BEE-E8E4-44FF-8060-4FDEB5B8B8C7}"/>
    <cellStyle name="lehký dolní okraj 24" xfId="932" xr:uid="{24EEC93F-6F07-49A8-9AFE-A4951DDA6A1B}"/>
    <cellStyle name="lehký dolní okraj 24 2" xfId="4007" xr:uid="{B4F2C14A-F4CB-4D87-92F9-7D17A78C5ADC}"/>
    <cellStyle name="lehký dolní okraj 25" xfId="933" xr:uid="{81D08B3D-2420-41DF-AF73-EA3FD37CD779}"/>
    <cellStyle name="lehký dolní okraj 25 2" xfId="4008" xr:uid="{04A619AA-4713-4EA4-91CB-ADF44E07E156}"/>
    <cellStyle name="lehký dolní okraj 26" xfId="934" xr:uid="{0FD4C0EA-DEA0-424F-B1FD-BAE7FF2714D2}"/>
    <cellStyle name="lehký dolní okraj 26 2" xfId="4009" xr:uid="{A507FF06-8009-413C-943A-FBD7320DE4CC}"/>
    <cellStyle name="lehký dolní okraj 27" xfId="935" xr:uid="{6EF4693E-70DA-4547-BB46-2A9E8F6B87A1}"/>
    <cellStyle name="lehký dolní okraj 27 2" xfId="4010" xr:uid="{D8D23DC2-1122-4866-9047-EDDF9A95912D}"/>
    <cellStyle name="lehký dolní okraj 28" xfId="936" xr:uid="{C49ABDCC-98DD-402F-A0FF-C4E583D0CFFD}"/>
    <cellStyle name="lehký dolní okraj 28 2" xfId="4011" xr:uid="{7C38132E-B048-4C56-9CE7-A56B6AEC591B}"/>
    <cellStyle name="lehký dolní okraj 29" xfId="937" xr:uid="{B224EFBD-AF43-4182-BB6E-662FDE03FB3D}"/>
    <cellStyle name="lehký dolní okraj 29 2" xfId="4012" xr:uid="{F4A50A68-ABC1-4000-81C5-7AE10F5F3C33}"/>
    <cellStyle name="lehký dolní okraj 3" xfId="938" xr:uid="{043CD984-6226-4F37-95FD-EE1797934D36}"/>
    <cellStyle name="lehký dolní okraj 3 2" xfId="4013" xr:uid="{315E810F-5250-4B48-8780-AE6B4CB7A769}"/>
    <cellStyle name="lehký dolní okraj 30" xfId="939" xr:uid="{F7F88EF9-C2B4-48E2-BDCE-9C2C3F83E5E7}"/>
    <cellStyle name="lehký dolní okraj 30 2" xfId="4014" xr:uid="{EDF729A0-3A65-41D9-A35F-B8E88365BA81}"/>
    <cellStyle name="lehký dolní okraj 31" xfId="940" xr:uid="{6A15F0F4-521C-43E4-8994-EFAEDA66DDE3}"/>
    <cellStyle name="lehký dolní okraj 31 2" xfId="4015" xr:uid="{D566B031-8DD3-4848-AE45-D53518778123}"/>
    <cellStyle name="lehký dolní okraj 32" xfId="941" xr:uid="{165009D0-700A-4D3F-AF12-C566DF826679}"/>
    <cellStyle name="lehký dolní okraj 32 2" xfId="4016" xr:uid="{0C47D603-3A81-4BEF-9136-F4EE630D704D}"/>
    <cellStyle name="lehký dolní okraj 33" xfId="942" xr:uid="{389B6E93-77B7-4524-85DB-63A5ADE87307}"/>
    <cellStyle name="lehký dolní okraj 33 2" xfId="4017" xr:uid="{97CE7075-5577-4BEE-96DB-75D9E95F5739}"/>
    <cellStyle name="lehký dolní okraj 34" xfId="943" xr:uid="{E481CBA3-47E2-4F58-89DA-2D070824C890}"/>
    <cellStyle name="lehký dolní okraj 34 2" xfId="4018" xr:uid="{06A035BA-A48E-449E-8CE8-691004CC0DD9}"/>
    <cellStyle name="lehký dolní okraj 35" xfId="944" xr:uid="{9D813AF0-7DDC-4188-B543-78AD76AC5523}"/>
    <cellStyle name="lehký dolní okraj 35 2" xfId="4019" xr:uid="{7B1929B2-6744-444A-A457-22DC0909F0F8}"/>
    <cellStyle name="lehký dolní okraj 36" xfId="945" xr:uid="{E3A9DAA0-356A-41A8-959E-3130662A39E3}"/>
    <cellStyle name="lehký dolní okraj 36 2" xfId="4020" xr:uid="{2FE38B85-589C-4210-B062-630C5AC82684}"/>
    <cellStyle name="lehký dolní okraj 37" xfId="946" xr:uid="{DF509653-1457-49A8-B82E-B50C8464C03C}"/>
    <cellStyle name="lehký dolní okraj 37 2" xfId="4021" xr:uid="{3782D6A0-923F-4C3C-9B7D-85A2E19E4035}"/>
    <cellStyle name="lehký dolní okraj 38" xfId="947" xr:uid="{E6D442F7-0658-4389-9C8D-B29839E5EF57}"/>
    <cellStyle name="lehký dolní okraj 38 2" xfId="4022" xr:uid="{E7995A7A-FCB8-4EEF-86C7-A12D8F7E1D4A}"/>
    <cellStyle name="lehký dolní okraj 39" xfId="948" xr:uid="{1C3A2726-6870-4935-A058-155ACC0FC84C}"/>
    <cellStyle name="lehký dolní okraj 39 2" xfId="4023" xr:uid="{6723B20A-44E5-4D81-A146-DF902B2AAC09}"/>
    <cellStyle name="lehký dolní okraj 4" xfId="949" xr:uid="{4185DC4C-2590-443D-93CC-553521FC89B3}"/>
    <cellStyle name="lehký dolní okraj 4 2" xfId="4024" xr:uid="{85AB2E6D-F75F-4E63-A6C7-383EEB31EC01}"/>
    <cellStyle name="lehký dolní okraj 40" xfId="950" xr:uid="{941C4097-A59F-4C73-937C-E675BA021DF6}"/>
    <cellStyle name="lehký dolní okraj 40 2" xfId="4025" xr:uid="{E6393087-E807-4EB6-9A67-18612D52845B}"/>
    <cellStyle name="lehký dolní okraj 41" xfId="951" xr:uid="{42656D7C-0EE1-44F1-BCA5-17A313189E01}"/>
    <cellStyle name="lehký dolní okraj 41 2" xfId="4026" xr:uid="{EB4A1085-873F-46A4-BB55-551CABB978B9}"/>
    <cellStyle name="lehký dolní okraj 42" xfId="952" xr:uid="{5F36DC53-8ADF-47A1-BDB0-36CEEC84DA85}"/>
    <cellStyle name="lehký dolní okraj 42 2" xfId="4027" xr:uid="{83E31C7D-F297-40E1-A2FA-DD96DA5512BF}"/>
    <cellStyle name="lehký dolní okraj 43" xfId="953" xr:uid="{738C2FA5-78FA-4106-B76D-AF903B1D2FCF}"/>
    <cellStyle name="lehký dolní okraj 43 2" xfId="4028" xr:uid="{68E91E84-09BE-4744-BF66-0C8A19C2C7B2}"/>
    <cellStyle name="lehký dolní okraj 44" xfId="2113" xr:uid="{F8F82FF1-67B9-48CC-8252-75848E5A0462}"/>
    <cellStyle name="lehký dolní okraj 44 2" xfId="4060" xr:uid="{31C61491-1CDA-40E5-BDC5-328D01CCD7A4}"/>
    <cellStyle name="lehký dolní okraj 45" xfId="3991" xr:uid="{9A4FAAAB-2604-4EAF-8632-576A91C0B3C0}"/>
    <cellStyle name="lehký dolní okraj 5" xfId="954" xr:uid="{CD2168E9-DDDD-4892-A244-7BD2157385C8}"/>
    <cellStyle name="lehký dolní okraj 5 2" xfId="4029" xr:uid="{AC96054E-1FF6-41F6-94A8-B74346D86321}"/>
    <cellStyle name="lehký dolní okraj 6" xfId="955" xr:uid="{52856191-9CBC-43F0-A3F3-AB248127664D}"/>
    <cellStyle name="lehký dolní okraj 6 2" xfId="4030" xr:uid="{0DD43BB2-D044-4612-83EF-4FF4DC773BC4}"/>
    <cellStyle name="lehký dolní okraj 7" xfId="956" xr:uid="{12D4AB68-D2F0-4743-AF7E-D66058F55335}"/>
    <cellStyle name="lehký dolní okraj 7 2" xfId="4031" xr:uid="{382B9A99-6FB3-4ECA-9FF9-3EC185538381}"/>
    <cellStyle name="lehký dolní okraj 8" xfId="957" xr:uid="{5EAF85A3-40D7-431F-8101-72E55829E550}"/>
    <cellStyle name="lehký dolní okraj 8 2" xfId="4032" xr:uid="{0266FCF3-D284-470B-9C9E-D03022C0BD25}"/>
    <cellStyle name="lehký dolní okraj 9" xfId="958" xr:uid="{3DC9B723-5FC9-4CFA-BC1C-F6785EA3F717}"/>
    <cellStyle name="lehký dolní okraj 9 2" xfId="4033" xr:uid="{FF5902ED-DACD-4BB6-BAFB-3AA3A7CE24F4}"/>
    <cellStyle name="Link Currency (0)" xfId="2114" xr:uid="{D9147019-AB5B-4978-853B-6E771CA0CDB2}"/>
    <cellStyle name="Link Currency (2)" xfId="2115" xr:uid="{A4CA1330-FAF3-40E4-BCC3-9F838A0BB2D1}"/>
    <cellStyle name="Link Units (0)" xfId="2116" xr:uid="{5751615A-4267-47FD-B1DD-A8F09AFD8A3F}"/>
    <cellStyle name="Link Units (1)" xfId="2117" xr:uid="{5D3104DB-EA0E-4FA0-A577-1FAFE2783F07}"/>
    <cellStyle name="Link Units (2)" xfId="2118" xr:uid="{5F37C1C3-B1AC-45D4-8B7B-523BA41F7184}"/>
    <cellStyle name="Linked Cells" xfId="2119" xr:uid="{D9415AEF-A82D-4E7A-9E6D-3EBC219CA3B9}"/>
    <cellStyle name="Měna 10" xfId="3252" xr:uid="{CE268C88-8384-4854-B800-51E1FC8708F6}"/>
    <cellStyle name="Měna 2" xfId="17" xr:uid="{33C58549-27AE-4CC0-8ABE-18B9EC8C6695}"/>
    <cellStyle name="Měna 2 2" xfId="234" xr:uid="{823944D3-04BC-4900-A3ED-079AB9AEED35}"/>
    <cellStyle name="Měna 2 2 2" xfId="2121" xr:uid="{77B74C7A-7E7A-4931-B4FF-09F55D22D372}"/>
    <cellStyle name="Měna 2 2 2 2" xfId="2709" xr:uid="{EBD6A6D4-73FA-4931-8A2A-03FAAF92C6C9}"/>
    <cellStyle name="Měna 2 2 2 2 2" xfId="3155" xr:uid="{8C9272D6-AA70-471D-A3DF-85AF6F7C6E69}"/>
    <cellStyle name="Měna 2 2 2 2 3" xfId="3803" xr:uid="{C6BE45E5-F8ED-4984-A498-D85B32CFEFAC}"/>
    <cellStyle name="Měna 2 2 2 3" xfId="2975" xr:uid="{C577855B-FE48-4116-9EDD-C811F5FAD55E}"/>
    <cellStyle name="Měna 2 2 2 4" xfId="3527" xr:uid="{01CF64D3-AF74-4178-97FA-97C9F9D98286}"/>
    <cellStyle name="Měna 2 2 3" xfId="2607" xr:uid="{9541C2F4-8BB1-49B8-9007-85FB2DA29D57}"/>
    <cellStyle name="Měna 2 2 3 2" xfId="3109" xr:uid="{34CC8645-16D6-42DF-BD69-4ADC50990958}"/>
    <cellStyle name="Měna 2 2 3 3" xfId="3719" xr:uid="{049F5BC9-FB12-4414-8E3D-B5EF7C73A4E9}"/>
    <cellStyle name="Měna 2 2 4" xfId="2862" xr:uid="{70C1B06F-9F55-411A-A598-4020BE750FBD}"/>
    <cellStyle name="Měna 2 2 4 2" xfId="4062" xr:uid="{F05B53AC-9346-45AA-96C7-1CC0EBB3C321}"/>
    <cellStyle name="Měna 2 2 5" xfId="3388" xr:uid="{FD4D2545-D807-419A-8416-41CA1F0AD787}"/>
    <cellStyle name="Měna 2 3" xfId="2120" xr:uid="{79EAD96D-9CE1-473A-A03A-E59690AE6563}"/>
    <cellStyle name="Měna 2 3 2" xfId="2708" xr:uid="{045B5866-661B-4860-8F7E-19BE1F71F0CC}"/>
    <cellStyle name="Měna 2 3 2 2" xfId="3154" xr:uid="{14B2B9FF-E01F-4DAB-9B3F-BCEDE09D1DA1}"/>
    <cellStyle name="Měna 2 3 2 3" xfId="3802" xr:uid="{6FA17C3F-F7ED-48AF-9900-277482CB2B1D}"/>
    <cellStyle name="Měna 2 3 3" xfId="2974" xr:uid="{7855DE55-7024-41E7-A494-A7A3DD6861B7}"/>
    <cellStyle name="Měna 2 3 3 2" xfId="4061" xr:uid="{7174AFA3-D215-4DCF-AFA5-CC784E40129E}"/>
    <cellStyle name="Měna 2 3 4" xfId="3526" xr:uid="{9B28D641-E891-4145-BF38-C4898711DE7D}"/>
    <cellStyle name="Měna 2 4" xfId="2544" xr:uid="{FE58A46F-74BB-4113-9494-6A1351542191}"/>
    <cellStyle name="Měna 2 4 2" xfId="3061" xr:uid="{8A16099D-6393-4783-881E-453860D3A717}"/>
    <cellStyle name="Měna 2 4 3" xfId="3672" xr:uid="{D7D11AB0-01AB-45EF-BDD6-65544113A469}"/>
    <cellStyle name="Měna 2 5" xfId="2615" xr:uid="{D89C8BF6-AC12-45C8-9123-80FEC11E53CF}"/>
    <cellStyle name="Měna 2 5 2" xfId="3117" xr:uid="{124F6657-B2B4-4E9E-84C9-AB361528577B}"/>
    <cellStyle name="Měna 2 5 3" xfId="3727" xr:uid="{B0495083-47C4-474E-A1A3-6F99CA8B4176}"/>
    <cellStyle name="Měna 2 6" xfId="2852" xr:uid="{55356B54-DDFC-4800-B0C8-21A72D1F5655}"/>
    <cellStyle name="Měna 2 6 2" xfId="3923" xr:uid="{09CAB41E-D03F-46C1-9639-1FD3707B81B3}"/>
    <cellStyle name="Měna 2 7" xfId="3254" xr:uid="{A34A91AF-C9F5-4B7F-9494-4B3A1A399E4A}"/>
    <cellStyle name="Měna 3" xfId="2122" xr:uid="{0EA4D068-1C24-4465-9C99-80423C58A087}"/>
    <cellStyle name="Měna 3 2" xfId="55" xr:uid="{06FE5185-416D-486A-9E21-7DC2715DDEE0}"/>
    <cellStyle name="Měna 3 2 2" xfId="2510" xr:uid="{2D5A0F33-C00A-485C-BD98-33F4F34EE928}"/>
    <cellStyle name="Měna 3 2 2 2" xfId="2817" xr:uid="{5BE9274C-E64C-42AA-A7C0-80F8F578D685}"/>
    <cellStyle name="Měna 3 2 2 2 2" xfId="3195" xr:uid="{ACC89037-8AF6-47B5-8CC2-212972F8F78F}"/>
    <cellStyle name="Měna 3 2 2 2 3" xfId="3900" xr:uid="{274BE19E-AE32-440E-B777-7AA1E83BB823}"/>
    <cellStyle name="Měna 3 2 2 3" xfId="3039" xr:uid="{2B00E6CE-336B-4AFD-B35A-5901305F04F6}"/>
    <cellStyle name="Měna 3 2 2 4" xfId="3647" xr:uid="{D0E13836-0C7D-4576-BD7F-576A5E9456E7}"/>
    <cellStyle name="Měna 3 2 3" xfId="2655" xr:uid="{EC5669A8-59BA-4BA7-B640-2990A0E3A85A}"/>
    <cellStyle name="Měna 3 2 3 2" xfId="3121" xr:uid="{1D09C92C-4F1F-4E55-A96B-C4EC087BA332}"/>
    <cellStyle name="Měna 3 2 3 3" xfId="3763" xr:uid="{A2DA4945-3AA2-495F-8BEA-F546ECE084AB}"/>
    <cellStyle name="Měna 3 2 4" xfId="74" xr:uid="{E6F8564D-564F-46C8-8A71-E7237B347474}"/>
    <cellStyle name="Měna 3 2 4 2" xfId="3457" xr:uid="{909FF010-FDC3-498A-B48C-BD5938E67C20}"/>
    <cellStyle name="Měna 3 2 5" xfId="2842" xr:uid="{38A2351B-4567-4607-AAFF-79E490FDF2E2}"/>
    <cellStyle name="Měna 3 2 6" xfId="3224" xr:uid="{8859C972-D7F2-4472-BB77-8D1E57AB42C5}"/>
    <cellStyle name="Měna 3 2 7" xfId="3250" xr:uid="{5F698281-93CE-4557-8EA3-C4A32A11A714}"/>
    <cellStyle name="Měna 3 3" xfId="2710" xr:uid="{4F370004-3F3D-41EB-AD4A-D28205003696}"/>
    <cellStyle name="Měna 3 3 2" xfId="3156" xr:uid="{0B0DFFE4-7B23-42F4-B2B9-E54CE75164F1}"/>
    <cellStyle name="Měna 3 3 3" xfId="3804" xr:uid="{5F03D1E0-93A2-4D90-98BC-CDFEB9503D5F}"/>
    <cellStyle name="Měna 3 4" xfId="2976" xr:uid="{0AD43D86-C119-4635-8C8B-68441A454522}"/>
    <cellStyle name="Měna 3 4 2" xfId="4063" xr:uid="{6D0878EA-21ED-4505-9CE6-06B48C31BF37}"/>
    <cellStyle name="Měna 3 5" xfId="3528" xr:uid="{E9813013-07D3-42EB-9007-A4F9E8474A83}"/>
    <cellStyle name="Měna 4" xfId="2123" xr:uid="{FDDC2030-6A41-407C-8ED4-EF9DCEAAA263}"/>
    <cellStyle name="Měna 4 2" xfId="2711" xr:uid="{8E1041C2-C4EF-462D-972D-44E838D0CA93}"/>
    <cellStyle name="Měna 4 2 2" xfId="3157" xr:uid="{73EF434A-45C8-488E-955D-8E8806CC81AB}"/>
    <cellStyle name="Měna 4 2 3" xfId="3805" xr:uid="{B2539A81-6862-4903-BA92-73504C196773}"/>
    <cellStyle name="Měna 4 3" xfId="2977" xr:uid="{21312D9B-B025-4B15-A7FE-DF16E0B6CC27}"/>
    <cellStyle name="Měna 4 3 2" xfId="4064" xr:uid="{980F28D3-F785-444B-83F6-D55BF4DF391B}"/>
    <cellStyle name="Měna 4 4" xfId="3529" xr:uid="{E2EB39B7-0245-46E2-B791-C705D23D6B6A}"/>
    <cellStyle name="Měna 5" xfId="53" xr:uid="{4573D557-E4EC-4456-AE82-B9872EA1FD6C}"/>
    <cellStyle name="Měna 5 2" xfId="1666" xr:uid="{760F1432-D79D-4755-ACC0-C38933513F15}"/>
    <cellStyle name="Měna 5 2 2" xfId="2697" xr:uid="{62A3C7F4-AA78-4F45-B7BD-88CA2A571E2B}"/>
    <cellStyle name="Měna 5 2 2 2" xfId="3149" xr:uid="{51B97929-E11A-4B42-95FD-340886FCD78E}"/>
    <cellStyle name="Měna 5 2 2 3" xfId="3794" xr:uid="{8A1DE589-70BC-47CC-B6F2-98483F2F5248}"/>
    <cellStyle name="Měna 5 2 3" xfId="2960" xr:uid="{6C0D96D6-F8E0-4589-ADAF-DB0CF10D1D43}"/>
    <cellStyle name="Měna 5 2 4" xfId="3501" xr:uid="{8EC675F8-0292-47D6-BACE-381BEE661DB2}"/>
    <cellStyle name="Měna 5 3" xfId="2517" xr:uid="{2C2328B8-E62D-42AC-90E5-58A0792FE09C}"/>
    <cellStyle name="Měna 5 3 2" xfId="2823" xr:uid="{F7276367-1A6B-4A9F-8207-BB1171938313}"/>
    <cellStyle name="Měna 5 3 2 2" xfId="3201" xr:uid="{40DC6575-17D3-4141-8869-271A75C8DF93}"/>
    <cellStyle name="Měna 5 3 2 3" xfId="3906" xr:uid="{E474399E-2795-495B-83C8-78E59D5A2563}"/>
    <cellStyle name="Měna 5 3 3" xfId="3045" xr:uid="{C794F358-9985-48E5-94AA-775AD7EA2F6A}"/>
    <cellStyle name="Měna 5 3 4" xfId="3653" xr:uid="{CE32B35F-8B9A-4775-A9DD-011A4854C21C}"/>
    <cellStyle name="Měna 5 4" xfId="2656" xr:uid="{2A8FEA58-8B86-46DC-883B-7063A6F90739}"/>
    <cellStyle name="Měna 5 4 2" xfId="3122" xr:uid="{E44614FF-1508-4AF7-9F9F-5A31F50D8E94}"/>
    <cellStyle name="Měna 5 4 3" xfId="3764" xr:uid="{4C5FC324-5CBF-417C-A12B-0AA6D139CDDF}"/>
    <cellStyle name="Měna 5 5" xfId="73" xr:uid="{CD7BEE92-3589-453A-8C3E-7AD30F39939B}"/>
    <cellStyle name="Měna 5 5 2" xfId="3459" xr:uid="{27F82254-4E6F-41C7-8E15-9CF4C71F5A12}"/>
    <cellStyle name="Měna 5 6" xfId="2841" xr:uid="{88B49EB1-3890-42F1-8333-7C75890BDEDE}"/>
    <cellStyle name="Měna 5 6 2" xfId="4049" xr:uid="{A21FB313-6A62-4AAB-958F-42A1A000C439}"/>
    <cellStyle name="Měna 5 7" xfId="3223" xr:uid="{35BDBB42-18B7-49EC-98AE-A023F97A21BF}"/>
    <cellStyle name="Měna 5 8" xfId="3249" xr:uid="{79479435-B330-41D1-BFC3-7309A4BBA728}"/>
    <cellStyle name="Měna 6" xfId="1664" xr:uid="{5CD612BB-B536-471E-8574-27307BC84957}"/>
    <cellStyle name="Měna 6 2" xfId="2695" xr:uid="{94D8EA6A-1579-437D-A1CE-CAE25568FEBB}"/>
    <cellStyle name="Měna 6 2 2" xfId="3147" xr:uid="{D0F170BD-702B-40C1-8583-CFF09B70323F}"/>
    <cellStyle name="Měna 6 2 3" xfId="3792" xr:uid="{87BD3D61-E489-479D-92A6-A709BAF01F0C}"/>
    <cellStyle name="Měna 6 3" xfId="2958" xr:uid="{EB32E22B-2F2A-448A-B98F-50412F8356EB}"/>
    <cellStyle name="Měna 6 4" xfId="3499" xr:uid="{856997D9-C142-47FC-8BC4-737D5FDA3211}"/>
    <cellStyle name="Měna 7" xfId="2534" xr:uid="{7891A440-DEB6-4EB5-974F-C81C52828333}"/>
    <cellStyle name="Měna 7 2" xfId="2827" xr:uid="{2FB8D3F9-0C23-43BA-B615-A2EE4403A8D8}"/>
    <cellStyle name="Měna 7 2 2" xfId="3205" xr:uid="{3CAB4729-82F2-4874-BFC1-DE9ACC7073B6}"/>
    <cellStyle name="Měna 7 2 3" xfId="3910" xr:uid="{EA86FE09-3905-41E3-B69A-E03AD3D681A9}"/>
    <cellStyle name="Měna 7 3" xfId="3052" xr:uid="{D9FED6A3-1EC0-4EA6-A1B7-2E76064B4C02}"/>
    <cellStyle name="Měna 7 4" xfId="3663" xr:uid="{DB11E46F-004F-4FDC-ADA2-CDF84B87FF7C}"/>
    <cellStyle name="Měna 8" xfId="2684" xr:uid="{D97FA1FB-1185-401D-88E9-95C74BC06530}"/>
    <cellStyle name="Měna 8 2" xfId="3141" xr:uid="{1AFB84E6-14C7-407C-9C03-C1235E09D7CA}"/>
    <cellStyle name="Měna 8 3" xfId="3782" xr:uid="{BAD281A2-080F-45A2-BCD6-A16AA09D9977}"/>
    <cellStyle name="Měna 9" xfId="4047" xr:uid="{D0F0813E-D4CC-4E4F-9E32-C07A2351108C}"/>
    <cellStyle name="měny 2" xfId="959" xr:uid="{1ADD7354-0F5A-4BB5-A770-EA74471F7379}"/>
    <cellStyle name="měny 2 10" xfId="3314" xr:uid="{0FEF297A-0065-4996-9DC5-C3E942B43213}"/>
    <cellStyle name="měny 2 2" xfId="960" xr:uid="{DF21898A-499A-4BB1-B66C-6A838A657EB3}"/>
    <cellStyle name="měny 2 3" xfId="961" xr:uid="{1CE7DDB1-9446-4C5F-B6CB-74201F1A2141}"/>
    <cellStyle name="měny 2 4" xfId="962" xr:uid="{31C3D83C-E720-496C-8E51-E40F9181A61F}"/>
    <cellStyle name="měny 2 4 2" xfId="2601" xr:uid="{A52F47C5-25DA-4E79-8835-FEDA21335365}"/>
    <cellStyle name="měny 2 4 2 2" xfId="3104" xr:uid="{F69AC929-CAF8-43CA-B708-703FED83C8F4}"/>
    <cellStyle name="měny 2 4 2 3" xfId="3714" xr:uid="{70CFD9FE-B95F-4620-8F21-00B63F05B5C1}"/>
    <cellStyle name="měny 2 4 3" xfId="2915" xr:uid="{FD4B8644-03E2-4732-A4EC-124F932B7B06}"/>
    <cellStyle name="měny 2 4 3 2" xfId="4035" xr:uid="{9F827592-B81C-4BE4-9A51-F47DC757A960}"/>
    <cellStyle name="měny 2 4 4" xfId="3315" xr:uid="{80BA2DB7-6107-470D-B65B-4F7CA2289140}"/>
    <cellStyle name="měny 2 5" xfId="963" xr:uid="{C4039BC7-A450-41F0-AAF4-D88EAA57A750}"/>
    <cellStyle name="měny 2 5 2" xfId="2602" xr:uid="{C58A925D-958E-435A-9446-C7962D0CD151}"/>
    <cellStyle name="měny 2 5 2 2" xfId="3105" xr:uid="{57B36539-EF02-41CD-8942-5D3CC9422C2F}"/>
    <cellStyle name="měny 2 5 2 3" xfId="3715" xr:uid="{08AE747D-12D8-44D0-B7AF-5F7EF0450F23}"/>
    <cellStyle name="měny 2 5 3" xfId="2916" xr:uid="{D76553DD-7A78-40FA-B2EB-B43F075E6BDE}"/>
    <cellStyle name="měny 2 5 3 2" xfId="4036" xr:uid="{9B874F08-8627-42FB-B50E-FAAFC2DB2892}"/>
    <cellStyle name="měny 2 5 4" xfId="3316" xr:uid="{CADFE369-352D-4CC9-8FBB-8F904BACEDC1}"/>
    <cellStyle name="měny 2 6" xfId="964" xr:uid="{F322A3C0-0058-4B84-9232-F9B0FE963ECB}"/>
    <cellStyle name="měny 2 6 2" xfId="2603" xr:uid="{EFBA3E69-B548-44CA-A798-502EB51EEBCE}"/>
    <cellStyle name="měny 2 6 2 2" xfId="3106" xr:uid="{E5D3F3D2-A572-4F0A-B23F-FD38C66B7A73}"/>
    <cellStyle name="měny 2 6 2 3" xfId="3716" xr:uid="{DA0964CA-2209-471B-A6AC-50A3AA124F68}"/>
    <cellStyle name="měny 2 6 3" xfId="2917" xr:uid="{C8B3665E-D224-457C-A7C4-C7C7460E098A}"/>
    <cellStyle name="měny 2 6 3 2" xfId="4037" xr:uid="{1085D847-967C-4E99-B308-C39BE728F766}"/>
    <cellStyle name="měny 2 6 4" xfId="3317" xr:uid="{B5E74B9D-B7E6-47CF-87C8-35CBB5BF60AB}"/>
    <cellStyle name="měny 2 7" xfId="2124" xr:uid="{46D5B620-70E5-4330-82C6-3DAB9B381761}"/>
    <cellStyle name="měny 2 8" xfId="2600" xr:uid="{8EB5103A-5F8E-40B9-A139-61D734124308}"/>
    <cellStyle name="měny 2 8 2" xfId="3103" xr:uid="{700195A7-6CC0-470F-8850-27EF0F8BCD1D}"/>
    <cellStyle name="měny 2 8 3" xfId="3713" xr:uid="{AAFD962F-1618-4988-B54A-BC65EA0D7807}"/>
    <cellStyle name="měny 2 9" xfId="2914" xr:uid="{2F3B33CF-7349-47C6-955E-C576B46210E9}"/>
    <cellStyle name="měny 2 9 2" xfId="4034" xr:uid="{3F5404C5-6B26-46D1-AA9D-429BD2DA7B42}"/>
    <cellStyle name="měny 3" xfId="965" xr:uid="{B34C7084-FAC8-440F-A594-052AB311BD42}"/>
    <cellStyle name="Milliers [0]_!!!GO" xfId="2125" xr:uid="{8E518AD0-7D4C-4A36-8345-CE0F4DAFC3BB}"/>
    <cellStyle name="Milliers_!!!GO" xfId="2126" xr:uid="{10DD8514-990B-4A9D-92D0-FF7002283AC6}"/>
    <cellStyle name="MJPolozky" xfId="128" xr:uid="{DFE45D61-EA20-443B-9409-79AB79E511FB}"/>
    <cellStyle name="MnozstviPolozky" xfId="129" xr:uid="{C366D080-A38A-4498-922F-CC52EDAD85A9}"/>
    <cellStyle name="množství" xfId="966" xr:uid="{7DFAB880-2B8E-44FE-8A7C-523295398A27}"/>
    <cellStyle name="Monétaire [0]_!!!GO" xfId="2127" xr:uid="{45AF8934-0D7E-40D0-B581-DBC1CC07AA27}"/>
    <cellStyle name="Monétaire_!!!GO" xfId="2128" xr:uid="{62B2FC87-9DD4-41E5-A7E8-225C1C38A189}"/>
    <cellStyle name="Month" xfId="130" xr:uid="{CCAB9CD2-D076-4920-B8D2-2F7C666749CC}"/>
    <cellStyle name="Month 2" xfId="968" xr:uid="{A3E4DE99-49EC-4FEA-B59B-F48DD2A475AB}"/>
    <cellStyle name="Month 3" xfId="969" xr:uid="{69511B02-041D-4D58-A92C-71497EFA3AC8}"/>
    <cellStyle name="Month 4" xfId="970" xr:uid="{EDEA4D8C-E7E1-4E1B-B5E2-366C6BDB689C}"/>
    <cellStyle name="Month 5" xfId="971" xr:uid="{C348C0AC-C13A-4319-830D-4A69F1671005}"/>
    <cellStyle name="Month 6" xfId="972" xr:uid="{9828E94E-4FC5-42D2-BD79-11F7AA962FD5}"/>
    <cellStyle name="Month 7" xfId="967" xr:uid="{A095B62C-5421-4DC6-81AA-EA4D3BC59F66}"/>
    <cellStyle name="Month 7 2" xfId="2129" xr:uid="{DD4AFB37-3894-448D-8197-BE4EC5E9C175}"/>
    <cellStyle name="Month 8" xfId="3436" xr:uid="{C89C3154-C095-472D-8765-D11FC56C12CA}"/>
    <cellStyle name="muj" xfId="131" xr:uid="{80666E9E-177B-42E0-B62B-C2FDD5B4313E}"/>
    <cellStyle name="nadpis" xfId="973" xr:uid="{CD0B0E21-7B78-44D9-B29E-ED8DA61061D1}"/>
    <cellStyle name="Nadpis 1 2" xfId="132" xr:uid="{F7E7E208-DC63-4084-B6D4-2C89488E9488}"/>
    <cellStyle name="Nadpis 1 2 2" xfId="975" xr:uid="{4E965AEA-3FF7-4BD5-8D5D-FD445792BD57}"/>
    <cellStyle name="Nadpis 1 2 2 2" xfId="2131" xr:uid="{0E07021C-3F4A-4AC9-852B-157A661258AC}"/>
    <cellStyle name="Nadpis 1 2 3" xfId="976" xr:uid="{9D1DBE28-5F07-472D-9F1A-35710E0135D4}"/>
    <cellStyle name="Nadpis 1 2 4" xfId="977" xr:uid="{E486893E-2BDC-48B7-905E-65C0B6295281}"/>
    <cellStyle name="Nadpis 1 2 4 2" xfId="978" xr:uid="{E6DA1323-A7A4-4025-B852-0B3BE19091E6}"/>
    <cellStyle name="Nadpis 1 2 5" xfId="979" xr:uid="{B0BCB042-69DC-46D9-A5E4-A3B36A23B7DE}"/>
    <cellStyle name="Nadpis 1 2 5 2" xfId="980" xr:uid="{B65FF0A0-D744-4AB6-9AFC-343375C2429C}"/>
    <cellStyle name="Nadpis 1 2 6" xfId="981" xr:uid="{7087122B-850D-4A24-A56C-2AF90BC290A1}"/>
    <cellStyle name="Nadpis 1 2 6 2" xfId="982" xr:uid="{CFB1B631-2AD9-481F-B408-B11FA57923A4}"/>
    <cellStyle name="Nadpis 1 2 7" xfId="974" xr:uid="{73B8FD4C-D5FE-423C-8D76-0F3AD5F8C598}"/>
    <cellStyle name="Nadpis 1 2 7 2" xfId="1683" xr:uid="{E396076B-5A48-4105-BDFC-9ECCFF7177FA}"/>
    <cellStyle name="Nadpis 1 2 8" xfId="3435" xr:uid="{2A4EB380-C1B7-43EB-9C98-6A791AB8E664}"/>
    <cellStyle name="Nadpis 1 3" xfId="983" xr:uid="{E007538D-56B9-4507-BF6D-DFC6C89B34BE}"/>
    <cellStyle name="Nadpis 1 3 2" xfId="984" xr:uid="{93F4E2A3-7F70-48AE-853C-61196986652F}"/>
    <cellStyle name="Nadpis 1 3 3" xfId="2132" xr:uid="{876B2230-BE74-472A-811B-811B5AC8150C}"/>
    <cellStyle name="Nadpis 1 4" xfId="985" xr:uid="{BE44143B-53E9-4AF4-85F7-D2834B27BEF8}"/>
    <cellStyle name="Nadpis 1 4 2" xfId="986" xr:uid="{36937EE3-174F-4004-9CA8-FBF878C75420}"/>
    <cellStyle name="Nadpis 1 4 3" xfId="2133" xr:uid="{E2DDA8B6-BDDE-4BD5-8D96-39283BE48028}"/>
    <cellStyle name="Nadpis 1 5" xfId="2134" xr:uid="{4D2271CD-6C39-4120-9A1A-00BF8F364228}"/>
    <cellStyle name="Nadpis 2 2" xfId="133" xr:uid="{89458ADB-59EC-460F-BCC1-5898204C7D57}"/>
    <cellStyle name="Nadpis 2 2 2" xfId="988" xr:uid="{D8B7D908-717B-42D1-B7EF-9B1066B72B6F}"/>
    <cellStyle name="Nadpis 2 2 2 2" xfId="2135" xr:uid="{CAACC1A1-D8AD-48BF-ABD8-E739380DA24A}"/>
    <cellStyle name="Nadpis 2 2 3" xfId="989" xr:uid="{282F87F6-52EF-40C7-9C7A-AA1AABE10FE2}"/>
    <cellStyle name="Nadpis 2 2 4" xfId="990" xr:uid="{973FDA45-D092-4F1D-9A4A-485B30158AC0}"/>
    <cellStyle name="Nadpis 2 2 4 2" xfId="991" xr:uid="{BE80D4DB-837C-4790-8797-48BF56ED4AE6}"/>
    <cellStyle name="Nadpis 2 2 5" xfId="992" xr:uid="{D3AD0386-38CB-4ACB-BEF3-6A86B0F42846}"/>
    <cellStyle name="Nadpis 2 2 5 2" xfId="993" xr:uid="{FE1D5481-BDD8-4F4F-B095-C611CAA79EC0}"/>
    <cellStyle name="Nadpis 2 2 6" xfId="994" xr:uid="{7532842C-67FD-4F1D-8150-ED8FD84D7DFF}"/>
    <cellStyle name="Nadpis 2 2 6 2" xfId="995" xr:uid="{BABD0517-2421-4E41-954B-335D115A7FD0}"/>
    <cellStyle name="Nadpis 2 2 7" xfId="987" xr:uid="{1D5EF13A-108E-4C6D-8FA8-D7DF9B8B7CB8}"/>
    <cellStyle name="Nadpis 2 2 7 2" xfId="1684" xr:uid="{9EE8E225-A4B8-4ACF-813E-A23C4260AFC0}"/>
    <cellStyle name="Nadpis 2 2 8" xfId="3434" xr:uid="{CAC6DC2E-792D-4570-9FF1-89A51BB89B2A}"/>
    <cellStyle name="Nadpis 2 3" xfId="996" xr:uid="{C99823C8-6331-4FEA-A877-220B137C217E}"/>
    <cellStyle name="Nadpis 2 3 2" xfId="997" xr:uid="{AE5AAF93-CC9A-48DB-BC0E-60827E71944F}"/>
    <cellStyle name="Nadpis 2 3 3" xfId="2136" xr:uid="{CD2E2AB6-A552-4B7B-98E5-69BE3E6E1A73}"/>
    <cellStyle name="Nadpis 2 4" xfId="998" xr:uid="{032D1C61-CD4D-403B-A2A6-6B68937DE787}"/>
    <cellStyle name="Nadpis 2 4 2" xfId="999" xr:uid="{9E860521-C386-4029-A594-7B8188AC734D}"/>
    <cellStyle name="Nadpis 2 4 3" xfId="2137" xr:uid="{5A9BA0CA-767C-44E1-A00E-60088BFDA716}"/>
    <cellStyle name="Nadpis 3 2" xfId="134" xr:uid="{FE0E526D-EF05-487A-975D-0F3974209EC1}"/>
    <cellStyle name="Nadpis 3 2 2" xfId="1001" xr:uid="{776E2C82-3CFC-4318-BE9B-4B15A4C6975A}"/>
    <cellStyle name="Nadpis 3 2 2 2" xfId="2138" xr:uid="{A12F340B-35EF-49FE-AC81-B69414DA7FAF}"/>
    <cellStyle name="Nadpis 3 2 3" xfId="1002" xr:uid="{881D7A05-C876-4F7A-A923-A320721E93E3}"/>
    <cellStyle name="Nadpis 3 2 4" xfId="1003" xr:uid="{7F1B07A1-E183-4F85-983E-030A5B7B67A7}"/>
    <cellStyle name="Nadpis 3 2 4 2" xfId="1004" xr:uid="{46019A1A-99D7-4C21-8B3E-B6C0856B92FA}"/>
    <cellStyle name="Nadpis 3 2 5" xfId="1005" xr:uid="{AD5A1AEE-E293-4784-BF6D-970339139391}"/>
    <cellStyle name="Nadpis 3 2 5 2" xfId="1006" xr:uid="{B9142CA8-EC82-460F-90F5-33BB306C5FFF}"/>
    <cellStyle name="Nadpis 3 2 6" xfId="1007" xr:uid="{209CA12E-FB09-418C-AEC2-C8B348C8A6AF}"/>
    <cellStyle name="Nadpis 3 2 6 2" xfId="1008" xr:uid="{A1A61FD9-743E-4B19-873F-5977DE7B6B7F}"/>
    <cellStyle name="Nadpis 3 2 7" xfId="1000" xr:uid="{A11D1B07-5569-4453-91E2-F1D336D37B27}"/>
    <cellStyle name="Nadpis 3 2 7 2" xfId="1685" xr:uid="{F1C98E01-7A7E-4DB9-9AB7-7F2709BAF3BE}"/>
    <cellStyle name="Nadpis 3 2 8" xfId="3433" xr:uid="{BB07BAA5-3B78-40BB-BEC7-5BE5E15ABA28}"/>
    <cellStyle name="Nadpis 3 3" xfId="1009" xr:uid="{669F362F-6A46-44B8-9A25-E409FCC91D4F}"/>
    <cellStyle name="Nadpis 3 3 2" xfId="1010" xr:uid="{7512A784-4389-40FD-8C7C-EBB6839981C3}"/>
    <cellStyle name="Nadpis 3 3 3" xfId="2139" xr:uid="{18CE1F34-10E8-4A47-B9AA-1730588B94FE}"/>
    <cellStyle name="Nadpis 3 4" xfId="1011" xr:uid="{08505A2F-541D-45D7-9D51-6712883BEB9F}"/>
    <cellStyle name="Nadpis 3 4 2" xfId="1012" xr:uid="{02528271-C6E0-44F5-859B-F1130F930223}"/>
    <cellStyle name="Nadpis 3 4 3" xfId="2140" xr:uid="{2B59E081-5ED4-4738-A7BC-34F3707A7F81}"/>
    <cellStyle name="Nadpis 4 2" xfId="135" xr:uid="{24BC98D2-51B6-4D4E-BA1F-82DFEFBAA8D2}"/>
    <cellStyle name="Nadpis 4 2 2" xfId="1014" xr:uid="{B5C8489F-3127-4C26-BCB7-DAF88668763D}"/>
    <cellStyle name="Nadpis 4 2 2 2" xfId="2141" xr:uid="{ACBD8C25-3C89-44F9-9B72-C0916DF2D17F}"/>
    <cellStyle name="Nadpis 4 2 3" xfId="1015" xr:uid="{8DDB53D7-D437-4F76-81E5-6D3A408263EF}"/>
    <cellStyle name="Nadpis 4 2 4" xfId="1016" xr:uid="{512A370B-D497-46D0-9C0F-826E55DE35AD}"/>
    <cellStyle name="Nadpis 4 2 4 2" xfId="1017" xr:uid="{B7B0121B-1CF7-4C3D-8034-07574909345D}"/>
    <cellStyle name="Nadpis 4 2 5" xfId="1018" xr:uid="{789DAD0A-E030-41D1-8E75-0126FCC0A7B6}"/>
    <cellStyle name="Nadpis 4 2 5 2" xfId="1019" xr:uid="{1EC192A8-FDEA-4A10-87D7-65CC059C760F}"/>
    <cellStyle name="Nadpis 4 2 6" xfId="1020" xr:uid="{38B7393B-E5F0-4859-9B3C-6C57133E86EE}"/>
    <cellStyle name="Nadpis 4 2 6 2" xfId="1021" xr:uid="{D724834E-C6D2-4E8A-BCD8-2DD540FCDF32}"/>
    <cellStyle name="Nadpis 4 2 7" xfId="1013" xr:uid="{3E918A9A-27F6-44C8-8D4D-7AA81680C4D1}"/>
    <cellStyle name="Nadpis 4 2 7 2" xfId="1686" xr:uid="{F05B0E57-D7B9-470F-97C7-9FDEDE6F5FF4}"/>
    <cellStyle name="Nadpis 4 2 8" xfId="3432" xr:uid="{0270FD1C-ECF5-4068-95CC-C07DB373A91F}"/>
    <cellStyle name="Nadpis 4 3" xfId="1022" xr:uid="{2266E20F-EBC5-4044-979E-86985B99D2A7}"/>
    <cellStyle name="Nadpis 4 3 2" xfId="1023" xr:uid="{C20B73C3-BDBF-4FBC-A8F1-10802B79766C}"/>
    <cellStyle name="Nadpis 4 3 3" xfId="2142" xr:uid="{2F7CD87F-B52B-4BDB-ACD9-5CD2A7F3E01F}"/>
    <cellStyle name="Nadpis 4 4" xfId="1024" xr:uid="{67FAFAD2-B257-4122-B097-A0909779E16F}"/>
    <cellStyle name="Nadpis 4 4 2" xfId="1025" xr:uid="{07E9482A-C61F-4DF4-B9A3-225DFB46FD57}"/>
    <cellStyle name="Nadpis 4 4 3" xfId="2143" xr:uid="{13F40B51-70FE-4591-8EC8-5AC9C17AEE7A}"/>
    <cellStyle name="NADPIS 5" xfId="2130" xr:uid="{F38CBB47-1528-4658-BF95-970E8C2CA3E1}"/>
    <cellStyle name="NADPIS 6" xfId="2463" xr:uid="{27DC8E38-38D2-4499-A2F1-6BF7B6A6E5DF}"/>
    <cellStyle name="NADPIS 7" xfId="2455" xr:uid="{3BCD269E-F399-43B6-9526-753FB5B5D2AB}"/>
    <cellStyle name="NADPIS 8" xfId="2464" xr:uid="{9121E8E4-63FC-4194-83B7-7F4450616581}"/>
    <cellStyle name="Nadpis listu" xfId="2144" xr:uid="{EB2CF3A0-E20F-445D-9D33-E58A38D61286}"/>
    <cellStyle name="nadpis-12" xfId="1026" xr:uid="{029F5585-E04E-4A7F-8FD0-1C3C3B9AD2D0}"/>
    <cellStyle name="Nadpis3" xfId="2145" xr:uid="{387B5C2A-8F72-4ACA-BE09-D5F52C832ADD}"/>
    <cellStyle name="Nadpis3 2" xfId="2454" xr:uid="{91F7E8F9-C019-4F8A-B2D1-0E382272922B}"/>
    <cellStyle name="Nadpis4" xfId="2146" xr:uid="{55A7950D-F22A-454D-AB0C-1D4EB85F4BC5}"/>
    <cellStyle name="Nadpis4 2" xfId="2453" xr:uid="{584DE19A-FD99-4ECF-8D75-4611EF694290}"/>
    <cellStyle name="nadpis5" xfId="2147" xr:uid="{44BA9A54-C933-4AB4-BF3C-5B6CA0E72437}"/>
    <cellStyle name="nadpis5 2" xfId="2452" xr:uid="{16949DC0-C7CA-4D38-B6CE-5BC8D2AD2B07}"/>
    <cellStyle name="nadpis-podtr." xfId="1027" xr:uid="{8644CAA2-9E80-46ED-97D2-ECAC9BBCA0C9}"/>
    <cellStyle name="nadpis-podtr-12" xfId="1028" xr:uid="{227B6DCF-2FA3-4986-A5DD-48B77ACBED64}"/>
    <cellStyle name="nadpis-podtr-šik" xfId="1029" xr:uid="{A02CCC87-F0F1-4233-8C71-F57BE8F3F78C}"/>
    <cellStyle name="NAROW" xfId="26" xr:uid="{96BB7362-C616-4501-A178-8AAF073331D4}"/>
    <cellStyle name="NAROW 2" xfId="1030" xr:uid="{0A4515BB-AC52-43C4-A096-B26B9A57BE93}"/>
    <cellStyle name="NAROW 2 2" xfId="2921" xr:uid="{12B214A5-4E9A-4292-92A1-FC5A16BF2708}"/>
    <cellStyle name="NAROW 3" xfId="2830" xr:uid="{3E269EE1-A39B-4DC4-8D03-B68D7B953305}"/>
    <cellStyle name="Název 2" xfId="136" xr:uid="{E1ED1AD9-7922-4C1F-9D32-5237746AEF03}"/>
    <cellStyle name="Název 2 2" xfId="1032" xr:uid="{87B54340-E5AA-4923-B32F-0AE02D0FD905}"/>
    <cellStyle name="Název 2 2 2" xfId="2148" xr:uid="{35F237E2-34F0-4157-8BD4-6D12942EB533}"/>
    <cellStyle name="Název 2 3" xfId="1033" xr:uid="{927045CF-B91D-43E6-8EB2-918C5C130359}"/>
    <cellStyle name="Název 2 4" xfId="1034" xr:uid="{AC317CBA-A639-442C-8058-6C5D442D2911}"/>
    <cellStyle name="Název 2 4 2" xfId="1035" xr:uid="{D2EA11D5-88E6-40F3-A54D-77952A5B6A60}"/>
    <cellStyle name="Název 2 5" xfId="1036" xr:uid="{C9A13325-F4C9-4FFA-AA25-708DA838D595}"/>
    <cellStyle name="Název 2 5 2" xfId="1037" xr:uid="{EBE8402B-8284-4D9F-9E65-5612916AFC47}"/>
    <cellStyle name="Název 2 6" xfId="1038" xr:uid="{254CDDC7-3F38-479E-9928-0C783356480B}"/>
    <cellStyle name="Název 2 6 2" xfId="1039" xr:uid="{19871E83-8D7B-4379-A080-0A43121D8A3C}"/>
    <cellStyle name="Název 2 7" xfId="1031" xr:uid="{62CD390D-3A51-4A7A-92DA-8BF5CC104D3D}"/>
    <cellStyle name="Název 2 7 2" xfId="1687" xr:uid="{EC1C182E-179E-4863-99FC-140519E1CF4C}"/>
    <cellStyle name="Název 2 8" xfId="3431" xr:uid="{A833EAB3-3508-4CBC-99F4-93DD59923666}"/>
    <cellStyle name="Název 3" xfId="1040" xr:uid="{D4BC00CB-9065-4A2E-BEAD-94641DA72D7B}"/>
    <cellStyle name="Název 3 2" xfId="1041" xr:uid="{DEC83E76-1844-4B4C-BD72-35B416A884FA}"/>
    <cellStyle name="Název 3 3" xfId="2149" xr:uid="{42003CB7-309F-436B-AAB6-E9FFAF1296C5}"/>
    <cellStyle name="Název 4" xfId="1042" xr:uid="{3BC547F0-AF71-4B95-B14F-64245C6DD3F1}"/>
    <cellStyle name="Název 4 2" xfId="1043" xr:uid="{1F19B6DD-B57A-4A0C-9235-B8E50E129DAA}"/>
    <cellStyle name="Název 4 3" xfId="2150" xr:uid="{FAF932BD-B55B-4610-81D7-0A32D37795FF}"/>
    <cellStyle name="Název 5" xfId="2151" xr:uid="{ADECDF10-A68A-4D6D-A8A2-6E6FE0EA82D7}"/>
    <cellStyle name="nazev_skup" xfId="2152" xr:uid="{E42265B8-8382-4932-A7B4-772D28958AE3}"/>
    <cellStyle name="NazevOddilu" xfId="137" xr:uid="{54F4966C-2DA9-44E6-9A41-BD4A1DFC47F2}"/>
    <cellStyle name="NazevPolozky" xfId="138" xr:uid="{4EC4D28C-F6E0-48E5-B683-E79F1082EE09}"/>
    <cellStyle name="NazevSouctuOddilu" xfId="139" xr:uid="{6EBA44A4-C626-43C7-A065-3E72CF9F5EC8}"/>
    <cellStyle name="Neutrálna" xfId="2153" xr:uid="{779C2F7F-6907-4A38-A3BF-9CE55DEE38E8}"/>
    <cellStyle name="Neutrálna 2" xfId="2154" xr:uid="{2F2B267C-5CEF-403A-BBF5-EDEB92A493EF}"/>
    <cellStyle name="Neutrální 2" xfId="140" xr:uid="{DAFF4ADA-7882-45FC-9A8D-8C12448987FA}"/>
    <cellStyle name="Neutrální 2 2" xfId="1045" xr:uid="{C0A84FE6-AD30-4F73-812F-FB4048E01607}"/>
    <cellStyle name="Neutrální 2 2 2" xfId="2155" xr:uid="{5DF6D8CB-1EA9-43F1-A8F7-C70D96FCF622}"/>
    <cellStyle name="Neutrální 2 3" xfId="1046" xr:uid="{E30E67A5-9BE8-40DF-A0C0-4D6C7D7C7387}"/>
    <cellStyle name="Neutrální 2 3 2" xfId="2156" xr:uid="{D820046C-0967-48F6-8325-70F61C3C8EB4}"/>
    <cellStyle name="Neutrální 2 4" xfId="1047" xr:uid="{5CFCDB64-B382-4CEA-BAFE-3570B2B16EB5}"/>
    <cellStyle name="Neutrální 2 4 2" xfId="1048" xr:uid="{E8C6F209-B15D-4AAA-8E8C-2DE69D199C25}"/>
    <cellStyle name="Neutrální 2 4 3" xfId="2157" xr:uid="{480F1A8F-61B6-4516-BCFD-2A6CD4C172C4}"/>
    <cellStyle name="Neutrální 2 5" xfId="1049" xr:uid="{80185F45-6450-4307-A7DB-91A548394DB2}"/>
    <cellStyle name="Neutrální 2 5 2" xfId="1050" xr:uid="{413CDDD1-7B29-4E4C-9D1B-2361B335A6F7}"/>
    <cellStyle name="Neutrální 2 6" xfId="1051" xr:uid="{60D3F2D5-BB78-408C-B3D8-89C73D49554E}"/>
    <cellStyle name="Neutrální 2 6 2" xfId="1052" xr:uid="{C7F9BF34-8844-4E9D-9B12-1FCC557068A9}"/>
    <cellStyle name="Neutrální 2 7" xfId="1044" xr:uid="{43D33278-C894-41E0-AD1B-56D0DC269E29}"/>
    <cellStyle name="Neutrální 2 7 2" xfId="1688" xr:uid="{36F5B27E-22BE-4DCA-BE8E-FB14F66AD2EC}"/>
    <cellStyle name="Neutrální 2 8" xfId="3430" xr:uid="{98EE8B07-07AB-4829-95DE-CC76789F85A4}"/>
    <cellStyle name="Neutrální 3" xfId="1053" xr:uid="{F26C4119-72B5-4C28-A1F8-196B2ACFBE61}"/>
    <cellStyle name="Neutrální 3 2" xfId="1054" xr:uid="{273B23C8-1A8D-45B3-BCA9-0B8BD9BDC7AD}"/>
    <cellStyle name="Neutrální 3 2 2" xfId="2159" xr:uid="{4EFFA6A5-EE4C-4CC2-B383-09D713B00324}"/>
    <cellStyle name="Neutrální 3 3" xfId="2158" xr:uid="{4CE1F41A-4E05-482A-9329-7EA4B5302130}"/>
    <cellStyle name="Neutrální 4" xfId="1055" xr:uid="{FB90AC05-9806-4ED3-AC0E-7E68AB4882EA}"/>
    <cellStyle name="Neutrální 4 2" xfId="1056" xr:uid="{C9F5070F-5EAB-4205-9566-264501222E4C}"/>
    <cellStyle name="Neutrální 4 3" xfId="2160" xr:uid="{AFD4ECC8-4709-4A34-9774-6FA25985C3B9}"/>
    <cellStyle name="Neutrální 5" xfId="2161" xr:uid="{0407CEC9-E5AA-4B0E-B2BF-D7840C062AE4}"/>
    <cellStyle name="no dec" xfId="2162" xr:uid="{1DEC40DE-F5DE-41E4-81A0-96152CC35490}"/>
    <cellStyle name="normal" xfId="1057" xr:uid="{67DFAF0C-EE6F-4223-B196-89AE184D9DC4}"/>
    <cellStyle name="Normal - Style1" xfId="2163" xr:uid="{5081ACF2-95B0-4B3A-A22D-0018E26B21FD}"/>
    <cellStyle name="Normal 11" xfId="141" xr:uid="{01A12DE7-73EB-41CC-866D-88F8FC5B0559}"/>
    <cellStyle name="Normal 11 2" xfId="1059" xr:uid="{87862DFF-FA5F-4A91-9B99-F83D64A75570}"/>
    <cellStyle name="Normal 11 2 2" xfId="2677" xr:uid="{C58EC39A-B55A-4F03-99E1-A884646D0629}"/>
    <cellStyle name="Normal 11 2 2 2" xfId="4168" xr:uid="{BD56A2C9-2FC5-4B20-B0D9-57AC4EBB204C}"/>
    <cellStyle name="Normal 11 2 3" xfId="3468" xr:uid="{A8990A89-150A-47EB-A4C5-C989917695A8}"/>
    <cellStyle name="Normal 11 2 3 2" xfId="4163" xr:uid="{1335D89B-5B23-4F3B-B50C-BB63DCB1F495}"/>
    <cellStyle name="Normal 11 2 4" xfId="4172" xr:uid="{5A450E7A-5424-413F-A6B4-988CCD7A7B41}"/>
    <cellStyle name="Normal 11 3" xfId="1060" xr:uid="{10800414-404B-4326-B68F-B881C5EE8042}"/>
    <cellStyle name="Normal 11 3 2" xfId="2678" xr:uid="{3343DE64-C756-4DB6-B137-4BBAE7095755}"/>
    <cellStyle name="Normal 11 3 2 2" xfId="4157" xr:uid="{6B2671A3-D52E-43C7-B98D-9F913F0A1E22}"/>
    <cellStyle name="Normal 11 3 3" xfId="3384" xr:uid="{E3A0B3BD-666C-4A62-B4A1-772DF473379B}"/>
    <cellStyle name="Normal 11 3 3 2" xfId="4156" xr:uid="{5EF74E46-71F0-4780-9B6A-DB84E966343E}"/>
    <cellStyle name="Normal 11 3 4" xfId="4174" xr:uid="{5F91490B-0CEF-47E6-A1F6-C261AB992ED9}"/>
    <cellStyle name="Normal 11 4" xfId="1061" xr:uid="{C6C9F199-AF06-4705-A4C9-CACD348A1CD4}"/>
    <cellStyle name="Normal 11 4 2" xfId="2679" xr:uid="{C0120F4D-F0EF-4391-AE06-BD8866D031C5}"/>
    <cellStyle name="Normal 11 4 2 2" xfId="4170" xr:uid="{2E24C9C5-BB74-40C8-B5A9-F4AF0CF78329}"/>
    <cellStyle name="Normal 11 4 3" xfId="3383" xr:uid="{F373D78F-7B55-43C6-B735-15F40DB61D3B}"/>
    <cellStyle name="Normal 11 4 3 2" xfId="4164" xr:uid="{F84412FD-BFFD-46FA-9526-7CD1006AC7A0}"/>
    <cellStyle name="Normal 11 4 4" xfId="4169" xr:uid="{9D6309B9-121A-4F48-A04E-AA1A0F4BAB41}"/>
    <cellStyle name="Normal 11 5" xfId="1058" xr:uid="{7646FFB4-2F48-4C51-8BC3-887BDAD71929}"/>
    <cellStyle name="Normal 11 5 2" xfId="2164" xr:uid="{FF3BE41D-0147-45B9-8CCB-4152682D4821}"/>
    <cellStyle name="Normal 11 6" xfId="3429" xr:uid="{338E5674-C8D9-4C47-9F95-3ADD9101085E}"/>
    <cellStyle name="Normal 2" xfId="34" xr:uid="{9CF4EB06-5851-486D-B8F9-4858CDEE58CD}"/>
    <cellStyle name="Normal 2 2" xfId="35" xr:uid="{AC917BDA-66E4-4BBA-B973-D2BCE61F5FEC}"/>
    <cellStyle name="Normal 2 2 2" xfId="220" xr:uid="{8D5D5C1E-7172-48C5-B52E-EC25799800CE}"/>
    <cellStyle name="Normal 2 2 3" xfId="62" xr:uid="{9705381F-EBAF-47A8-A6B2-BE22095A9F64}"/>
    <cellStyle name="Normal 2 3" xfId="193" xr:uid="{1F1CDA3C-D11B-4F47-8A5B-057C14D4CE9B}"/>
    <cellStyle name="Normal 2 4" xfId="3244" xr:uid="{06089E39-65D6-423F-96DB-8670B4C5E86B}"/>
    <cellStyle name="Normal 3" xfId="36" xr:uid="{B729157D-F748-4171-8057-381B4AC08082}"/>
    <cellStyle name="Normal 3 2" xfId="37" xr:uid="{0142174A-D99C-4D2D-8FE8-74D4EAF35D4A}"/>
    <cellStyle name="Normal 3 2 2" xfId="218" xr:uid="{8651A314-C6F6-453B-86E4-B39BA270029F}"/>
    <cellStyle name="Normal 3 2 3" xfId="64" xr:uid="{C3201B97-5E98-4C15-B23B-D9E4617548AB}"/>
    <cellStyle name="Normal 3 3" xfId="219" xr:uid="{E9F66467-4EFD-456A-B1F0-BADF97B607BB}"/>
    <cellStyle name="Normal 3 4" xfId="63" xr:uid="{0AB8BCBB-BA0B-4021-99F1-9107FC6BF427}"/>
    <cellStyle name="Normal 4" xfId="38" xr:uid="{726F2C29-24F8-4C11-AD80-196ADBE2730F}"/>
    <cellStyle name="Normal 4 2" xfId="217" xr:uid="{A720EEE6-9A1D-40A5-AD25-19C69310423D}"/>
    <cellStyle name="Normal 4 3" xfId="65" xr:uid="{3CB3E9B6-D2D4-4D87-A710-0D122BE2165A}"/>
    <cellStyle name="Normal 5" xfId="39" xr:uid="{4BA7A576-DF66-4367-B261-50D2EA65A9FC}"/>
    <cellStyle name="Normal 6" xfId="40" xr:uid="{8840F2FF-EC79-425C-91E4-5FB1099ED70F}"/>
    <cellStyle name="Normal 7" xfId="41" xr:uid="{F330F26F-B9E9-4AE6-9280-644ECD313916}"/>
    <cellStyle name="Normal_!!!GO" xfId="2165" xr:uid="{F6A40654-780A-4014-9508-3B37E78B2CBE}"/>
    <cellStyle name="Normální" xfId="0" builtinId="0"/>
    <cellStyle name="Normální 10" xfId="15" xr:uid="{0E9CE7C8-9F3A-4458-BCC2-82FDCB672598}"/>
    <cellStyle name="Normální 10 10" xfId="1663" xr:uid="{D2A56330-D92E-4AB8-A0FC-B9A169216A84}"/>
    <cellStyle name="Normální 10 11" xfId="3396" xr:uid="{B3564F01-98DD-4665-A2D5-2A77B1D3A4C1}"/>
    <cellStyle name="Normální 10 12" xfId="194" xr:uid="{9A83DEF1-357E-4C58-9C38-BED4EE104FC7}"/>
    <cellStyle name="normální 10 2" xfId="1062" xr:uid="{795E1E95-7D37-4070-B65D-F288CAA4DE1A}"/>
    <cellStyle name="Normální 10 2 2" xfId="2167" xr:uid="{960C8EF9-4B8D-4287-9E87-608EDBD28369}"/>
    <cellStyle name="normální 10 3" xfId="1063" xr:uid="{43EF80AB-8FBB-40B6-AC66-73351C670A30}"/>
    <cellStyle name="Normální 10 4" xfId="1540" xr:uid="{B76A65B0-F36C-4BDF-A26A-5D7D075905BF}"/>
    <cellStyle name="Normální 10 4 2" xfId="2166" xr:uid="{7FC3F8CB-0B39-49D9-AD6F-54EE85EC0E87}"/>
    <cellStyle name="Normální 10 4 2 2" xfId="2712" xr:uid="{45578D76-88C4-408C-AFBE-9FC51EFA93C3}"/>
    <cellStyle name="Normální 10 4 2 2 2" xfId="3158" xr:uid="{1B524746-A514-47FA-83BD-F827E36AC65D}"/>
    <cellStyle name="Normální 10 4 2 2 3" xfId="3806" xr:uid="{29BA82E2-3533-497E-932B-0EBA3A0A61A0}"/>
    <cellStyle name="Normální 10 4 2 3" xfId="2981" xr:uid="{9DFC0F90-06CA-4B47-8E54-9052E39B2DE2}"/>
    <cellStyle name="Normální 10 4 2 4" xfId="3530" xr:uid="{BE2A8E26-B027-42D6-8E1E-DE0E8234AAB0}"/>
    <cellStyle name="Normální 10 4 3" xfId="4065" xr:uid="{79EBA30A-E228-4C71-8B23-F556D2A2C990}"/>
    <cellStyle name="Normální 10 5" xfId="1647" xr:uid="{71376013-799D-4666-B8C0-62361DD70132}"/>
    <cellStyle name="Normální 10 5 2" xfId="2465" xr:uid="{FE33B0D2-80BD-4A2A-A8DD-EB5F03310766}"/>
    <cellStyle name="Normální 10 5 2 2" xfId="2792" xr:uid="{BAE909F5-41E5-432B-AF2D-3D22B781781F}"/>
    <cellStyle name="Normální 10 5 2 2 2" xfId="3174" xr:uid="{68C12946-D5AC-4CE8-AD88-99F9B3191EBF}"/>
    <cellStyle name="Normální 10 5 2 2 3" xfId="3876" xr:uid="{F9036AA9-193F-48C0-893F-2D793B408EB2}"/>
    <cellStyle name="Normální 10 5 2 3" xfId="3018" xr:uid="{B7C915A3-12BB-4883-940B-E695ED55812A}"/>
    <cellStyle name="Normální 10 5 2 4" xfId="3621" xr:uid="{685A7C96-155D-4216-92F5-EAE48591145A}"/>
    <cellStyle name="Normální 10 5 3" xfId="4107" xr:uid="{1107112B-D914-4B80-973B-588767AB5597}"/>
    <cellStyle name="Normální 10 6" xfId="1648" xr:uid="{89C4F983-7D6E-4BDA-A826-7DA63D773FEC}"/>
    <cellStyle name="Normální 10 6 2" xfId="2451" xr:uid="{C68BCAB8-5676-470C-9627-67CCF412DFD6}"/>
    <cellStyle name="Normální 10 6 2 2" xfId="2789" xr:uid="{6CB03215-7EB3-4021-A39D-31705569E673}"/>
    <cellStyle name="Normální 10 6 2 2 2" xfId="3172" xr:uid="{D341406E-DA60-4093-AF35-348B693A8C2B}"/>
    <cellStyle name="Normální 10 6 2 2 3" xfId="3875" xr:uid="{DF2D6D21-F967-456B-81CE-9425D9183560}"/>
    <cellStyle name="Normální 10 6 2 3" xfId="3015" xr:uid="{C6BF24DA-09FC-4990-A0C7-E043FAE7C52B}"/>
    <cellStyle name="Normální 10 6 2 4" xfId="3620" xr:uid="{07C0D6AC-0CE1-4A18-AE98-FC1C801BA833}"/>
    <cellStyle name="Normální 10 6 3" xfId="4106" xr:uid="{FB52FFB7-EF5E-44D0-BB06-7C2C9285EFB1}"/>
    <cellStyle name="Normální 10 7" xfId="1650" xr:uid="{6A2A7F59-811C-4C14-8A76-49FAAA53E15C}"/>
    <cellStyle name="Normální 10 7 2" xfId="2467" xr:uid="{D3B3B11B-B391-437A-81ED-979E08DF6AAC}"/>
    <cellStyle name="Normální 10 7 2 2" xfId="2793" xr:uid="{38E6AFEC-E26B-4F4C-91F1-DFABA07400B5}"/>
    <cellStyle name="Normální 10 7 2 2 2" xfId="3175" xr:uid="{FF4A163D-4A17-47C9-B83B-A36947E77B88}"/>
    <cellStyle name="Normální 10 7 2 2 3" xfId="3877" xr:uid="{6BC9E4E6-98C7-4102-8DFB-00337506C36D}"/>
    <cellStyle name="Normální 10 7 2 3" xfId="3019" xr:uid="{7F63137B-024F-4518-A0BB-177E2FD6FC30}"/>
    <cellStyle name="Normální 10 7 2 4" xfId="3622" xr:uid="{1DAE8951-2CEF-419A-934D-3CC014CDEF44}"/>
    <cellStyle name="Normální 10 7 3" xfId="4108" xr:uid="{76AF4715-EA40-42A4-AB95-30AEFDD636D3}"/>
    <cellStyle name="Normální 10 8" xfId="1651" xr:uid="{4573E09B-864A-48CA-AAAF-99CC00E15051}"/>
    <cellStyle name="Normální 10 9" xfId="1652" xr:uid="{92FEA432-7F51-47B1-A7A6-062C51B4F7FB}"/>
    <cellStyle name="Normální 11" xfId="16" xr:uid="{C864E149-F697-41CC-8C5B-0D8E60574751}"/>
    <cellStyle name="Normální 11 10" xfId="2450" xr:uid="{7C5A63F8-2C2D-4D79-A04D-ED483431FEA9}"/>
    <cellStyle name="Normální 11 10 2" xfId="2668" xr:uid="{E70592B4-F11F-431F-84B5-1B247A59C23A}"/>
    <cellStyle name="Normální 11 10 2 2" xfId="3131" xr:uid="{E69111A5-5642-4F64-9A37-106B181F5BF2}"/>
    <cellStyle name="Normální 11 10 2 3" xfId="3772" xr:uid="{C4E9C002-7D1B-4106-B870-D87AF112BF40}"/>
    <cellStyle name="Normální 11 11" xfId="2681" xr:uid="{7431FC71-5305-443F-B049-38455D8BA791}"/>
    <cellStyle name="Normální 11 11 2" xfId="3138" xr:uid="{F70110EC-2D22-4139-80F2-76E52F3BAE6A}"/>
    <cellStyle name="Normální 11 11 3" xfId="3779" xr:uid="{D1762AAF-9F00-4B25-A936-5920A5F4AB41}"/>
    <cellStyle name="Normální 11 12" xfId="2683" xr:uid="{70DA601E-B5BC-4173-8669-0E5DE96BB260}"/>
    <cellStyle name="Normální 11 12 2" xfId="3140" xr:uid="{C74B7D59-80F8-4104-9EC1-DF830652593D}"/>
    <cellStyle name="Normální 11 12 3" xfId="3781" xr:uid="{2FA3D3A3-4C62-426C-B94A-BF06FB1C1DC9}"/>
    <cellStyle name="Normální 11 13" xfId="2660" xr:uid="{75BA4AE3-4B19-4EA6-9681-98858F6AAAE6}"/>
    <cellStyle name="Normální 11 13 2" xfId="3125" xr:uid="{3824B1F7-AEAC-4A04-A973-E01BDC1152EF}"/>
    <cellStyle name="Normální 11 13 3" xfId="3766" xr:uid="{7B9C10D9-C1F7-431B-B5C6-045AB4379EED}"/>
    <cellStyle name="Normální 11 14" xfId="2943" xr:uid="{83130060-959D-40DE-9D7D-55448C76F739}"/>
    <cellStyle name="Normální 11 14 2" xfId="4046" xr:uid="{03660A53-1A98-4E6F-AEFF-0703612164C1}"/>
    <cellStyle name="Normální 11 15" xfId="3372" xr:uid="{9F876981-270A-4EDE-AA0E-CE2678F271D0}"/>
    <cellStyle name="normální 11 2" xfId="1064" xr:uid="{A3E061BF-E846-4C7E-9571-A6E3A37F7160}"/>
    <cellStyle name="Normální 11 2 2" xfId="2169" xr:uid="{A04A84FE-CB59-4DAE-8C40-BDC7CB61B56C}"/>
    <cellStyle name="Normální 11 2 2 2" xfId="4066" xr:uid="{4B382AB4-0B59-46A8-A4F2-A5E548314BB3}"/>
    <cellStyle name="Normální 11 2 2 3" xfId="3531" xr:uid="{36DF2568-200C-497B-8511-807A5F50E0AB}"/>
    <cellStyle name="normální 11 3" xfId="1065" xr:uid="{4CC33482-C3F1-4246-82E6-C0CC6FE90BFA}"/>
    <cellStyle name="Normální 11 3 2" xfId="2170" xr:uid="{16B8A319-4050-4CC5-AB07-C4AE00EFF639}"/>
    <cellStyle name="Normální 11 4" xfId="2171" xr:uid="{A323F1C9-6BFB-49D2-BBDA-5844E2A57AC3}"/>
    <cellStyle name="Normální 11 4 2" xfId="2665" xr:uid="{A82436CA-ABEB-41C3-BA1F-9AE70D82E035}"/>
    <cellStyle name="Normální 11 4 2 2" xfId="3129" xr:uid="{E71FE173-A54A-4D20-BDEA-E7DFF7495882}"/>
    <cellStyle name="Normální 11 4 2 3" xfId="3770" xr:uid="{89251942-866C-43B7-A3F4-6C5AF16AF4B4}"/>
    <cellStyle name="Normální 11 5" xfId="2172" xr:uid="{E4659D2E-EF62-48B0-AF8F-F01CA2E0DEB9}"/>
    <cellStyle name="Normální 11 5 2" xfId="2173" xr:uid="{1C60454D-D05A-4299-915F-2D47D5F50D56}"/>
    <cellStyle name="Normální 11 5 3" xfId="2672" xr:uid="{013C3343-4582-4121-809D-37B931A834FB}"/>
    <cellStyle name="Normální 11 5 3 2" xfId="3134" xr:uid="{7F7E571A-F0FF-4F7A-B554-4A3EA55E2044}"/>
    <cellStyle name="Normální 11 5 3 3" xfId="3775" xr:uid="{05C35DC9-84C4-47A2-92D1-0725AEB4CA16}"/>
    <cellStyle name="Normální 11 6" xfId="2174" xr:uid="{FBE227B7-AA47-4C4D-8F2E-116F541CA8E5}"/>
    <cellStyle name="Normální 11 6 2" xfId="2673" xr:uid="{0D77D381-353F-4DB6-ACCE-08711676202D}"/>
    <cellStyle name="Normální 11 6 2 2" xfId="3135" xr:uid="{2F6B75CD-DFE8-4EC8-B269-C288946C02A1}"/>
    <cellStyle name="Normální 11 6 2 3" xfId="3776" xr:uid="{F9943844-FAA2-4B87-95CD-492A4879FB27}"/>
    <cellStyle name="Normální 11 7" xfId="2175" xr:uid="{D79F7C8D-602F-48CE-BC50-8C52C7A803DA}"/>
    <cellStyle name="Normální 11 7 2" xfId="2670" xr:uid="{7FECFC35-5DE5-4521-AF7A-FAC7B8B2E620}"/>
    <cellStyle name="Normální 11 7 2 2" xfId="3132" xr:uid="{89EDB64D-66DB-462C-A734-D7DC6B99F9A7}"/>
    <cellStyle name="Normální 11 7 2 3" xfId="3773" xr:uid="{E78AA87D-8568-4538-B2D7-AB0141EB5353}"/>
    <cellStyle name="Normální 11 8" xfId="2168" xr:uid="{37CFE26B-8725-4DCB-B0A8-6A69F39C7C98}"/>
    <cellStyle name="Normální 11 8 2" xfId="2666" xr:uid="{673C0BC1-F625-4F9C-BD22-3788B5711424}"/>
    <cellStyle name="Normální 11 8 2 2" xfId="3130" xr:uid="{AD0631C7-F65A-47E4-9326-82D8038D55C9}"/>
    <cellStyle name="Normální 11 8 2 3" xfId="3771" xr:uid="{4AAEDDEC-98C5-4FC9-9F5A-C8B0A60277D1}"/>
    <cellStyle name="Normální 11 9" xfId="2466" xr:uid="{58141525-7525-4AD3-8C4E-66E44031E8F8}"/>
    <cellStyle name="Normální 11 9 2" xfId="2674" xr:uid="{55FB1741-7591-46B0-A015-0A3F3D41D4BA}"/>
    <cellStyle name="Normální 11 9 2 2" xfId="3136" xr:uid="{C1A7B842-088D-43B9-9E98-8E36AC5A8731}"/>
    <cellStyle name="Normální 11 9 2 3" xfId="3777" xr:uid="{9E5D4064-909D-4ECD-8B8E-30BD48215DF6}"/>
    <cellStyle name="Normální 12" xfId="18" xr:uid="{7D591663-4CB1-46D4-B4BC-344DC0513ABF}"/>
    <cellStyle name="Normální 12 10" xfId="4067" xr:uid="{DC2A3EE3-C8B1-424F-A36E-722CA578210A}"/>
    <cellStyle name="Normální 12 11" xfId="1486" xr:uid="{1CD9189D-D0AF-49BF-AE34-D3DC5F5BBEAC}"/>
    <cellStyle name="normální 12 2" xfId="1066" xr:uid="{54D5C580-6F84-460D-8B5B-1A82DF766A54}"/>
    <cellStyle name="Normální 12 2 2" xfId="2177" xr:uid="{EC863FDA-545A-4A79-9536-9A0821E45BC6}"/>
    <cellStyle name="normální 12 3" xfId="1067" xr:uid="{F09B974B-9C2E-4F16-9B26-E826C7C26A25}"/>
    <cellStyle name="Normální 12 3 2" xfId="2178" xr:uid="{59AC2377-1650-416C-972A-E7DC6F53A17E}"/>
    <cellStyle name="Normální 12 4" xfId="2179" xr:uid="{19A72D41-87A0-4293-8E95-12903D7C49A5}"/>
    <cellStyle name="Normální 12 4 2" xfId="2180" xr:uid="{A7A7A151-DAF4-4937-8AA8-2ED04F3A3C0E}"/>
    <cellStyle name="Normální 12 5" xfId="2181" xr:uid="{B9C91DED-1947-4EC8-89E8-F14889E84D2B}"/>
    <cellStyle name="Normální 12 6" xfId="2182" xr:uid="{EAB10352-383C-4322-A532-CE87C115DAF4}"/>
    <cellStyle name="Normální 12 7" xfId="2176" xr:uid="{1C72A1A6-EC1A-4F8A-A3FB-8647FD37A804}"/>
    <cellStyle name="Normální 12 8" xfId="2485" xr:uid="{1E9887D1-B0C9-48E5-8582-C43F7FE860C0}"/>
    <cellStyle name="Normální 12 9" xfId="2661" xr:uid="{BB6987F0-D065-4DBF-920B-CC4ADE175DE0}"/>
    <cellStyle name="Normální 12 9 2" xfId="3126" xr:uid="{C175345C-58DE-48F9-B139-2B00489BE4BE}"/>
    <cellStyle name="Normální 12 9 3" xfId="3767" xr:uid="{AD489A85-1AFB-458C-AE48-B9C9DA1A16DF}"/>
    <cellStyle name="Normální 13" xfId="19" xr:uid="{1CED2197-0ECE-4D67-8AEB-86B18414D7A3}"/>
    <cellStyle name="Normální 13 10" xfId="4165" xr:uid="{C1B1BDFC-96B0-4050-A88A-390991B79941}"/>
    <cellStyle name="normální 13 2" xfId="1068" xr:uid="{B9B888A6-6280-4327-9457-0E94EFB85923}"/>
    <cellStyle name="Normální 13 2 2" xfId="2184" xr:uid="{58E93FC2-533B-490C-8EC9-E457D88C37EA}"/>
    <cellStyle name="Normální 13 2 2 2" xfId="2713" xr:uid="{9B1EC624-2BD1-4E51-BC09-6487DFE7A19A}"/>
    <cellStyle name="Normální 13 2 2 2 2" xfId="3159" xr:uid="{00841B3B-CB43-4FD9-9E6F-134DEED9E49E}"/>
    <cellStyle name="Normální 13 2 2 2 3" xfId="3807" xr:uid="{09FAD68C-6E93-4198-8C26-AB3E1A9BE6DC}"/>
    <cellStyle name="Normální 13 2 2 3" xfId="2982" xr:uid="{DCEFF007-70A0-4879-84D5-A7E1C2299AD3}"/>
    <cellStyle name="Normální 13 2 2 3 2" xfId="4069" xr:uid="{F0C59EEA-7FDC-4ADB-A33A-D6EA63373E76}"/>
    <cellStyle name="Normální 13 2 2 4" xfId="3533" xr:uid="{9CDDBF4B-1CB5-44C4-BFC3-858A5E6FFEFE}"/>
    <cellStyle name="normální 13 3" xfId="1069" xr:uid="{1F185067-3BD2-49DE-8639-FAF827FE314F}"/>
    <cellStyle name="Normální 13 4" xfId="2183" xr:uid="{0B9D453B-AC37-4C2F-898B-783C26FA829E}"/>
    <cellStyle name="Normální 13 4 2" xfId="3532" xr:uid="{CABEA053-1AFE-4A86-8653-F66F8DFB04D1}"/>
    <cellStyle name="Normální 13 5" xfId="2486" xr:uid="{AA2CEDFC-A666-4A4A-A399-F33D3AFC549A}"/>
    <cellStyle name="Normální 13 5 2" xfId="3630" xr:uid="{F4F64B07-7037-4671-A5C6-60658881E251}"/>
    <cellStyle name="Normální 13 6" xfId="4068" xr:uid="{4C6A8707-5914-4FE5-86CD-86A689B91161}"/>
    <cellStyle name="Normální 13 7" xfId="3945" xr:uid="{E7D7E02E-B319-49D1-A4D8-B962C39EFDD4}"/>
    <cellStyle name="Normální 13 8" xfId="1643" xr:uid="{290DBC85-C176-4D0B-9D03-DE05995A65AA}"/>
    <cellStyle name="Normální 13 9" xfId="4155" xr:uid="{3A520717-F2B0-4BA4-97A6-81CEF5929BC9}"/>
    <cellStyle name="Normální 14" xfId="20" xr:uid="{1016EAC4-E81C-40A5-BE7D-FD1DCF3E8703}"/>
    <cellStyle name="Normální 14 10" xfId="4171" xr:uid="{066741A1-AE70-44CD-B653-6F0CF2F229C6}"/>
    <cellStyle name="normální 14 2" xfId="1070" xr:uid="{7ED6CAE6-4D2E-4C6B-9DCF-60DBF401BA0D}"/>
    <cellStyle name="normální 14 3" xfId="1071" xr:uid="{12DE89F8-93D6-4F93-9AAF-330BB005102B}"/>
    <cellStyle name="Normální 14 4" xfId="2185" xr:uid="{719D6823-FC08-4F02-A281-EC6D4FA69E9F}"/>
    <cellStyle name="Normální 14 5" xfId="2487" xr:uid="{E51EEDAF-C68C-4D8D-8F81-65638E90CC17}"/>
    <cellStyle name="Normální 14 6" xfId="4070" xr:uid="{9F35D271-7FB8-4139-93FD-80D08B6A81F9}"/>
    <cellStyle name="Normální 14 7" xfId="3944" xr:uid="{76AB7662-5495-48FC-9BBC-69791E139E20}"/>
    <cellStyle name="Normální 14 8" xfId="1557" xr:uid="{C614B066-8953-4DC1-8A71-9628B412F9F7}"/>
    <cellStyle name="Normální 14 9" xfId="4162" xr:uid="{C8CE58ED-7C2D-4777-93D8-B3122E48B9BA}"/>
    <cellStyle name="Normální 15" xfId="1635" xr:uid="{1D788590-996E-4B68-AF62-B88D3C0F56D0}"/>
    <cellStyle name="normální 15 2" xfId="1072" xr:uid="{23D9532A-2C3F-4635-9E7B-CC7F84A324DD}"/>
    <cellStyle name="normální 15 3" xfId="1073" xr:uid="{60E39436-F393-4F7B-B7D6-D8F5AE73CA58}"/>
    <cellStyle name="Normální 15 4" xfId="2186" xr:uid="{8741CC29-F46F-4849-875C-769239EE8ECF}"/>
    <cellStyle name="Normální 15 5" xfId="2488" xr:uid="{9ABF3563-8FA2-4BF5-AB54-332FFA95276D}"/>
    <cellStyle name="Normální 15 6" xfId="4071" xr:uid="{53FBB647-258E-4D91-8788-107DE7344ECB}"/>
    <cellStyle name="Normální 15 7" xfId="3943" xr:uid="{52ADCFBA-8212-4401-BA64-CCC49912FC27}"/>
    <cellStyle name="Normální 16" xfId="1566" xr:uid="{4FBE17F7-3F84-49ED-AFE7-17A32DBA0D55}"/>
    <cellStyle name="normální 16 2" xfId="1074" xr:uid="{969B090A-3A30-4B88-A1F0-3E52C9E3C4B1}"/>
    <cellStyle name="normální 16 3" xfId="1075" xr:uid="{F280F8BE-F0B3-493D-8C19-A8207DFF91BC}"/>
    <cellStyle name="Normální 16 4" xfId="2187" xr:uid="{65C0E860-4B0A-47B6-A21E-F71FA4E98AB8}"/>
    <cellStyle name="Normální 16 5" xfId="2489" xr:uid="{61BB7972-085C-49F5-A2A3-F117CD0CDCF7}"/>
    <cellStyle name="Normální 16 6" xfId="4072" xr:uid="{4F49A9F3-714B-464F-A542-5C3C5D3B27A1}"/>
    <cellStyle name="Normální 16 7" xfId="3942" xr:uid="{96FFFB10-397E-42E2-9E0B-2AB0C054A394}"/>
    <cellStyle name="Normální 17" xfId="1627" xr:uid="{1E9F157A-DAF3-4C52-B3B0-E811F93F7F5C}"/>
    <cellStyle name="Normální 17 10" xfId="3452" xr:uid="{CA13FA33-0CD6-48E0-9B9B-1485DC32BC0A}"/>
    <cellStyle name="normální 17 2" xfId="1076" xr:uid="{359BCE94-581D-481F-B701-42F122F5E0B7}"/>
    <cellStyle name="normální 17 3" xfId="1077" xr:uid="{DBB1BF33-63EC-44F2-BFA8-9E70A57AD4EF}"/>
    <cellStyle name="Normální 17 4" xfId="2188" xr:uid="{B86C10C2-876F-4448-99E1-51624BEA9EEF}"/>
    <cellStyle name="Normální 17 5" xfId="2490" xr:uid="{48EAECE2-3A46-4759-A38B-54844F81186E}"/>
    <cellStyle name="Normální 17 6" xfId="2667" xr:uid="{D6F677E2-F4BD-42CD-85F0-956AF05FE144}"/>
    <cellStyle name="Normální 17 7" xfId="4073" xr:uid="{673EF056-26A0-4D63-8D6B-0041BEE349D0}"/>
    <cellStyle name="Normální 17 8" xfId="3941" xr:uid="{1FEE9B31-DCC5-4982-A933-3754BC2D4023}"/>
    <cellStyle name="Normální 17 9" xfId="3496" xr:uid="{B5088E3A-28CD-403F-9CAF-07D409425E55}"/>
    <cellStyle name="Normální 18" xfId="1588" xr:uid="{82D9DF0B-B2F6-468B-AF6E-1EBEC81E00BD}"/>
    <cellStyle name="Normální 18 10" xfId="3513" xr:uid="{BBE1AFB0-A673-4B2E-856E-8B55F290897C}"/>
    <cellStyle name="normální 18 2" xfId="1078" xr:uid="{4BD65AD7-6847-4EA8-9889-1ACAB5CCD990}"/>
    <cellStyle name="normální 18 3" xfId="1079" xr:uid="{7791829D-9B5B-4588-A728-43572D00402A}"/>
    <cellStyle name="Normální 18 4" xfId="2189" xr:uid="{D508FB54-2876-4D67-B2F7-8BD704E5CCAD}"/>
    <cellStyle name="Normální 18 5" xfId="2491" xr:uid="{66281FCD-EA2D-47FA-9042-6FCEF33C2F52}"/>
    <cellStyle name="Normální 18 6" xfId="2669" xr:uid="{BEF3D2BE-E92A-401B-BB47-A77A23675C40}"/>
    <cellStyle name="Normální 18 7" xfId="4074" xr:uid="{2B3DB760-40F4-4E4C-8EFF-7A5A7A23D869}"/>
    <cellStyle name="Normální 18 8" xfId="3940" xr:uid="{F57FE01B-A3DB-4CDC-B1AF-DC9F50E6770C}"/>
    <cellStyle name="Normální 18 9" xfId="3487" xr:uid="{F065AC3D-28D9-48E1-AC66-F15B1F498582}"/>
    <cellStyle name="Normální 19" xfId="1580" xr:uid="{D88C6118-BB39-4445-9EFE-63684B3EE392}"/>
    <cellStyle name="Normální 19 10" xfId="3515" xr:uid="{2F50283B-E72B-4AD0-A9DE-E851CF2AB1EB}"/>
    <cellStyle name="normální 19 2" xfId="1080" xr:uid="{FF953AFC-FFEC-45A4-B98E-5D62D0D87499}"/>
    <cellStyle name="normální 19 3" xfId="1081" xr:uid="{00A85220-4B7F-43DD-ADE2-4D5F49C4F0DA}"/>
    <cellStyle name="Normální 19 4" xfId="2190" xr:uid="{B0B5DBCC-7333-4EAF-BD10-F17F00E147FE}"/>
    <cellStyle name="Normální 19 5" xfId="2492" xr:uid="{C471DC66-0CB9-4F5C-A5E8-AD2F489E8447}"/>
    <cellStyle name="Normální 19 6" xfId="2675" xr:uid="{F75B54F1-2806-4053-8764-367E42164B8B}"/>
    <cellStyle name="Normální 19 7" xfId="4075" xr:uid="{81EC3108-AAB5-45DF-A4D6-0ABD463E5081}"/>
    <cellStyle name="Normální 19 8" xfId="3939" xr:uid="{90ABB207-C75E-48D5-8B0A-15ECA6CD2E1A}"/>
    <cellStyle name="Normální 19 9" xfId="3483" xr:uid="{3F264260-4526-46D7-BFF1-A7FFC91B538C}"/>
    <cellStyle name="normální 2" xfId="1" xr:uid="{00000000-0005-0000-0000-000001000000}"/>
    <cellStyle name="Normální 2 10" xfId="1558" xr:uid="{E31D6C86-E4A1-4861-82F6-D02BB2A8FF6A}"/>
    <cellStyle name="normální 2 10 2" xfId="2191" xr:uid="{1B5E0BE5-5A87-444E-BC2D-BBA12C227C13}"/>
    <cellStyle name="normální 2 10 2 2" xfId="3534" xr:uid="{CB120DE8-DFAC-4538-8103-5CF0008BECDD}"/>
    <cellStyle name="normální 2 10 3" xfId="4076" xr:uid="{246DB924-3FE1-4E84-A47C-EB65D72BAECF}"/>
    <cellStyle name="normální 2 11" xfId="1618" xr:uid="{BF4518DB-215D-464E-BA7D-783AD9ED0687}"/>
    <cellStyle name="Normální 2 11 2" xfId="4050" xr:uid="{3B52E019-E8EA-4C72-B6F3-E8EB51146343}"/>
    <cellStyle name="normální 2 11 3" xfId="3494" xr:uid="{84420199-B53E-4512-B498-F05975EF7F22}"/>
    <cellStyle name="normální 2 11 4" xfId="3278" xr:uid="{013B7519-CC4F-48EE-8539-B5572682D218}"/>
    <cellStyle name="normální 2 12" xfId="1624" xr:uid="{BF306ACB-937E-441A-AAE7-7CAC5AF638FB}"/>
    <cellStyle name="Normální 2 12 2" xfId="4098" xr:uid="{F13A5BE6-7A84-4574-BA3E-6AD896554B47}"/>
    <cellStyle name="normální 2 12 3" xfId="3495" xr:uid="{F70EFFE6-0988-40C2-8EA6-8229A8D4BF77}"/>
    <cellStyle name="normální 2 12 4" xfId="3277" xr:uid="{0DA46F3A-3947-4599-AC02-0F24B6D2C014}"/>
    <cellStyle name="normální 2 13" xfId="1590" xr:uid="{39A7DA5A-B484-4557-A8DA-28E83DB9F09E}"/>
    <cellStyle name="Normální 2 13 2" xfId="4111" xr:uid="{6218AB5E-0B0A-40B9-BDCF-5590444E9505}"/>
    <cellStyle name="normální 2 13 3" xfId="3489" xr:uid="{FFAE60AF-B17A-4668-9247-14A8AA21237A}"/>
    <cellStyle name="normální 2 13 4" xfId="3279" xr:uid="{9C5B4B5F-EF48-452E-AE65-A0E6C01E275E}"/>
    <cellStyle name="normální 2 14" xfId="1581" xr:uid="{A3355091-4917-4B70-97F9-2BE52FDC0CEC}"/>
    <cellStyle name="Normální 2 14 2" xfId="4113" xr:uid="{3EF1B699-CD16-49B9-9F0C-802735CC9223}"/>
    <cellStyle name="normální 2 14 3" xfId="3484" xr:uid="{374A21A2-AB5C-4ECA-B921-D8AC577777FD}"/>
    <cellStyle name="normální 2 14 4" xfId="3280" xr:uid="{3CA77C72-6895-49EE-81CB-8D301C457624}"/>
    <cellStyle name="normální 2 15" xfId="2531" xr:uid="{1812331A-E1A0-4F90-A8E9-F5DF41E433C4}"/>
    <cellStyle name="normální 2 15 2" xfId="3660" xr:uid="{3A5603FA-D794-4DE9-8C10-B4E1BE05A192}"/>
    <cellStyle name="Normální 2 16" xfId="25" xr:uid="{6B4FC79A-164C-41A7-92DC-ADA8C678CD1A}"/>
    <cellStyle name="Normální 2 17" xfId="28" xr:uid="{CAA7AED0-7DED-4544-AC36-9849F2F8A1C9}"/>
    <cellStyle name="Normální 2 18" xfId="4161" xr:uid="{55C255C8-098B-45F8-9534-E128FDD42BE3}"/>
    <cellStyle name="Normální 2 19" xfId="4159" xr:uid="{9A1B29F4-466D-4FA2-ADBD-0DB042DF0FB8}"/>
    <cellStyle name="normální 2 2" xfId="188" xr:uid="{D0DD6B67-DB92-4532-B174-19EF13A8A111}"/>
    <cellStyle name="normální 2 2 10" xfId="3918" xr:uid="{DF8CD25A-DE8C-44A4-8DA9-F7C6281A4949}"/>
    <cellStyle name="normální 2 2 2" xfId="1084" xr:uid="{3D86EBDE-305D-456D-897F-5DFB8509E730}"/>
    <cellStyle name="normální 2 2 2 2" xfId="2192" xr:uid="{03B42B00-2DBA-405A-A885-875985C7AB02}"/>
    <cellStyle name="normální 2 2 3" xfId="1085" xr:uid="{4B4EF7C7-207A-4704-98DC-4550143D2B54}"/>
    <cellStyle name="normální 2 2 3 2" xfId="2193" xr:uid="{922F035C-D0A5-4F5F-A0C5-A811D196D2D0}"/>
    <cellStyle name="normální 2 2 4" xfId="1086" xr:uid="{7FED39FA-C1AC-4462-B970-A1D0CE2C74A4}"/>
    <cellStyle name="normální 2 2 5" xfId="1545" xr:uid="{F73E0C85-220E-42CB-9A84-6A51E5D45B76}"/>
    <cellStyle name="normální 2 2 6" xfId="1083" xr:uid="{D052E646-D500-4884-92D9-41EE8B75658F}"/>
    <cellStyle name="normální 2 2 6 2" xfId="1689" xr:uid="{555543D0-6F53-4FD1-86CC-5F2D7D675C21}"/>
    <cellStyle name="normální 2 2 6 2 2" xfId="3503" xr:uid="{C6104A80-C640-43B1-8B1A-B1D9E934557A}"/>
    <cellStyle name="normální 2 2 6 3" xfId="3382" xr:uid="{D50AFB34-9746-4578-AAB4-224E9422D13A}"/>
    <cellStyle name="normální 2 2 6 4" xfId="4052" xr:uid="{7A15B692-32ED-49B0-BF56-7CC7BB41C83A}"/>
    <cellStyle name="Normální 2 2 6 5" xfId="3374" xr:uid="{2DA0B75A-89C7-4448-AAB9-9C90C03A34AD}"/>
    <cellStyle name="Normální 2 2 6 6" xfId="3520" xr:uid="{0BA65324-75D6-4D0B-BB74-1A2D9280B6E1}"/>
    <cellStyle name="normální 2 2 7" xfId="1615" xr:uid="{B18DF3BC-7974-4794-9E6D-0C33E9766D01}"/>
    <cellStyle name="normální 2 2 8" xfId="3471" xr:uid="{61353ADE-4074-4B45-AF5E-5669536D8E5E}"/>
    <cellStyle name="normální 2 2 9" xfId="3379" xr:uid="{A5A1383B-0665-412D-BB79-FD28D3A998E9}"/>
    <cellStyle name="normální 2 3" xfId="51" xr:uid="{5DD99E01-3590-4CE9-A36F-FDC8FF116B49}"/>
    <cellStyle name="normální 2 3 10" xfId="3219" xr:uid="{4EE7F187-8E40-4C7D-B3B2-B1EC5D797214}"/>
    <cellStyle name="normální 2 3 2" xfId="1087" xr:uid="{C4D6548E-A091-4006-B6B1-1937DC44FA86}"/>
    <cellStyle name="Normální 2 3 2 2" xfId="2194" xr:uid="{3A6140F1-D9B4-48C9-82F3-79B13C5E9FCF}"/>
    <cellStyle name="Normální 2 3 3" xfId="1690" xr:uid="{3C38144F-866D-40B4-AC3C-C3A505A3B958}"/>
    <cellStyle name="normální 2 3 4" xfId="2516" xr:uid="{B1CF3A0E-1087-4F22-BA06-3241CB61EF81}"/>
    <cellStyle name="normální 2 3 5" xfId="2658" xr:uid="{874D014B-669C-44F8-A1CA-33F4543C5500}"/>
    <cellStyle name="normální 2 3 6" xfId="71" xr:uid="{AD54FA43-ACFB-49B6-A76B-029258A43028}"/>
    <cellStyle name="normální 2 3 7" xfId="2839" xr:uid="{A4D01532-5741-4DC9-B0EF-39B1361CE55A}"/>
    <cellStyle name="normální 2 3 8" xfId="3221" xr:uid="{38CDA653-10C3-479C-94B0-CBD887136EC8}"/>
    <cellStyle name="normální 2 3 9" xfId="3231" xr:uid="{AB5C95A1-A740-4B4C-97C6-ACF95191E2CF}"/>
    <cellStyle name="normální 2 4" xfId="1088" xr:uid="{384720F4-0F2C-4B8B-A814-96D799275F4B}"/>
    <cellStyle name="Normální 2 4 2" xfId="1691" xr:uid="{56A97EE2-36FD-4F7F-9E23-440630035186}"/>
    <cellStyle name="normální 2 5" xfId="1082" xr:uid="{91562099-2B05-439E-8AC8-17CDDF5DE87E}"/>
    <cellStyle name="Normální 2 5 2" xfId="2195" xr:uid="{DC422A19-7EB5-4E1C-B2B7-A1C04747746E}"/>
    <cellStyle name="normální 2 6" xfId="1544" xr:uid="{B2D9D94F-EAF7-46FE-A369-8F99FD4030C3}"/>
    <cellStyle name="normální 2 6 10" xfId="2844" xr:uid="{B59C8C62-F52B-47DC-9AB1-D23F25D891E8}"/>
    <cellStyle name="normální 2 6 11" xfId="3371" xr:uid="{35A4C64D-DFDB-445C-A4DB-A1CF5BC6D3BD}"/>
    <cellStyle name="Normální 2 6 2" xfId="2196" xr:uid="{4945F583-A51F-4DFA-82AE-118BAB8DFD96}"/>
    <cellStyle name="normální 2 6 2 2" xfId="2664" xr:uid="{36C17DE5-149D-42E4-9A4B-87ADACED2220}"/>
    <cellStyle name="normální 2 6 2 2 2" xfId="3128" xr:uid="{14B434E4-6469-44D5-9D2D-7ED9784F7389}"/>
    <cellStyle name="normální 2 6 2 2 3" xfId="3769" xr:uid="{AD6359C1-78ED-49F3-8A0F-30CFD2353E78}"/>
    <cellStyle name="normální 2 6 3" xfId="2671" xr:uid="{ADF463C6-3424-429A-9CC9-E9E60C371B98}"/>
    <cellStyle name="normální 2 6 3 2" xfId="3133" xr:uid="{CD65A7AD-C535-42EB-B224-A7072CED0467}"/>
    <cellStyle name="normální 2 6 3 3" xfId="3774" xr:uid="{E3AADFE9-AD2B-4C16-AE68-8AFA8C1D3F3A}"/>
    <cellStyle name="normální 2 6 4" xfId="2680" xr:uid="{62445FAA-C11D-4F34-A795-B565333E7939}"/>
    <cellStyle name="normální 2 6 4 2" xfId="3137" xr:uid="{F328AFFF-82A0-42F3-82F2-54EFCCE194DD}"/>
    <cellStyle name="normální 2 6 4 3" xfId="3778" xr:uid="{5E9407EA-15AB-43FB-805D-62A2F72EA0A3}"/>
    <cellStyle name="normální 2 6 5" xfId="2682" xr:uid="{92A2EC19-57D0-44B5-87AD-744EED6CCFCA}"/>
    <cellStyle name="normální 2 6 5 2" xfId="3139" xr:uid="{6CC66A3F-B6B6-4E02-9B96-A2CC8ECAD5A5}"/>
    <cellStyle name="normální 2 6 5 3" xfId="3780" xr:uid="{83A8E86F-DB80-4318-9330-9D743FB17377}"/>
    <cellStyle name="normální 2 6 6" xfId="2659" xr:uid="{034A6011-4F38-4B82-81BE-1101E90DAB24}"/>
    <cellStyle name="normální 2 6 6 2" xfId="3124" xr:uid="{D41BABAD-B6C8-4E10-99DF-8EFEA52119D2}"/>
    <cellStyle name="normální 2 6 6 3" xfId="3765" xr:uid="{8BFA6B5A-A0C1-4321-9CAA-CC14F9307CA0}"/>
    <cellStyle name="normální 2 6 7" xfId="2690" xr:uid="{E514B28B-2FEC-4F2B-B99F-61119320FCF2}"/>
    <cellStyle name="normální 2 6 7 2" xfId="3142" xr:uid="{58CF85D1-2971-4EE5-828C-A5454D51109E}"/>
    <cellStyle name="normální 2 6 7 3" xfId="3787" xr:uid="{B9D3FFFE-74D0-4310-A7EC-BED3F77CB96B}"/>
    <cellStyle name="normální 2 6 8" xfId="2942" xr:uid="{41D91DF1-05A1-432D-99BF-EE39B0D4D50C}"/>
    <cellStyle name="normální 2 6 8 2" xfId="4045" xr:uid="{4EA62353-716F-49A7-BEC6-747550BC8634}"/>
    <cellStyle name="normální 2 6 9" xfId="2910" xr:uid="{9A37221C-A8E6-4B16-AFAD-7484D0BC1E75}"/>
    <cellStyle name="normální 2 6 9 2" xfId="4057" xr:uid="{92AE834B-7AB7-4C22-B570-1F8F74B0A838}"/>
    <cellStyle name="Normální 2 7" xfId="237" xr:uid="{88B017A8-A417-444C-8C15-97419213DE0F}"/>
    <cellStyle name="normální 2 7 2" xfId="2197" xr:uid="{D2063BA1-E5A8-4629-812F-0D9375EA92B9}"/>
    <cellStyle name="normální 2 7 2 2" xfId="3535" xr:uid="{BF8B9963-234A-492A-AAD3-F9123A85B2C8}"/>
    <cellStyle name="Normální 2 7 3" xfId="2662" xr:uid="{FE34F499-62C7-4D23-8909-D9CA4E10CD93}"/>
    <cellStyle name="normální 2 7 4" xfId="4077" xr:uid="{A991E8A0-9CEB-4243-85F6-80461E6D99C6}"/>
    <cellStyle name="normální 2 7 5" xfId="3938" xr:uid="{18E3B744-462B-4AAB-B259-B7D9C70296AE}"/>
    <cellStyle name="Normální 2 8" xfId="1549" xr:uid="{6D126CFF-CA12-478F-B834-6C7F1A2BCF9B}"/>
    <cellStyle name="normální 2 8 2" xfId="2198" xr:uid="{0C5643D2-9266-405B-9B0F-6BE765D45EF3}"/>
    <cellStyle name="normální 2 8 2 2" xfId="3536" xr:uid="{671C0D9F-6F6A-4A05-AF26-57FFFD948B86}"/>
    <cellStyle name="Normální 2 8 3" xfId="3479" xr:uid="{0F6FCA53-A38A-49A9-B560-3999995323F1}"/>
    <cellStyle name="Normální 2 8 4" xfId="3915" xr:uid="{F1A032F6-E8CA-4359-89BB-E46FB919CAFD}"/>
    <cellStyle name="Normální 2 8 5" xfId="3916" xr:uid="{A4CE443A-5A3D-4942-883D-6B0E06ECA50A}"/>
    <cellStyle name="normální 2 8 6" xfId="4078" xr:uid="{1A2EAE6D-4D53-471F-809E-2481158D1E3F}"/>
    <cellStyle name="normální 2 8 7" xfId="3937" xr:uid="{8040B93C-1A87-4C29-BB58-4D146DCB6702}"/>
    <cellStyle name="normální 2 8 8" xfId="3373" xr:uid="{EDFEAC90-A3CA-418A-96DE-C49C84F32807}"/>
    <cellStyle name="normální 2 8 9" xfId="3521" xr:uid="{70698D50-8B13-47FA-BDB9-FE5F944E9C16}"/>
    <cellStyle name="Normální 2 9" xfId="1642" xr:uid="{8B04E5D0-50C8-47B7-B7D9-B4C13E3577CF}"/>
    <cellStyle name="normální 2 9 2" xfId="2199" xr:uid="{F1D39FD9-5442-422C-AF05-781C00AAA59B}"/>
    <cellStyle name="normální 2 9 2 2" xfId="3537" xr:uid="{5230B473-C10C-437F-A8E1-29ECE140F430}"/>
    <cellStyle name="normální 2 9 3" xfId="4079" xr:uid="{F9673D71-6E65-4043-8EA6-5A72DC136AE4}"/>
    <cellStyle name="normální 2_cel_vzor" xfId="1089" xr:uid="{B41D9A46-E84E-48CE-9654-2231B2038381}"/>
    <cellStyle name="Normální 20" xfId="1589" xr:uid="{B0B09531-EB06-43B1-AB4F-DB188D1AC201}"/>
    <cellStyle name="Normální 20 10" xfId="3514" xr:uid="{9B2B6699-29A0-4E9B-A868-25EA7EBFD713}"/>
    <cellStyle name="normální 20 2" xfId="1090" xr:uid="{E6BAA6FA-5F44-4253-971E-2D63F41F9645}"/>
    <cellStyle name="Normální 20 2 2" xfId="2201" xr:uid="{5949B675-EA2A-486E-8CC5-7E64D749E06E}"/>
    <cellStyle name="normální 20 3" xfId="1091" xr:uid="{1161BE4B-6377-4631-93B7-32A8F40F0240}"/>
    <cellStyle name="Normální 20 4" xfId="2200" xr:uid="{735E5D8C-C4A8-4556-899B-855C4318918E}"/>
    <cellStyle name="Normální 20 5" xfId="2493" xr:uid="{7A5EE29F-F7E5-42DD-B16B-442FD5EC5951}"/>
    <cellStyle name="Normální 20 6" xfId="2676" xr:uid="{B0E4FD9F-9BC2-4F27-8A57-911DB42C266E}"/>
    <cellStyle name="Normální 20 7" xfId="4080" xr:uid="{2E1D2A61-E917-40D2-A7AD-EEC41B0878C2}"/>
    <cellStyle name="Normální 20 8" xfId="3936" xr:uid="{A46AE743-6AD3-4FDB-8930-4C14F772926E}"/>
    <cellStyle name="Normální 20 9" xfId="3488" xr:uid="{5F3389F7-439A-43CB-B9D1-2A2F6843C710}"/>
    <cellStyle name="Normální 21" xfId="2202" xr:uid="{90BFF127-CD17-4D81-A0C9-4B152E1FB03D}"/>
    <cellStyle name="normální 21 2" xfId="1092" xr:uid="{466677EF-C814-474B-B4B6-88C1C8F25675}"/>
    <cellStyle name="Normální 21 2 2" xfId="2203" xr:uid="{A6C876EB-2458-40CD-9C57-C37DBF1DED84}"/>
    <cellStyle name="normální 21 3" xfId="1093" xr:uid="{1B87F2ED-DFE2-4DCE-B380-F0A1BEC711DD}"/>
    <cellStyle name="Normální 22" xfId="2204" xr:uid="{6115AF12-8F85-4C88-AFCC-7EB4654D1146}"/>
    <cellStyle name="Normální 22 2" xfId="56" xr:uid="{808B5C4E-B219-4109-A322-93B54AB5616B}"/>
    <cellStyle name="Normální 22 2 10" xfId="3237" xr:uid="{869A44A9-FD4C-42AA-8258-12D04822F6CA}"/>
    <cellStyle name="normální 22 2 2" xfId="1094" xr:uid="{4AAA7702-5EE0-4C51-A546-2CF5C8239145}"/>
    <cellStyle name="Normální 22 2 3" xfId="2520" xr:uid="{DA43386A-03E6-49BC-9BC7-6B4B7CA2BCE8}"/>
    <cellStyle name="Normální 22 2 4" xfId="2654" xr:uid="{222E7B7C-EB6F-4341-AC05-84FFA2100FF8}"/>
    <cellStyle name="Normální 22 2 5" xfId="75" xr:uid="{2F9A732F-CB04-47E5-BB07-256979AD8D36}"/>
    <cellStyle name="Normální 22 2 6" xfId="2843" xr:uid="{54B63516-D0D4-4297-9DED-9E17277B8C42}"/>
    <cellStyle name="Normální 22 2 7" xfId="3225" xr:uid="{013D5D41-7A53-4796-8149-002D956BE7E5}"/>
    <cellStyle name="Normální 22 2 8" xfId="3235" xr:uid="{22A17C5D-7AB9-4814-A888-7221A5CB9A83}"/>
    <cellStyle name="Normální 22 2 9" xfId="3236" xr:uid="{E4D4D651-1424-46D1-9802-BFFCFF9EA5A6}"/>
    <cellStyle name="normální 22 3" xfId="1095" xr:uid="{E1A51BFE-018B-411B-8644-C1D221D4E7EC}"/>
    <cellStyle name="Normální 22 4" xfId="4081" xr:uid="{A161B7F5-0D05-4BA2-9A4F-DE27D7288063}"/>
    <cellStyle name="Normální 22 5" xfId="3935" xr:uid="{C513F643-96EA-4D4B-9598-E9BA1C803504}"/>
    <cellStyle name="Normální 22 6" xfId="3538" xr:uid="{6490ED20-DDFC-4167-B14B-8E476D0DE705}"/>
    <cellStyle name="Normální 22 7" xfId="4118" xr:uid="{FE1698CA-2F6C-4F20-95FC-773C7803B10A}"/>
    <cellStyle name="Normální 23" xfId="2205" xr:uid="{711D355A-2BFC-4D8D-B70B-B57A869F646B}"/>
    <cellStyle name="normální 23 2" xfId="1096" xr:uid="{A0C1B220-05A4-443D-B8E8-D36C4EE66BDF}"/>
    <cellStyle name="normální 23 3" xfId="1097" xr:uid="{86080A10-CF1B-4B36-ACC3-E78437217119}"/>
    <cellStyle name="Normální 23 4" xfId="4082" xr:uid="{313990EB-053C-4169-A77B-3121F6F5EA05}"/>
    <cellStyle name="Normální 23 5" xfId="3934" xr:uid="{37974348-3420-429D-8FA1-8AC39B986E4A}"/>
    <cellStyle name="Normální 23 6" xfId="3539" xr:uid="{79770597-B7D8-4961-BEA7-24B02C80699C}"/>
    <cellStyle name="Normální 23 7" xfId="4119" xr:uid="{77D2DDC7-B9DF-4CD8-8CE6-4D6F4CDD252A}"/>
    <cellStyle name="Normální 24" xfId="2206" xr:uid="{DCE92220-7FC9-4E8D-9C86-3B87B23AE3F8}"/>
    <cellStyle name="normální 24 2" xfId="1098" xr:uid="{A9873F1F-0729-4C88-B278-76ACD0410AC0}"/>
    <cellStyle name="normální 24 3" xfId="1099" xr:uid="{6E9A658B-C39D-4CC2-89F0-03E379BC0413}"/>
    <cellStyle name="Normální 24 4" xfId="4083" xr:uid="{DD5C2A53-9543-446C-B113-BEC91D24C9DE}"/>
    <cellStyle name="Normální 24 5" xfId="3933" xr:uid="{9A498E62-6CD4-402D-9855-035C9758E9E5}"/>
    <cellStyle name="Normální 24 6" xfId="3540" xr:uid="{5B2C5450-D26D-4BE2-9BA0-1FF4C4707CD2}"/>
    <cellStyle name="Normální 24 7" xfId="4120" xr:uid="{73123885-6723-480A-998E-6BA5B7926F23}"/>
    <cellStyle name="Normální 25" xfId="2207" xr:uid="{7C6EE1C8-A3F2-48D3-9F34-A4327E041EB3}"/>
    <cellStyle name="normální 25 2" xfId="1100" xr:uid="{794845A4-A02E-47F2-BFEC-B7FFF24971DE}"/>
    <cellStyle name="normální 25 3" xfId="1101" xr:uid="{A985C923-E768-4245-9EBC-9AEA4D12EFBA}"/>
    <cellStyle name="Normální 25 4" xfId="4084" xr:uid="{526617AE-EDD4-4E3B-B2C3-DE934DACA203}"/>
    <cellStyle name="Normální 25 5" xfId="3932" xr:uid="{E7802281-DCA8-4D05-A0AB-7ABC7980E9BE}"/>
    <cellStyle name="Normální 25 6" xfId="3541" xr:uid="{3A16C238-356C-4644-AB62-65F24A7F5EF8}"/>
    <cellStyle name="Normální 25 7" xfId="4121" xr:uid="{EB94EF9B-A9E0-458E-8FF8-69CEE111097A}"/>
    <cellStyle name="normální 256" xfId="1102" xr:uid="{CF654C2B-B3DA-4E99-8E17-0FCFA015770B}"/>
    <cellStyle name="normální 256 2" xfId="4038" xr:uid="{C46442E1-E1F3-4D74-A57B-34C4E4782EE2}"/>
    <cellStyle name="normální 256 3" xfId="3319" xr:uid="{7E6F6D68-44D8-44BC-A0C2-1100232195CC}"/>
    <cellStyle name="normální 257" xfId="1103" xr:uid="{335F5E37-2A1E-4E60-82B6-1AEB20D59FE1}"/>
    <cellStyle name="normální 257 2" xfId="4039" xr:uid="{D5FA146D-4BF0-4C54-BBD2-9979B457F13A}"/>
    <cellStyle name="normální 257 3" xfId="3320" xr:uid="{61EF6898-B303-4AF6-99F9-2D932958FF6C}"/>
    <cellStyle name="normální 258" xfId="1104" xr:uid="{B186C8AF-CFAF-429F-BB48-4B3D990B90D0}"/>
    <cellStyle name="normální 258 2" xfId="4040" xr:uid="{A8AFB4CB-DB5E-46B7-A829-11D299BC307B}"/>
    <cellStyle name="normální 258 3" xfId="3321" xr:uid="{4057FFB3-283C-4802-83EA-75BEE5F6B956}"/>
    <cellStyle name="normální 259" xfId="1105" xr:uid="{C7B01ABC-E2FB-4AD0-A7B7-7915F7BA109E}"/>
    <cellStyle name="normální 259 2" xfId="4041" xr:uid="{FD16878A-1C75-425A-AB87-384520CD3CFE}"/>
    <cellStyle name="normální 259 3" xfId="3322" xr:uid="{B4129FAF-A375-4BA0-B634-BD1F2A828200}"/>
    <cellStyle name="Normální 26" xfId="2208" xr:uid="{7771FB8A-9BEA-44DC-8D84-1470C019A064}"/>
    <cellStyle name="normální 26 2" xfId="1106" xr:uid="{4248C7AF-D2AC-440D-960C-CB946FD9B590}"/>
    <cellStyle name="normální 26 3" xfId="1107" xr:uid="{E461FDE5-8974-46CD-A424-79103AA596CF}"/>
    <cellStyle name="Normální 26 4" xfId="4085" xr:uid="{C86A4271-0F98-437A-8AF2-43FEEC826E75}"/>
    <cellStyle name="Normální 26 5" xfId="3931" xr:uid="{6C5FB946-A8EE-4B14-BF39-872A525D93B9}"/>
    <cellStyle name="Normální 26 6" xfId="3542" xr:uid="{0E9B73DC-FA67-436F-B03D-57FDA370E8FF}"/>
    <cellStyle name="Normální 26 7" xfId="4122" xr:uid="{ABAA3233-9C77-4ADB-9B4A-057AF295BACF}"/>
    <cellStyle name="normální 260" xfId="1108" xr:uid="{AA08265A-D40B-44B0-98CA-76BB76FB1A24}"/>
    <cellStyle name="normální 260 2" xfId="4042" xr:uid="{35A08FB8-C372-492D-B901-98606438EE4D}"/>
    <cellStyle name="normální 260 3" xfId="3323" xr:uid="{E9E6FD29-106D-4D12-95EC-793E6964B249}"/>
    <cellStyle name="normální 261" xfId="1109" xr:uid="{ECA8485D-EB57-4FC5-87B1-6508C92E3D53}"/>
    <cellStyle name="normální 261 2" xfId="4043" xr:uid="{8D146FA1-6ABC-4264-863C-E284E5C63514}"/>
    <cellStyle name="normální 261 3" xfId="3324" xr:uid="{D4DE0F68-37E8-40D3-8FCB-A89EE6CF065E}"/>
    <cellStyle name="normální 262" xfId="1110" xr:uid="{9EADD4C9-44E9-4125-97B8-074F091EC7A6}"/>
    <cellStyle name="Normální 27" xfId="2209" xr:uid="{F83D7704-7BD7-4904-8700-23ADCC96CE4A}"/>
    <cellStyle name="normální 27 2" xfId="1111" xr:uid="{B109BB00-D1FC-4C0A-B0CC-0A2DA53FADB2}"/>
    <cellStyle name="normální 27 3" xfId="1112" xr:uid="{D9997E2C-68EB-485B-8CD5-D74C9CCD6620}"/>
    <cellStyle name="Normální 27 4" xfId="4086" xr:uid="{AD7A5FE5-BA0B-4883-A2A1-95F406632140}"/>
    <cellStyle name="Normální 27 5" xfId="3930" xr:uid="{726EC611-5E33-4B1E-8DBF-35B4372A5907}"/>
    <cellStyle name="Normální 27 6" xfId="3543" xr:uid="{E9C164AE-B702-48EA-9822-03478F6EFCAB}"/>
    <cellStyle name="Normální 27 7" xfId="4123" xr:uid="{BCAE6454-E158-4F29-A228-CC1184FE25B6}"/>
    <cellStyle name="Normální 28" xfId="52" xr:uid="{0A855162-DCD7-4532-A95A-840F9202B080}"/>
    <cellStyle name="Normální 28 10" xfId="3222" xr:uid="{F18CAE7B-A71D-4E8F-8448-1038E54BD171}"/>
    <cellStyle name="Normální 28 11" xfId="4087" xr:uid="{7001296D-0C1E-4BB8-9DBB-4FAE445742FB}"/>
    <cellStyle name="normální 28 2" xfId="1113" xr:uid="{30149848-1B02-4314-B4A3-00ED695BB6E9}"/>
    <cellStyle name="normální 28 3" xfId="1114" xr:uid="{AC990A22-738F-4BF8-AE53-50EFA992BB02}"/>
    <cellStyle name="Normální 28 4" xfId="2210" xr:uid="{A8C247A7-0F9E-48DE-A27D-066142D75412}"/>
    <cellStyle name="Normální 28 4 2" xfId="3544" xr:uid="{4C650337-487A-4248-A935-31D75BFA81F0}"/>
    <cellStyle name="Normální 28 5" xfId="2494" xr:uid="{F943897D-21E9-4739-B99F-312C80471FA9}"/>
    <cellStyle name="Normální 28 5 2" xfId="3631" xr:uid="{27BA5D32-2204-4349-91A7-55A0746FB6F2}"/>
    <cellStyle name="Normální 28 6" xfId="2519" xr:uid="{D8479CB6-BF12-4443-8EEB-C504B4B04F82}"/>
    <cellStyle name="Normální 28 7" xfId="2657" xr:uid="{B8BD5EAE-2F55-40FB-B2BD-84E5ACF07940}"/>
    <cellStyle name="Normální 28 8" xfId="72" xr:uid="{92511417-4C79-48D5-9240-A3DD727C2AEF}"/>
    <cellStyle name="Normální 28 9" xfId="2840" xr:uid="{2511644F-C495-4AAB-82A4-967B48C2D448}"/>
    <cellStyle name="Normální 29" xfId="1665" xr:uid="{38AA9E3C-1122-4276-A4A2-B92627041C0E}"/>
    <cellStyle name="normální 29 2" xfId="1115" xr:uid="{CE4F4503-AE31-45EE-906E-A59A0F301908}"/>
    <cellStyle name="normální 29 3" xfId="1116" xr:uid="{83BA0CC0-BB7F-4FE8-ADEE-9A0932FD88BF}"/>
    <cellStyle name="Normální 29 4" xfId="2696" xr:uid="{76BF6A66-6D89-4EA4-BFB6-530330E19512}"/>
    <cellStyle name="Normální 29 4 2" xfId="3148" xr:uid="{0B3D1299-A729-43D4-9F39-3B1FB7905631}"/>
    <cellStyle name="Normální 29 4 3" xfId="3793" xr:uid="{3E38B8A9-B7CA-4D82-A6BB-C45FA98D1A48}"/>
    <cellStyle name="Normální 29 5" xfId="2959" xr:uid="{CDC36FDC-3DC4-41BA-9C23-B865D17D0B64}"/>
    <cellStyle name="Normální 29 5 2" xfId="4048" xr:uid="{B5D5B16B-43A7-4CD7-9F66-2D857B921743}"/>
    <cellStyle name="Normální 29 6" xfId="4056" xr:uid="{6D90972A-868E-4321-8039-A365AF700DFF}"/>
    <cellStyle name="Normální 29 7" xfId="3500" xr:uid="{0B9DAC7D-F496-48EF-B8F4-127FA6C06A18}"/>
    <cellStyle name="Normální 29 8" xfId="3512" xr:uid="{A2A29E6E-7B4A-4326-90F7-0CD6063E3619}"/>
    <cellStyle name="Normální 3" xfId="8" xr:uid="{F4A127CE-BA62-4584-9837-3FCC1DDC6A6E}"/>
    <cellStyle name="normální 3 10" xfId="1117" xr:uid="{C0B1FD92-B5B7-4D0D-B5A5-B434D69D13C8}"/>
    <cellStyle name="normální 3 11" xfId="1118" xr:uid="{BC1597BA-C318-40F6-8D50-3ACDB5EFC0EE}"/>
    <cellStyle name="normální 3 12" xfId="1119" xr:uid="{2F843330-1CD0-458F-B6F0-21677DAD948A}"/>
    <cellStyle name="normální 3 13" xfId="1120" xr:uid="{EDDED316-D5E0-4DFA-8B65-670BF34F2CD0}"/>
    <cellStyle name="normální 3 14" xfId="1121" xr:uid="{F1D1F36A-F163-4C6D-B7DA-9BFF6A6DBB85}"/>
    <cellStyle name="normální 3 15" xfId="1122" xr:uid="{3EDA06A1-9096-4151-BD27-09D786FB1ED3}"/>
    <cellStyle name="normální 3 16" xfId="1123" xr:uid="{0E188F85-D347-4E31-B637-303CD91A090A}"/>
    <cellStyle name="normální 3 17" xfId="1124" xr:uid="{FBB7EE63-65B1-410D-9A1F-95ADC6923565}"/>
    <cellStyle name="normální 3 18" xfId="1125" xr:uid="{B4164F66-32DA-48AA-B57E-EC229EDC8CA4}"/>
    <cellStyle name="normální 3 19" xfId="1126" xr:uid="{BD4EDAA3-DFC7-4166-895F-2B77926E3365}"/>
    <cellStyle name="normální 3 2" xfId="190" xr:uid="{145FE38A-455B-4796-8388-8CC83BA22D5B}"/>
    <cellStyle name="normální 3 2 2" xfId="1127" xr:uid="{DA76C61D-20BC-4941-BE40-D7561BA1A454}"/>
    <cellStyle name="normální 3 2 2 2" xfId="1587" xr:uid="{2458E044-B358-42FC-85F8-73D0050E108E}"/>
    <cellStyle name="normální 3 2 2 2 2" xfId="2692" xr:uid="{29C5A9CD-BE51-42F0-B70E-3A22B9E70EF5}"/>
    <cellStyle name="normální 3 2 2 2 2 2" xfId="3144" xr:uid="{F020F7EA-AEA2-4B95-BFAC-6C71843CA899}"/>
    <cellStyle name="normální 3 2 2 2 2 3" xfId="3789" xr:uid="{5440ACC2-4E70-45CF-8F6A-1C7EEEDABCE3}"/>
    <cellStyle name="normální 3 2 2 2 3" xfId="2951" xr:uid="{449876AC-E9D8-4E46-9FB0-AF4C02037465}"/>
    <cellStyle name="normální 3 2 2 2 4" xfId="3486" xr:uid="{7D8B47B2-35FE-44F0-B572-3E7C78532096}"/>
    <cellStyle name="normální 3 2 2 3" xfId="1693" xr:uid="{744367D0-0C53-49F8-AF58-72DEFE551EF0}"/>
    <cellStyle name="normální 3 2 2 4" xfId="2537" xr:uid="{042D34FE-02D2-41D8-B336-3059A09569A4}"/>
    <cellStyle name="normální 3 2 2 4 2" xfId="2829" xr:uid="{D92F2678-340B-423E-9F26-38329FDACBC4}"/>
    <cellStyle name="normální 3 2 2 4 2 2" xfId="3207" xr:uid="{93246B50-9335-4249-B741-618B4CF632BA}"/>
    <cellStyle name="normální 3 2 2 4 2 3" xfId="3912" xr:uid="{8AF7BEBD-8DA2-42C7-AEC9-046919E66D2D}"/>
    <cellStyle name="normální 3 2 2 4 3" xfId="3054" xr:uid="{878F0977-9579-45A3-A6F1-E3D9D8F5FA2D}"/>
    <cellStyle name="normální 3 2 2 4 4" xfId="3666" xr:uid="{AF2ABD88-0558-488E-9D5D-BB99C949E31C}"/>
    <cellStyle name="normální 3 2 3" xfId="2501" xr:uid="{4D75230D-E8EB-4812-AFD0-2C506A5A7A3D}"/>
    <cellStyle name="normální 3 2 3 2" xfId="2808" xr:uid="{97307493-FDF2-4936-AF54-6AC600F4D031}"/>
    <cellStyle name="normální 3 2 3 2 2" xfId="3186" xr:uid="{58D47D46-1C69-4EF7-8BE4-36AD41BEF245}"/>
    <cellStyle name="normální 3 2 3 2 3" xfId="3891" xr:uid="{BFF00182-9477-4255-8E96-A3F65984D7AF}"/>
    <cellStyle name="normální 3 2 3 3" xfId="3030" xr:uid="{5376A3A5-53C5-4D36-B171-1CADED86FE5E}"/>
    <cellStyle name="normální 3 2 3 4" xfId="3638" xr:uid="{43E1A54D-A51A-457B-93DE-1AED46F91FFF}"/>
    <cellStyle name="normální 3 2 4" xfId="2512" xr:uid="{D6E87E7A-E937-4BCD-A378-997805B6B075}"/>
    <cellStyle name="normální 3 2 4 2" xfId="2819" xr:uid="{D8414CAC-F153-4D8E-8321-F6797E3E0594}"/>
    <cellStyle name="normální 3 2 4 2 2" xfId="3197" xr:uid="{C77F0979-D357-468D-8B1F-924BB359A351}"/>
    <cellStyle name="normální 3 2 4 2 3" xfId="3902" xr:uid="{F8E81062-F306-4E7F-AE4A-24CB3A880C42}"/>
    <cellStyle name="normální 3 2 4 3" xfId="3041" xr:uid="{307FAA3A-CE99-430A-A45E-BBE29F83182C}"/>
    <cellStyle name="normální 3 2 4 4" xfId="3649" xr:uid="{C04D2A96-DBDB-4E12-87AB-57DE35CF1708}"/>
    <cellStyle name="normální 3 2 5" xfId="2533" xr:uid="{525EE662-7BCD-45C9-862F-E90A23EDA88B}"/>
    <cellStyle name="normální 3 2 5 2" xfId="2826" xr:uid="{7C382805-E08C-45D9-B074-6943F4F61FE7}"/>
    <cellStyle name="normální 3 2 5 2 2" xfId="3204" xr:uid="{FCA24B1C-456D-4B4F-B148-38D55EC4F971}"/>
    <cellStyle name="normální 3 2 5 2 3" xfId="3909" xr:uid="{83A1E2C2-A069-42D0-A58A-2A4A5A6C3944}"/>
    <cellStyle name="normální 3 2 5 3" xfId="3051" xr:uid="{CB7F8F09-A68C-4D94-A6DC-C1A69AECBE23}"/>
    <cellStyle name="normální 3 2 5 4" xfId="3662" xr:uid="{B1C0E91B-EB7B-4AFB-A00A-06CA448E8BE6}"/>
    <cellStyle name="normální 3 2 6" xfId="2548" xr:uid="{F0EF3601-2CBD-4F10-9758-C7B69BD3BDB3}"/>
    <cellStyle name="normální 3 2 6 2" xfId="3063" xr:uid="{AC1BD534-F33C-4D7C-AD1A-BC883E2E0CBC}"/>
    <cellStyle name="normální 3 2 6 3" xfId="3674" xr:uid="{341486E4-8C36-4898-A7DB-6FEF47AD58B7}"/>
    <cellStyle name="normální 3 2 7" xfId="2851" xr:uid="{FF314100-190E-402A-94BC-14CB7C58491A}"/>
    <cellStyle name="normální 3 2 7 2" xfId="3400" xr:uid="{A8EA1D49-6360-4D5B-AC5C-650DCAD94B6C}"/>
    <cellStyle name="normální 3 2 8" xfId="3227" xr:uid="{3C078F09-2BA9-4865-886E-ADCD4D02F3F9}"/>
    <cellStyle name="normální 3 20" xfId="1128" xr:uid="{C19B621C-C223-4840-9E60-74D2CFE3B18A}"/>
    <cellStyle name="Normální 3 21" xfId="235" xr:uid="{062DABA9-6DB6-4B0B-B2EF-680552ABBCB5}"/>
    <cellStyle name="Normální 3 21 2" xfId="1692" xr:uid="{BB77CAE9-A999-4893-953E-CC51F8B2FA4A}"/>
    <cellStyle name="Normální 3 22" xfId="1550" xr:uid="{A6FEF3C5-8552-47D8-9183-3D21F19FC2EE}"/>
    <cellStyle name="Normální 3 22 2" xfId="2402" xr:uid="{78CC6969-8AA0-4372-A90C-738E48B783B1}"/>
    <cellStyle name="Normální 3 22 3" xfId="3480" xr:uid="{29F4A080-14F2-4597-B742-D07709583A04}"/>
    <cellStyle name="normální 3 22 4" xfId="3375" xr:uid="{C0FFA521-FB34-4D49-BB35-071B27AC5C89}"/>
    <cellStyle name="normální 3 22 5" xfId="3519" xr:uid="{C64EC629-2033-4BF1-8C32-742CBB48E251}"/>
    <cellStyle name="Normální 3 23" xfId="1641" xr:uid="{74B670A6-2F1C-4891-A907-7AD0421F1C03}"/>
    <cellStyle name="Normální 3 23 2" xfId="2481" xr:uid="{CDC5A3CE-8914-4381-97FD-75F6F8B3FB59}"/>
    <cellStyle name="Normální 3 24" xfId="1559" xr:uid="{BF344374-83E6-43C7-9672-1DEB9B349CE4}"/>
    <cellStyle name="Normální 3 24 2" xfId="2407" xr:uid="{BFCAD3B6-D043-4DB5-9D45-B94EFE53F095}"/>
    <cellStyle name="Normální 3 25" xfId="1634" xr:uid="{E12509C5-51CC-4562-ABE8-B3C69FC7119F}"/>
    <cellStyle name="Normální 3 26" xfId="1567" xr:uid="{6FAEC654-2573-41B0-BC4F-1E24086A691B}"/>
    <cellStyle name="Normální 3 27" xfId="1622" xr:uid="{3BEB5C5B-B245-4B42-B1A4-B7567F4B2BFB}"/>
    <cellStyle name="Normální 3 28" xfId="1658" xr:uid="{8679D69A-0E9C-49F0-8D1C-D0F178A7358C}"/>
    <cellStyle name="normální 3 29" xfId="2532" xr:uid="{64EAD91D-0846-4874-82E8-0EBD93AD1BB7}"/>
    <cellStyle name="normální 3 29 2" xfId="2825" xr:uid="{E977C76D-6DA1-4BC0-AFD5-C2C3847B57DE}"/>
    <cellStyle name="normální 3 29 2 2" xfId="3203" xr:uid="{DBEF15E0-D417-4A51-8960-E073CB6A8140}"/>
    <cellStyle name="normální 3 29 2 3" xfId="3908" xr:uid="{2002A774-A1E1-4602-9465-C7B69B148AE0}"/>
    <cellStyle name="normální 3 29 3" xfId="3050" xr:uid="{73264219-6434-41F4-B996-38882762FAD0}"/>
    <cellStyle name="normální 3 29 4" xfId="3661" xr:uid="{56EE7E71-138F-4306-B0C3-8C4FC250A39F}"/>
    <cellStyle name="normální 3 3" xfId="189" xr:uid="{1256E01F-224B-4F22-9F76-D1C4487512D7}"/>
    <cellStyle name="normální 3 3 2" xfId="1129" xr:uid="{88119C88-5FCB-450E-AF79-85EF01ABB2A9}"/>
    <cellStyle name="Normální 3 3 2 2" xfId="1721" xr:uid="{DA69AE54-3FFF-4FAD-AF57-9531D60D34FC}"/>
    <cellStyle name="normální 3 3 3" xfId="1614" xr:uid="{23FDFB34-C50B-4748-9D0D-89E689F42DBF}"/>
    <cellStyle name="normální 3 3 4" xfId="2536" xr:uid="{CA59C746-BBB1-4278-B143-9A143D8886CE}"/>
    <cellStyle name="normální 3 3 4 2" xfId="2828" xr:uid="{D746D738-CEB0-4F99-B1EA-50A13B369C3D}"/>
    <cellStyle name="normální 3 3 4 2 2" xfId="3206" xr:uid="{8E2A6A1E-8374-40B0-A9D6-0B4FF6B84E47}"/>
    <cellStyle name="normální 3 3 4 2 3" xfId="3911" xr:uid="{E64D814E-05C4-4F4A-A9D7-B6E42D1AB94B}"/>
    <cellStyle name="normální 3 3 4 3" xfId="3053" xr:uid="{CFD0DAD5-431B-4186-9C9D-F6C36CA722AD}"/>
    <cellStyle name="normální 3 3 4 4" xfId="3665" xr:uid="{806C96B5-8121-4DFC-8ADE-C325F43DD1B6}"/>
    <cellStyle name="normální 3 3 5" xfId="2616" xr:uid="{8F940883-6616-4270-ABF1-A009807705AF}"/>
    <cellStyle name="normální 3 3 5 2" xfId="3118" xr:uid="{D5A4B4F5-2C07-4AB0-BF63-1175156D92CA}"/>
    <cellStyle name="normální 3 3 5 3" xfId="3728" xr:uid="{C65C560E-5167-4CE0-A5C4-BF63D1AB32F3}"/>
    <cellStyle name="normální 3 3 6" xfId="2850" xr:uid="{59A11BFF-E226-4793-9014-7F669BE3DCAA}"/>
    <cellStyle name="normální 3 3 6 2" xfId="3401" xr:uid="{02877938-AC8F-4BEC-A197-B1648E02A8BC}"/>
    <cellStyle name="normální 3 3 7" xfId="3380" xr:uid="{6B33AD00-B091-4DF7-9F2E-635E666AFD78}"/>
    <cellStyle name="normální 3 3 8" xfId="3913" xr:uid="{0CF5C14C-9D50-462E-BC8F-25B199786AA9}"/>
    <cellStyle name="Normální 3 30" xfId="2545" xr:uid="{08C18E73-4F8A-41E8-9E98-1A5E5006B57C}"/>
    <cellStyle name="Normální 3 31" xfId="2999" xr:uid="{593A45F7-C817-4118-8DBA-8BDF29A7B0B6}"/>
    <cellStyle name="Normální 3 32" xfId="2971" xr:uid="{7D636D5E-611E-4B54-A0B8-D247220AE872}"/>
    <cellStyle name="Normální 3 33" xfId="2880" xr:uid="{A7A0CEA6-EAFC-4F5F-A114-D8B83B70EADD}"/>
    <cellStyle name="Normální 3 34" xfId="2911" xr:uid="{96AFEC57-A326-4A0F-B037-0A94A5B27274}"/>
    <cellStyle name="Normální 3 35" xfId="2998" xr:uid="{05ACACE5-0979-428F-AC52-A0DA7CCB7980}"/>
    <cellStyle name="Normální 3 36" xfId="2913" xr:uid="{ACF9DBB0-668C-4689-8CCF-2E57EF12D1AB}"/>
    <cellStyle name="Normální 3 37" xfId="2849" xr:uid="{3124C7DF-C06C-4797-8DED-85955D54F283}"/>
    <cellStyle name="Normální 3 38" xfId="2978" xr:uid="{9AD960BC-5E58-4B5E-97BD-39E0762E4BF9}"/>
    <cellStyle name="Normální 3 39" xfId="2997" xr:uid="{FF665E4C-64B1-4EA1-896F-85316B5F622F}"/>
    <cellStyle name="normální 3 4" xfId="1130" xr:uid="{6894D530-7344-42A5-A0E0-96118A1376E7}"/>
    <cellStyle name="Normální 3 40" xfId="2919" xr:uid="{F8445563-377B-4C95-A48A-96989904FCCD}"/>
    <cellStyle name="Normální 3 41" xfId="24" xr:uid="{4BDDED53-17AE-4A78-81A7-414187369099}"/>
    <cellStyle name="Normální 3 42" xfId="1546" xr:uid="{F8993552-1A8A-4F8B-AC1B-DB4AADBD55B0}"/>
    <cellStyle name="Normální 3 43" xfId="4166" xr:uid="{D15A6A3B-4DEA-4F38-91B3-6E83F7F69908}"/>
    <cellStyle name="Normální 3 44" xfId="4173" xr:uid="{FA2A73FD-4167-4878-AF81-6F4B632A65F0}"/>
    <cellStyle name="normální 3 5" xfId="1131" xr:uid="{E84997E4-573C-48D0-BFBA-4FD0F35E84BF}"/>
    <cellStyle name="normální 3 6" xfId="1132" xr:uid="{05B81331-5BC3-4454-9DC2-F5FA4363C841}"/>
    <cellStyle name="normální 3 7" xfId="1133" xr:uid="{7F6BBAF8-377F-48B8-91D7-860A2B57BE31}"/>
    <cellStyle name="normální 3 8" xfId="1134" xr:uid="{4BF1D9BF-7E67-4637-BB72-7DCF952CF511}"/>
    <cellStyle name="normální 3 9" xfId="1135" xr:uid="{2C8DA39B-FA6B-414F-9E0C-309E3F6745D1}"/>
    <cellStyle name="Normální 30" xfId="58" xr:uid="{478D74A4-D501-4499-871E-683222367798}"/>
    <cellStyle name="normální 30 2" xfId="1136" xr:uid="{F9350556-41D8-4484-898B-AAE8E325F270}"/>
    <cellStyle name="normální 30 3" xfId="1137" xr:uid="{8FBF4347-66FE-4AED-8993-83136042F1FA}"/>
    <cellStyle name="Normální 30 4" xfId="2394" xr:uid="{1A384D82-3091-4093-B437-AB4C66B8542E}"/>
    <cellStyle name="Normální 30 4 2" xfId="2748" xr:uid="{912BBDF6-6DB5-428C-85F4-8965B3897B84}"/>
    <cellStyle name="Normální 30 4 2 2" xfId="3162" xr:uid="{915739AE-EB7C-491F-903E-326B50186AF4}"/>
    <cellStyle name="Normální 30 4 2 3" xfId="3839" xr:uid="{355B165A-73F0-4EEC-8F92-78F2324B0DCE}"/>
    <cellStyle name="Normální 30 4 3" xfId="3001" xr:uid="{4E62D93A-34E4-48AC-9B00-48DB4CC7090E}"/>
    <cellStyle name="Normální 30 4 4" xfId="3582" xr:uid="{D1CEF8A0-2032-4D3B-B790-98A99A0A7E26}"/>
    <cellStyle name="Normální 30 5" xfId="2495" xr:uid="{62E3E496-4BAF-4165-ADDE-0FBAACF71F78}"/>
    <cellStyle name="Normální 30 5 2" xfId="2802" xr:uid="{F1D4AC9C-D76B-4D1F-931C-449D29147596}"/>
    <cellStyle name="Normální 30 5 2 2" xfId="3180" xr:uid="{E8EEFF07-E051-483A-AA6B-0CC737FDAA5F}"/>
    <cellStyle name="Normální 30 5 2 3" xfId="3885" xr:uid="{0AEF8596-3B73-4117-9BAB-822455FD5F2F}"/>
    <cellStyle name="Normální 30 5 3" xfId="3024" xr:uid="{9648FF96-659F-4600-BC25-4420252F70C6}"/>
    <cellStyle name="Normální 30 5 4" xfId="3632" xr:uid="{7F9C7086-5FF0-4FB0-B53F-E1EABD651A6A}"/>
    <cellStyle name="Normální 30 6" xfId="4097" xr:uid="{1C2FE847-5BB5-4FB0-9655-E9625B17C079}"/>
    <cellStyle name="Normální 30 7" xfId="4115" xr:uid="{674EE96F-BA46-47B5-B5B9-B16E001B95A0}"/>
    <cellStyle name="Normální 31" xfId="2483" xr:uid="{43B077C4-966B-4E6A-A6FD-F7FA8F02AE1B}"/>
    <cellStyle name="normální 31 2" xfId="1138" xr:uid="{7BEE724A-FB7F-4C62-8E2C-EB50D8CD635A}"/>
    <cellStyle name="normální 31 3" xfId="1139" xr:uid="{30E292A4-666A-4943-9F4E-3BBACEA0454B}"/>
    <cellStyle name="Normální 31 4" xfId="2800" xr:uid="{16741F03-CB2B-43C0-95CE-C2E80E8B2E9D}"/>
    <cellStyle name="Normální 31 4 2" xfId="3178" xr:uid="{D2B84305-D414-4D02-8239-8EB903B406F4}"/>
    <cellStyle name="Normální 31 4 3" xfId="3883" xr:uid="{814A607E-1931-4F4C-9539-8807F2487E1B}"/>
    <cellStyle name="Normální 31 5" xfId="3022" xr:uid="{3E059633-E1DF-49AE-8AC3-24B54BB264E7}"/>
    <cellStyle name="Normální 31 5 2" xfId="4112" xr:uid="{4A204084-1231-4C02-BD81-585CFF29D5AF}"/>
    <cellStyle name="Normální 31 6" xfId="4116" xr:uid="{78116E20-66D9-43D4-A07B-2B360000CA29}"/>
    <cellStyle name="Normální 31 7" xfId="3628" xr:uid="{6C7868BF-68DC-4633-B783-856B5763A4F6}"/>
    <cellStyle name="Normální 31 8" xfId="4130" xr:uid="{AC150B42-A111-465E-B8D2-3DE01DC1EBD0}"/>
    <cellStyle name="Normální 32" xfId="2484" xr:uid="{B97E2C34-3557-4268-A759-2437B408D462}"/>
    <cellStyle name="normální 32 10" xfId="1140" xr:uid="{D2E5D64B-8CE8-4EF3-9CFF-E1704506A725}"/>
    <cellStyle name="normální 32 11" xfId="1141" xr:uid="{41963D1A-00B8-4CB5-A515-35F0DCB75448}"/>
    <cellStyle name="normální 32 12" xfId="1142" xr:uid="{9EE46590-D71B-4088-A2FD-0CC563E64162}"/>
    <cellStyle name="normální 32 13" xfId="1143" xr:uid="{CF90D2E9-5033-41F7-9BF1-0EA8F4A7EFD7}"/>
    <cellStyle name="normální 32 14" xfId="1144" xr:uid="{2C776314-C96E-428D-8E82-DBA0C1E2B561}"/>
    <cellStyle name="normální 32 15" xfId="1145" xr:uid="{456139AD-0231-44CC-92F0-8E9988B84774}"/>
    <cellStyle name="normální 32 16" xfId="1146" xr:uid="{CFA87B7B-2079-4DA0-9704-0FF4D59ABF66}"/>
    <cellStyle name="normální 32 17" xfId="1147" xr:uid="{D5CB1A76-88DA-4208-BC8C-D66A1D9FE149}"/>
    <cellStyle name="normální 32 18" xfId="1148" xr:uid="{A6BCEE0F-8D56-4B3A-BB4A-55B8B8C9F9DF}"/>
    <cellStyle name="normální 32 19" xfId="1149" xr:uid="{6959AAA3-F707-4001-85FA-AB7078208B36}"/>
    <cellStyle name="normální 32 2" xfId="1150" xr:uid="{4663965F-728F-4C28-8830-7CEC3868B0F5}"/>
    <cellStyle name="normální 32 20" xfId="1151" xr:uid="{B3BA8324-C948-4B40-B5E5-89DEF727D155}"/>
    <cellStyle name="Normální 32 21" xfId="2801" xr:uid="{3195AA37-E8BC-4700-BDB1-DCD6378DF734}"/>
    <cellStyle name="Normální 32 21 2" xfId="3179" xr:uid="{F89B935E-3646-4B15-9412-BD5924D047DE}"/>
    <cellStyle name="Normální 32 21 3" xfId="3884" xr:uid="{14233EF1-1802-473B-979F-E173BD77EAA6}"/>
    <cellStyle name="Normální 32 22" xfId="3023" xr:uid="{FD8267DD-6843-491F-AC5F-A0804164127D}"/>
    <cellStyle name="Normální 32 22 2" xfId="4114" xr:uid="{24249925-B216-4F8D-A84F-73FA434A9AAC}"/>
    <cellStyle name="Normální 32 23" xfId="4117" xr:uid="{E2EF14A0-3BE4-4C6B-9790-0935144454CF}"/>
    <cellStyle name="Normální 32 24" xfId="3629" xr:uid="{2A012BA9-B4BC-4B88-AE9A-CE66997A2E18}"/>
    <cellStyle name="Normální 32 25" xfId="4131" xr:uid="{A551C9B9-2A40-4ED5-B4B7-E9C80694B8D8}"/>
    <cellStyle name="normální 32 3" xfId="1152" xr:uid="{E626E531-30D8-4A88-AF8D-CAE4CEC93AB6}"/>
    <cellStyle name="normální 32 4" xfId="1153" xr:uid="{5CD79654-688D-434B-BDA0-6D50675ACBFD}"/>
    <cellStyle name="normální 32 5" xfId="1154" xr:uid="{E7CE4B67-4F3E-4FEA-9B2D-7C640C683D27}"/>
    <cellStyle name="normální 32 6" xfId="1155" xr:uid="{31CD5F28-8BB1-4F16-81DC-473588C733C3}"/>
    <cellStyle name="normální 32 7" xfId="1156" xr:uid="{762947BB-7CEE-43BC-820E-67854EF9CFA7}"/>
    <cellStyle name="normální 32 8" xfId="1157" xr:uid="{C7F7BFD6-EDD2-4957-95A2-D85FC4CDA953}"/>
    <cellStyle name="normální 32 9" xfId="1158" xr:uid="{16CF1CF5-A953-42EA-BAC2-8AE108B42090}"/>
    <cellStyle name="Normální 33" xfId="1625" xr:uid="{13FD1720-C442-4E0A-BCBC-781E87858AD9}"/>
    <cellStyle name="normální 33 10" xfId="1159" xr:uid="{C567C046-B684-4C61-B09C-DBD92700CC68}"/>
    <cellStyle name="normální 33 11" xfId="1160" xr:uid="{C7534069-8A4A-4884-88C8-F0840E8D5679}"/>
    <cellStyle name="normální 33 12" xfId="1161" xr:uid="{42F1DE01-0487-4099-9F32-0651C37269BB}"/>
    <cellStyle name="normální 33 13" xfId="1162" xr:uid="{674FDC2B-AF97-4322-B269-9486640574AF}"/>
    <cellStyle name="normální 33 14" xfId="1163" xr:uid="{F86E2881-9EF3-4EB1-95B9-9F5789F2DA95}"/>
    <cellStyle name="normální 33 15" xfId="1164" xr:uid="{811A8898-0DB4-4BB8-B0BF-2A4390F01D6F}"/>
    <cellStyle name="normální 33 16" xfId="1165" xr:uid="{63E7CC17-3DB4-45AE-8946-025A5000A693}"/>
    <cellStyle name="normální 33 17" xfId="1166" xr:uid="{43CD9479-9500-498F-9183-06E0669FAE4F}"/>
    <cellStyle name="normální 33 18" xfId="1167" xr:uid="{01F085AF-6DB6-48D1-86B9-30931774035F}"/>
    <cellStyle name="normální 33 19" xfId="1168" xr:uid="{6CD69C71-779C-4DBB-AD7B-282EDF01ED6F}"/>
    <cellStyle name="normální 33 2" xfId="1169" xr:uid="{9BBB4EEA-59CE-4425-BDC2-69C932A9B4CE}"/>
    <cellStyle name="normální 33 20" xfId="1170" xr:uid="{6B7ED607-6456-4530-A1FA-2E0E6A9D9A0D}"/>
    <cellStyle name="normální 33 3" xfId="1171" xr:uid="{D7B704D4-26E3-417E-B121-2D590F5A1D41}"/>
    <cellStyle name="normální 33 4" xfId="1172" xr:uid="{605DD2A4-68CB-4AE6-9BF2-3532FE8CD9F4}"/>
    <cellStyle name="normální 33 5" xfId="1173" xr:uid="{40225452-22E3-4962-A9D4-E03E76CE515A}"/>
    <cellStyle name="normální 33 6" xfId="1174" xr:uid="{E505BC3E-820C-4D4A-81AC-579CB90E6137}"/>
    <cellStyle name="normální 33 7" xfId="1175" xr:uid="{46A1422D-EFFB-4C85-84D7-7397C166D86A}"/>
    <cellStyle name="normální 33 8" xfId="1176" xr:uid="{79D4FF70-DE10-4470-9978-5E839122AFC9}"/>
    <cellStyle name="normální 33 9" xfId="1177" xr:uid="{C284967F-8885-4E74-A28E-2B3F0A1265BE}"/>
    <cellStyle name="Normální 34" xfId="1659" xr:uid="{F5D93A70-F95A-43F0-801B-A2CFA182AC34}"/>
    <cellStyle name="normální 34 2" xfId="1178" xr:uid="{6539C260-2EFD-47FF-B412-B8D86D53CE9F}"/>
    <cellStyle name="normální 34 3" xfId="1179" xr:uid="{42FA8B21-BCDD-4319-B23E-234369663C8C}"/>
    <cellStyle name="Normální 35" xfId="2521" xr:uid="{23699808-BFF4-48BA-B28A-100F7778AFD4}"/>
    <cellStyle name="normální 35 2" xfId="1180" xr:uid="{B98DB89C-8736-407A-88A5-6506D182BE75}"/>
    <cellStyle name="normální 35 3" xfId="1181" xr:uid="{9EB988C5-6C35-40A1-904D-F4AECECD05F0}"/>
    <cellStyle name="Normální 35 4" xfId="3655" xr:uid="{EE3F08E3-386E-4FE0-BAA2-B5BAD8B9A714}"/>
    <cellStyle name="Normální 35 5" xfId="4132" xr:uid="{79A2C690-90E8-4E2E-A199-79A952B7FC3A}"/>
    <cellStyle name="Normální 36" xfId="2547" xr:uid="{2ABA06AC-FB26-482C-BC80-98DC0FCAF165}"/>
    <cellStyle name="normální 36 2" xfId="1182" xr:uid="{0CAD5214-62EB-4591-A7F2-EBE7F9E91FA6}"/>
    <cellStyle name="normální 36 3" xfId="1183" xr:uid="{799D59DA-9967-4723-B4FE-A990AEA5E092}"/>
    <cellStyle name="Normální 37" xfId="3000" xr:uid="{BFD0F3AC-5A68-419B-89C4-849C7272FA87}"/>
    <cellStyle name="normální 37 2" xfId="1184" xr:uid="{6EF8B5AD-B98D-41E4-A243-4F47C10CFFD6}"/>
    <cellStyle name="normální 37 3" xfId="1185" xr:uid="{FAC3EE55-AC9B-4EE9-946C-E315125F20CE}"/>
    <cellStyle name="Normální 37 4" xfId="3466" xr:uid="{9373D0A0-493C-46BE-9DCE-3B2E8C2B4DCC}"/>
    <cellStyle name="Normální 37 5" xfId="3517" xr:uid="{C9A919CF-5028-4AB4-8FEE-40E332D960C0}"/>
    <cellStyle name="Normální 38" xfId="2970" xr:uid="{E4F0BA05-E97C-442C-B715-0CBB5967E84A}"/>
    <cellStyle name="normální 38 2" xfId="1186" xr:uid="{58185C94-0DB3-46FA-AA79-E57F17FDF18E}"/>
    <cellStyle name="normální 38 3" xfId="1187" xr:uid="{B6DF3909-CF36-4A15-905B-66F278F9DBD0}"/>
    <cellStyle name="Normální 38 4" xfId="3478" xr:uid="{B7AC41B3-1286-4B2E-93A5-D53D41A254F2}"/>
    <cellStyle name="Normální 38 5" xfId="3516" xr:uid="{28FE136C-1254-4021-9D3D-DEF657D19B06}"/>
    <cellStyle name="Normální 39" xfId="2966" xr:uid="{6756293A-8D2B-45E6-A65B-AB34A55A026E}"/>
    <cellStyle name="normální 39 2" xfId="1188" xr:uid="{102EFA6E-F5D7-4EF6-B113-A62AB9EDD59C}"/>
    <cellStyle name="normální 39 3" xfId="1189" xr:uid="{02DE106A-9D66-41DE-8B50-9AFC8EC2D255}"/>
    <cellStyle name="Normální 39 4" xfId="3919" xr:uid="{9F13DF41-D3E0-4542-8BFA-833210C8A028}"/>
    <cellStyle name="Normální 39 5" xfId="4154" xr:uid="{1A3A36CE-F741-43C7-9CDA-3315064C62A9}"/>
    <cellStyle name="Normální 4" xfId="9" xr:uid="{D056552F-0D0C-4AC7-B1C4-6418638A37FF}"/>
    <cellStyle name="Normální 4 10" xfId="1568" xr:uid="{B2BC924C-E159-4776-9288-2C52B80C8F7C}"/>
    <cellStyle name="Normální 4 11" xfId="2497" xr:uid="{9D15FE55-B510-4C56-84D5-721904C74750}"/>
    <cellStyle name="Normální 4 11 2" xfId="2804" xr:uid="{C36B65A8-D0E4-432A-B8B1-A8F8458C76F0}"/>
    <cellStyle name="Normální 4 11 2 2" xfId="3182" xr:uid="{B78B570E-923E-4C73-A388-724B52A43214}"/>
    <cellStyle name="Normální 4 11 2 3" xfId="3887" xr:uid="{13D7361B-B904-4CC5-8F1B-50968890597D}"/>
    <cellStyle name="Normální 4 11 3" xfId="3026" xr:uid="{98EA60B6-2D05-4453-A298-C79E9C6590D5}"/>
    <cellStyle name="Normální 4 11 4" xfId="3634" xr:uid="{16ED383E-94E3-46AE-AB23-EF6C5ED1BBB8}"/>
    <cellStyle name="Normální 4 12" xfId="2505" xr:uid="{32A46B75-7782-4F60-B892-BC25F7ED9AB9}"/>
    <cellStyle name="Normální 4 12 2" xfId="2812" xr:uid="{4496011F-856A-4F2B-AA9C-5701FAAAC9CC}"/>
    <cellStyle name="Normální 4 12 2 2" xfId="3190" xr:uid="{8D5EDB77-1116-4126-A564-8298BA05F253}"/>
    <cellStyle name="Normální 4 12 2 3" xfId="3895" xr:uid="{7314FE37-0335-4D96-B807-C5F7C23C49E9}"/>
    <cellStyle name="Normální 4 12 3" xfId="3034" xr:uid="{2C1B4ED0-7E62-492D-9DBD-244510F7B4F2}"/>
    <cellStyle name="Normální 4 12 4" xfId="3642" xr:uid="{98F7CB45-47B5-4230-BC9A-962FB0729AF1}"/>
    <cellStyle name="Normální 4 13" xfId="2540" xr:uid="{06179F97-00CE-434E-9A87-71E8DC99BFC0}"/>
    <cellStyle name="Normální 4 13 2" xfId="3057" xr:uid="{054AB6EA-D448-4B5B-9A30-85C802B7BC2A}"/>
    <cellStyle name="Normální 4 13 3" xfId="3668" xr:uid="{AC0F5E4A-FBB1-4A14-8A89-46AB7814A511}"/>
    <cellStyle name="Normální 4 14" xfId="60" xr:uid="{EF814C8E-FA8D-4273-BF48-BC03FBB2B9A4}"/>
    <cellStyle name="Normální 4 14 2" xfId="3464" xr:uid="{A8F19CC3-44EF-458F-8BF1-211BFBC4A72A}"/>
    <cellStyle name="Normální 4 15" xfId="2834" xr:uid="{F04F718C-E651-4B9E-8C82-BC5002A810B6}"/>
    <cellStyle name="Normální 4 16" xfId="3213" xr:uid="{E163EB07-78FA-4647-BFA6-B770897139FD}"/>
    <cellStyle name="Normální 4 17" xfId="3241" xr:uid="{E0ABC02E-2DC1-4385-B2B3-FFBFC0BA33CF}"/>
    <cellStyle name="Normální 4 18" xfId="4175" xr:uid="{6B51631C-D1EB-4650-A1C3-D6D47B2A37FF}"/>
    <cellStyle name="Normální 4 2" xfId="191" xr:uid="{AA8A8845-A351-41FD-AB21-1F02ADB502CE}"/>
    <cellStyle name="Normální 4 2 10" xfId="2506" xr:uid="{162AC7D7-D8D2-4421-ABE7-56482585A407}"/>
    <cellStyle name="Normální 4 2 10 2" xfId="2813" xr:uid="{755F78DE-7156-41C7-8BD0-567BADCA6D42}"/>
    <cellStyle name="Normální 4 2 10 2 2" xfId="3191" xr:uid="{2CACDC36-589D-432B-9C5A-B0FC85316F86}"/>
    <cellStyle name="Normální 4 2 10 2 3" xfId="3896" xr:uid="{1F96C37E-4DB0-4570-A547-A1A83DE3B9D9}"/>
    <cellStyle name="Normální 4 2 10 3" xfId="3035" xr:uid="{A37CA2FC-F22D-4E4A-B369-E409330F0270}"/>
    <cellStyle name="Normální 4 2 10 4" xfId="3643" xr:uid="{361AEE4B-AC08-44A6-AE4D-05081090B6AB}"/>
    <cellStyle name="Normální 4 2 11" xfId="2549" xr:uid="{2CE1A3F9-19E5-4436-8537-000586BB52CE}"/>
    <cellStyle name="Normální 4 2 11 2" xfId="3064" xr:uid="{EDEE9994-7197-4849-A651-A547B06E1C02}"/>
    <cellStyle name="Normální 4 2 11 3" xfId="3675" xr:uid="{73178BE0-E519-4E54-BAFA-D122334F2251}"/>
    <cellStyle name="normální 4 2 12" xfId="2604" xr:uid="{D1D78290-5368-443F-BDF0-42838AB1D945}"/>
    <cellStyle name="Normální 4 2 13" xfId="2853" xr:uid="{016E8BE1-F55E-4D28-82B3-A04444D575E4}"/>
    <cellStyle name="Normální 4 2 13 2" xfId="3399" xr:uid="{6E20C2A5-6477-47EB-8C1F-DCF945923852}"/>
    <cellStyle name="normální 4 2 14" xfId="3123" xr:uid="{68261E6C-352F-4B09-A7F3-06E9612BB8CE}"/>
    <cellStyle name="normální 4 2 15" xfId="2931" xr:uid="{3A291A8E-2AAC-4C28-B48D-5F7599A01E4A}"/>
    <cellStyle name="normální 4 2 16" xfId="2984" xr:uid="{3D6185C8-108E-4B4D-B703-3E2991B15B3E}"/>
    <cellStyle name="normální 4 2 17" xfId="2995" xr:uid="{28BA4CAA-2504-42F3-AEEC-CE78D3BA7C55}"/>
    <cellStyle name="normální 4 2 18" xfId="3120" xr:uid="{3F8EE8E6-6BBE-49D4-B7AA-47D4D19FDD13}"/>
    <cellStyle name="normální 4 2 19" xfId="2994" xr:uid="{6A3F8E3C-4DB0-4703-8D6C-C9A385377454}"/>
    <cellStyle name="normální 4 2 2" xfId="1190" xr:uid="{976290DD-27FE-4B92-AE81-93CCF3E423F5}"/>
    <cellStyle name="Normální 4 2 2 2" xfId="1586" xr:uid="{97B094B5-2ADD-4E77-A12F-A72E597AED43}"/>
    <cellStyle name="Normální 4 2 2 2 2" xfId="2691" xr:uid="{DC64F8CA-F09A-4767-BAC5-A893BAE68295}"/>
    <cellStyle name="Normální 4 2 2 2 2 2" xfId="3143" xr:uid="{4D82B23C-A946-45BA-9576-F42A0C75AF33}"/>
    <cellStyle name="Normální 4 2 2 2 2 3" xfId="3788" xr:uid="{70816B4B-85F2-490E-ACD6-5FA622E0FF93}"/>
    <cellStyle name="Normální 4 2 2 2 3" xfId="2950" xr:uid="{E2D5B7DB-CF00-44EA-8558-8CF4D4E97209}"/>
    <cellStyle name="Normální 4 2 2 2 4" xfId="3485" xr:uid="{F4C68397-A9F4-46B3-83AA-0F9C0FB08143}"/>
    <cellStyle name="Normální 4 2 2 3" xfId="1695" xr:uid="{D26B70A0-2ADD-47AB-BB90-CB86CD220A05}"/>
    <cellStyle name="normální 4 2 20" xfId="2926" xr:uid="{085724A7-53B7-44AE-A476-4C062160E36D}"/>
    <cellStyle name="normální 4 2 21" xfId="2930" xr:uid="{8D4A3DA2-5147-4C53-AEBD-CE86D36B5EC8}"/>
    <cellStyle name="normální 4 2 22" xfId="2927" xr:uid="{FF7F8264-3B52-4BF9-A46B-2085E8A735AC}"/>
    <cellStyle name="normální 4 2 23" xfId="2964" xr:uid="{FDF43958-5DE4-4275-A1FD-3597EA8C42F3}"/>
    <cellStyle name="Normální 4 2 24" xfId="3228" xr:uid="{C1FA3C56-E2F2-428B-99F3-046D3970DAA8}"/>
    <cellStyle name="Normální 4 2 25" xfId="3234" xr:uid="{875637C2-0947-40C3-8349-C30A6517E0CF}"/>
    <cellStyle name="normální 4 2 26" xfId="3325" xr:uid="{9F753CD4-05B1-459C-97F3-385D194174D4}"/>
    <cellStyle name="normální 4 2 27" xfId="3318" xr:uid="{847FAB81-5D53-4E87-A3CC-07D6D4943581}"/>
    <cellStyle name="Normální 4 2 3" xfId="2502" xr:uid="{3E2A20CF-447B-4645-BC4E-7F02C74FCC43}"/>
    <cellStyle name="Normální 4 2 3 2" xfId="2809" xr:uid="{3FB94D6C-AEA3-4D9C-9613-EAEC1960F6AF}"/>
    <cellStyle name="Normální 4 2 3 2 2" xfId="3187" xr:uid="{818187A4-96EE-4EE4-8023-689D07CA2BE3}"/>
    <cellStyle name="Normální 4 2 3 2 3" xfId="3892" xr:uid="{A423D63C-1062-4CE5-94D9-3B33D4920117}"/>
    <cellStyle name="Normální 4 2 3 3" xfId="3031" xr:uid="{9B5A230E-796B-4253-844F-C02F893E0BF4}"/>
    <cellStyle name="Normální 4 2 3 4" xfId="3639" xr:uid="{86DF488A-5ABA-4624-A51C-FF424AD8D540}"/>
    <cellStyle name="Normální 4 2 4" xfId="2503" xr:uid="{9A8D2DFD-E5CE-4D68-A42B-080A901784E6}"/>
    <cellStyle name="Normální 4 2 4 2" xfId="2810" xr:uid="{54913C75-6FEA-4498-99EF-425C1579951E}"/>
    <cellStyle name="Normální 4 2 4 2 2" xfId="3188" xr:uid="{FCA43CAC-C2B9-4B19-903A-87008EA8EC96}"/>
    <cellStyle name="Normální 4 2 4 2 3" xfId="3893" xr:uid="{B9B609EA-CAEA-49CC-AADF-79A9F85577D5}"/>
    <cellStyle name="Normální 4 2 4 3" xfId="3032" xr:uid="{2B4F1049-F345-4A03-B07D-BEC12B9691E2}"/>
    <cellStyle name="Normální 4 2 4 4" xfId="3640" xr:uid="{56CB890E-3300-48A3-889A-005E7D623BF7}"/>
    <cellStyle name="Normální 4 2 5" xfId="2513" xr:uid="{4D6B3EAE-FC1A-4013-AB80-163FD0D9520B}"/>
    <cellStyle name="Normální 4 2 5 2" xfId="2820" xr:uid="{24CF956D-CF4B-4714-9808-356EDC823728}"/>
    <cellStyle name="Normální 4 2 5 2 2" xfId="3198" xr:uid="{3BD539B4-D3E1-48DD-A70A-8DB52CF0444C}"/>
    <cellStyle name="Normální 4 2 5 2 3" xfId="3903" xr:uid="{38E2BC4F-EC39-4B35-9DD1-2625A86ED4D1}"/>
    <cellStyle name="Normální 4 2 5 3" xfId="3042" xr:uid="{64AFC984-E991-40FC-A74A-E78A067CD951}"/>
    <cellStyle name="Normální 4 2 5 4" xfId="3650" xr:uid="{B9866566-9ACA-4837-98FF-6FF6D309FBEF}"/>
    <cellStyle name="Normální 4 2 6" xfId="2514" xr:uid="{81089D02-E32E-4666-80E9-297B620D3849}"/>
    <cellStyle name="Normální 4 2 6 2" xfId="2821" xr:uid="{744E4445-0F9E-4C4B-84D6-4F6D95CDBFC0}"/>
    <cellStyle name="Normální 4 2 6 2 2" xfId="3199" xr:uid="{ADD2FA74-42B7-41C3-8FB3-477F83A8ED8C}"/>
    <cellStyle name="Normální 4 2 6 2 3" xfId="3904" xr:uid="{5236259C-182F-4906-A9D9-EC6072B3CC7A}"/>
    <cellStyle name="Normální 4 2 6 3" xfId="3043" xr:uid="{C4688240-F2FC-40BD-89BE-993E7A2BD88C}"/>
    <cellStyle name="Normální 4 2 6 4" xfId="3651" xr:uid="{9A1CE550-CE02-466B-AABD-AE6D53885D0D}"/>
    <cellStyle name="Normální 4 2 7" xfId="2511" xr:uid="{A152BFF9-71FC-4E45-9A43-2C23CA95A4FC}"/>
    <cellStyle name="Normální 4 2 7 2" xfId="2818" xr:uid="{338A0119-F300-41C9-9CCF-26F711A2E14E}"/>
    <cellStyle name="Normální 4 2 7 2 2" xfId="3196" xr:uid="{E66C90D4-1D94-40BB-A16A-43A568A794DC}"/>
    <cellStyle name="Normální 4 2 7 2 3" xfId="3901" xr:uid="{58D8BB80-725F-4F59-BE93-B7D1B20C0703}"/>
    <cellStyle name="Normální 4 2 7 3" xfId="3040" xr:uid="{6B92E2FE-9A6B-433B-9FFA-D81F26F4781F}"/>
    <cellStyle name="Normální 4 2 7 4" xfId="3648" xr:uid="{B621452C-EA76-4088-B009-E710CBF34EAB}"/>
    <cellStyle name="Normální 4 2 8" xfId="2515" xr:uid="{B27911D5-D97D-4E49-BEC1-93C4C1659717}"/>
    <cellStyle name="Normální 4 2 8 2" xfId="2822" xr:uid="{2638A83B-AA24-4FAD-A01D-7AAA9CA94237}"/>
    <cellStyle name="Normální 4 2 8 2 2" xfId="3200" xr:uid="{644737D2-D0C4-4163-8421-8578C676F45B}"/>
    <cellStyle name="Normální 4 2 8 2 3" xfId="3905" xr:uid="{77E9B425-170D-46C1-9149-187C6A34EBD9}"/>
    <cellStyle name="Normální 4 2 8 3" xfId="3044" xr:uid="{72BBCDF7-735F-4D3E-AF40-81636FA76072}"/>
    <cellStyle name="Normální 4 2 8 4" xfId="3652" xr:uid="{02C5BAEC-A884-4F6B-A750-12B3B70F7DB8}"/>
    <cellStyle name="Normální 4 2 9" xfId="2518" xr:uid="{487A629E-CF9E-44A2-8C6D-36D21FD8208F}"/>
    <cellStyle name="Normální 4 2 9 2" xfId="2824" xr:uid="{6A16EB55-E2B5-479F-941C-0A158B5D020D}"/>
    <cellStyle name="Normální 4 2 9 2 2" xfId="3202" xr:uid="{808EEEA8-F1D6-486A-B3DC-A137BDD06030}"/>
    <cellStyle name="Normální 4 2 9 2 3" xfId="3907" xr:uid="{5338F999-1570-49B7-8366-D485954C6B00}"/>
    <cellStyle name="Normální 4 2 9 3" xfId="3046" xr:uid="{F09D1433-A77C-4D7B-B481-E9123FA0D2D3}"/>
    <cellStyle name="Normální 4 2 9 4" xfId="3654" xr:uid="{5E8BE51B-D49E-40FB-B9BD-96326C0B4510}"/>
    <cellStyle name="normální 4 3" xfId="1191" xr:uid="{E95B610A-9508-4636-BEC9-E35DABB93BB2}"/>
    <cellStyle name="Normální 4 3 2" xfId="1612" xr:uid="{5DC86326-41D0-46AE-AB99-7ADCC8AC2983}"/>
    <cellStyle name="Normální 4 3 2 2" xfId="1696" xr:uid="{91C4E54B-1EB2-492D-8878-1C2656123481}"/>
    <cellStyle name="Normální 4 3 2 3" xfId="2693" xr:uid="{F8196B6E-8591-46ED-8059-93D51CE9C4D8}"/>
    <cellStyle name="Normální 4 3 2 3 2" xfId="3145" xr:uid="{F071B452-7DAD-4EF1-823B-303953328A3D}"/>
    <cellStyle name="Normální 4 3 2 3 3" xfId="3790" xr:uid="{A0302722-73CF-4B4C-850D-CEF7ECBF789C}"/>
    <cellStyle name="Normální 4 3 2 4" xfId="2952" xr:uid="{22F83806-FF8C-4F04-B401-77F7F56C8318}"/>
    <cellStyle name="Normální 4 3 2 5" xfId="3490" xr:uid="{25943B49-C81A-4580-8670-7DFCE5C2EDAE}"/>
    <cellStyle name="Normální 4 4" xfId="1547" xr:uid="{4CE0786F-4EEA-478E-902C-9B27D4B1AF2A}"/>
    <cellStyle name="Normální 4 4 2" xfId="1720" xr:uid="{FFE53DFA-1453-4C7A-826E-61A8934867B0}"/>
    <cellStyle name="Normální 4 4 2 2" xfId="2705" xr:uid="{41EB7B5E-24D2-4B68-94F0-41F047337289}"/>
    <cellStyle name="Normální 4 4 2 2 2" xfId="3152" xr:uid="{EEDD174C-373F-430C-9220-0BEE9F46EA69}"/>
    <cellStyle name="Normální 4 4 2 2 3" xfId="3801" xr:uid="{81B4BAB8-B2E9-4FFD-A683-077216AE3F17}"/>
    <cellStyle name="Normální 4 4 2 3" xfId="2965" xr:uid="{8093AC23-A7FB-495F-83AE-2D31553DE7B3}"/>
    <cellStyle name="Normální 4 4 2 3 2" xfId="4055" xr:uid="{31ED09F2-9FEF-4F4E-9D9B-A11D1572C8F9}"/>
    <cellStyle name="Normální 4 4 2 4" xfId="3510" xr:uid="{EC8158DE-1C90-4B1A-A70F-2F5877FD373E}"/>
    <cellStyle name="Normální 4 5" xfId="233" xr:uid="{B21F98EC-2758-4C17-BCF5-00F8941A7419}"/>
    <cellStyle name="Normální 4 5 2" xfId="1694" xr:uid="{66D1C53D-F303-4381-A268-A1246F092B45}"/>
    <cellStyle name="Normální 4 6" xfId="1551" xr:uid="{7976B33B-8FCE-4EB1-A62E-77D5014FEABF}"/>
    <cellStyle name="Normální 4 6 2" xfId="2403" xr:uid="{A73B2661-C9C9-4276-AC08-E79BDC098E11}"/>
    <cellStyle name="Normální 4 6 3" xfId="3481" xr:uid="{1D4F3266-9DF9-4BC9-9613-77E4D46DEC92}"/>
    <cellStyle name="Normální 4 6 4" xfId="3376" xr:uid="{D7E3B0D2-AF9B-435C-93A0-C59CBA28C7F5}"/>
    <cellStyle name="Normální 4 7" xfId="1640" xr:uid="{FDD93E8A-6D97-4957-9A53-43B72436DFC5}"/>
    <cellStyle name="Normální 4 7 2" xfId="2480" xr:uid="{BCA906F9-C18B-4F56-A70D-FC1B2ED21235}"/>
    <cellStyle name="Normální 4 8" xfId="1560" xr:uid="{D44565C3-6B7C-4B34-A509-46DF82E0FD96}"/>
    <cellStyle name="Normální 4 8 2" xfId="2476" xr:uid="{210884FE-5C9A-49DF-B2A5-84BC7E76EB3F}"/>
    <cellStyle name="Normální 4 9" xfId="1633" xr:uid="{6B4FEC33-6710-4428-979B-410CF8FBF9B4}"/>
    <cellStyle name="Normální 40" xfId="2972" xr:uid="{8A58B283-65BF-48D6-B41F-7395C44F1245}"/>
    <cellStyle name="normální 40 2" xfId="1192" xr:uid="{73103D37-7BC4-4E0D-BE68-35EFDF9F52D9}"/>
    <cellStyle name="normální 40 3" xfId="1193" xr:uid="{443155B6-C169-4D01-BA2F-F84C64D90E7D}"/>
    <cellStyle name="Normální 41" xfId="2938" xr:uid="{2D40DC5A-53A5-41B8-8A55-891B9B4071A5}"/>
    <cellStyle name="normální 41 2" xfId="1194" xr:uid="{2A40D341-5AD2-4D2B-BF46-5CD23E489F71}"/>
    <cellStyle name="normální 41 3" xfId="1195" xr:uid="{8213B2EA-C373-49EF-9F66-19FD70C72DD1}"/>
    <cellStyle name="Normální 42" xfId="2912" xr:uid="{378D09F1-FB93-4628-967E-30820C2FE05A}"/>
    <cellStyle name="normální 42 2" xfId="1196" xr:uid="{33FACB66-6FD6-47A0-886A-EABA194A5016}"/>
    <cellStyle name="normální 42 3" xfId="1197" xr:uid="{35C1D9A8-DE47-446E-978F-F21BDD481A0D}"/>
    <cellStyle name="Normální 42 4" xfId="3239" xr:uid="{DB57FA74-B21E-435E-A467-C96D55AD5309}"/>
    <cellStyle name="Normální 42 5" xfId="3368" xr:uid="{9760593A-EA76-407D-BD2D-674A5A70D08C}"/>
    <cellStyle name="Normální 43" xfId="2937" xr:uid="{B2D2E707-ACF0-47A6-B2B4-D98D901417CF}"/>
    <cellStyle name="normální 43 2" xfId="1198" xr:uid="{36A108EC-9120-47B8-A5B6-F514F821DAA1}"/>
    <cellStyle name="normální 43 3" xfId="1199" xr:uid="{65609236-A3B5-4D1D-888F-28FCF0CBBC67}"/>
    <cellStyle name="Normální 44" xfId="2973" xr:uid="{84070D61-1CF2-4E62-8D41-E21C0E1914AB}"/>
    <cellStyle name="normální 44 2" xfId="1200" xr:uid="{65C887AD-0736-458D-A24A-359381051D65}"/>
    <cellStyle name="normální 44 3" xfId="1201" xr:uid="{812C74E7-FAD9-4887-A458-23B1284C2984}"/>
    <cellStyle name="Normální 45" xfId="2936" xr:uid="{53D1DA4D-0621-40DC-976C-5CB477F0EFC7}"/>
    <cellStyle name="normální 45 2" xfId="1202" xr:uid="{A32847CB-58AD-40FA-A318-1140C482AE04}"/>
    <cellStyle name="normální 45 3" xfId="1203" xr:uid="{4827836F-A733-42BA-A922-1F06DEE6C212}"/>
    <cellStyle name="Normální 46" xfId="2918" xr:uid="{89DF9510-4704-4932-A0B3-64598D8E00A3}"/>
    <cellStyle name="normální 46 2" xfId="1204" xr:uid="{72FA92DA-3363-46BE-9B2E-8FE71A03FBB1}"/>
    <cellStyle name="normální 46 3" xfId="1205" xr:uid="{3B394D79-1C1B-414E-ACC1-90A28048E4F2}"/>
    <cellStyle name="Normální 47" xfId="3208" xr:uid="{41884B8E-1987-48A6-AD00-7A843131A7C8}"/>
    <cellStyle name="normální 47 2" xfId="1206" xr:uid="{760952DC-AB0D-49D6-BCC5-EFA8670843CF}"/>
    <cellStyle name="normální 47 3" xfId="1207" xr:uid="{A5BECD01-8FB7-4BAA-AD6F-F1E8061B3E82}"/>
    <cellStyle name="Normální 48" xfId="3209" xr:uid="{6F2ABC41-DCA6-47DF-8494-7C9BC7843CF8}"/>
    <cellStyle name="normální 48 2" xfId="1208" xr:uid="{1A0E914D-9AE4-46DB-81FE-D985A6CE78CB}"/>
    <cellStyle name="normální 48 3" xfId="1209" xr:uid="{251E04F9-1FA0-4748-BF0E-962B56C96CCF}"/>
    <cellStyle name="Normální 49" xfId="3210" xr:uid="{3B5D6030-042F-4E91-859F-16E2499D30AE}"/>
    <cellStyle name="normální 49 2" xfId="1210" xr:uid="{4F48AB87-79FD-4DC1-A1A6-000719454DC0}"/>
    <cellStyle name="normální 49 3" xfId="1211" xr:uid="{2886FCBD-F8C7-4E75-B945-3A3999C24115}"/>
    <cellStyle name="Normální 5" xfId="10" xr:uid="{18F7FA47-386A-4725-88C7-784190987B08}"/>
    <cellStyle name="Normální 5 10" xfId="1632" xr:uid="{D8C61FE6-04CB-4199-9929-6479C6DC43E8}"/>
    <cellStyle name="Normální 5 11" xfId="1617" xr:uid="{65935607-69CF-4C37-91E4-175813840EB1}"/>
    <cellStyle name="Normální 5 11 2" xfId="3493" xr:uid="{5F423AB8-4F6B-4B66-A332-006F50159A0E}"/>
    <cellStyle name="Normální 5 12" xfId="1582" xr:uid="{7B375A98-9C36-40C5-9C5F-B1D6B6BB514D}"/>
    <cellStyle name="Normální 5 13" xfId="2614" xr:uid="{AE220436-9478-4A0F-B182-992AD2E64D97}"/>
    <cellStyle name="Normální 5 13 2" xfId="3116" xr:uid="{5B0996B6-BDA6-4721-9180-6B1B80562063}"/>
    <cellStyle name="Normální 5 13 3" xfId="3726" xr:uid="{4C08E0AF-F200-49DD-BF7E-98169D3632C8}"/>
    <cellStyle name="Normální 5 14" xfId="2854" xr:uid="{E0A3F32E-3341-43BB-B99D-CFF6223E5705}"/>
    <cellStyle name="Normální 5 14 2" xfId="3398" xr:uid="{6B098EE8-5C9B-42DE-87EC-1A8A58F446F9}"/>
    <cellStyle name="normální 5 2" xfId="1212" xr:uid="{9FC56BB7-684E-4916-A955-3A4860C1F413}"/>
    <cellStyle name="Normální 5 2 2" xfId="1585" xr:uid="{2863AEF4-17D6-4BDE-94BB-D974663E430E}"/>
    <cellStyle name="Normální 5 2 2 2" xfId="1698" xr:uid="{A61009AE-B015-4B21-A780-A5233ABBD62C}"/>
    <cellStyle name="Normální 5 2 2 2 2" xfId="2700" xr:uid="{CFCAA938-EBB0-4B3E-BD75-AE4239ADBF91}"/>
    <cellStyle name="Normální 5 2 2 2 2 2" xfId="3151" xr:uid="{F81698A7-A5C1-4DFC-837C-1BC71F0678EA}"/>
    <cellStyle name="Normální 5 2 2 2 2 3" xfId="3796" xr:uid="{8CAD91EE-3F15-431E-BF69-8944FB4FDB77}"/>
    <cellStyle name="Normální 5 2 2 2 3" xfId="2963" xr:uid="{0FAA3865-E7CF-4F95-9CA7-578F9BE5C04E}"/>
    <cellStyle name="Normální 5 2 2 2 4" xfId="3505" xr:uid="{C4068B8C-7C38-4966-A939-46425D653DE1}"/>
    <cellStyle name="Normální 5 2 2 3" xfId="4054" xr:uid="{8EBEABAF-AD82-49B8-B42A-021C37E1CEE8}"/>
    <cellStyle name="normální 5 3" xfId="1213" xr:uid="{AE6150A5-67C1-41A1-A23D-0F51B2C69613}"/>
    <cellStyle name="normální 5 4" xfId="1214" xr:uid="{DB6EBD52-823F-41EF-B640-A7D8B75C85A2}"/>
    <cellStyle name="Normální 5 5" xfId="1539" xr:uid="{BA6C7053-2EF4-462B-826A-CA58E80D4ED9}"/>
    <cellStyle name="Normální 5 6" xfId="222" xr:uid="{C0BCE892-B53D-4F35-9FBD-A0CEA2699E95}"/>
    <cellStyle name="Normální 5 6 2" xfId="1697" xr:uid="{C3F3D42D-8EEA-431A-B929-66F8F2DE9D4D}"/>
    <cellStyle name="Normální 5 6 2 2" xfId="2699" xr:uid="{13473803-90D3-40F4-9BFB-ACCB222D8C36}"/>
    <cellStyle name="Normální 5 6 2 2 2" xfId="3150" xr:uid="{70F987FC-D293-4695-A882-1F0137998BA3}"/>
    <cellStyle name="Normální 5 6 2 2 3" xfId="3795" xr:uid="{1A9E53A6-B2F3-4601-9EE1-8A0F5B9BDC2B}"/>
    <cellStyle name="Normální 5 6 2 3" xfId="2962" xr:uid="{AF32C346-180F-43B9-89D0-5CC1D0870A8F}"/>
    <cellStyle name="Normální 5 6 2 4" xfId="3504" xr:uid="{FE938825-E461-4672-85FF-E1B679240564}"/>
    <cellStyle name="Normální 5 6 3" xfId="4053" xr:uid="{C0BC9B12-5829-446D-9E31-05DC125285FB}"/>
    <cellStyle name="Normální 5 7" xfId="1552" xr:uid="{A61C0B68-26D1-49CC-977A-CDCA7ED73722}"/>
    <cellStyle name="Normální 5 7 2" xfId="2404" xr:uid="{7A5CD6DA-E1BA-4594-B48E-8BBF9E298BD0}"/>
    <cellStyle name="Normální 5 7 2 2" xfId="2751" xr:uid="{F7B7ADF8-CB68-4409-AB5B-50F56FCAC7D2}"/>
    <cellStyle name="Normální 5 7 2 2 2" xfId="3164" xr:uid="{4C35AAD0-D519-4AC0-946A-1715D9A20728}"/>
    <cellStyle name="Normální 5 7 2 2 3" xfId="3841" xr:uid="{3DC57AEA-60E1-41EE-9D50-EC0EAC864047}"/>
    <cellStyle name="Normální 5 7 2 3" xfId="3004" xr:uid="{BDAC4E80-04D1-4555-9AF2-84324A1055FE}"/>
    <cellStyle name="Normální 5 7 2 4" xfId="3586" xr:uid="{1BFAC032-71FD-43E6-BCBF-81A64A32A031}"/>
    <cellStyle name="Normální 5 7 3" xfId="4099" xr:uid="{AFDB22D3-C3BE-418A-8225-3997DA90E637}"/>
    <cellStyle name="Normální 5 8" xfId="1639" xr:uid="{6753D26F-CE5B-4CA2-A0B7-F0802CD7B191}"/>
    <cellStyle name="Normální 5 8 2" xfId="2406" xr:uid="{7CB6FAA3-C4C3-498A-A4D8-E87AE5E3D000}"/>
    <cellStyle name="Normální 5 8 2 2" xfId="2753" xr:uid="{A4316786-260B-4039-AFC1-226BA7F951AA}"/>
    <cellStyle name="Normální 5 8 2 2 2" xfId="3165" xr:uid="{995BB706-ECB9-4FC0-B706-0E972BE1608E}"/>
    <cellStyle name="Normální 5 8 2 2 3" xfId="3843" xr:uid="{6F498201-8860-4410-AA4A-B09A967F6C22}"/>
    <cellStyle name="Normální 5 8 2 3" xfId="3005" xr:uid="{3ED5E9BB-5611-4E87-83C7-4DB30008CB14}"/>
    <cellStyle name="Normální 5 8 2 4" xfId="3588" xr:uid="{2EE228C8-6478-4CD0-9C05-173929B4CF51}"/>
    <cellStyle name="Normální 5 8 3" xfId="4100" xr:uid="{41216172-DB93-471E-835F-6E7879550F65}"/>
    <cellStyle name="Normální 5 9" xfId="1561" xr:uid="{F63A502B-B570-4F9E-9C31-373FE69EDBD9}"/>
    <cellStyle name="Normální 5 9 2" xfId="2409" xr:uid="{59843DBE-B6E1-43D4-884E-76E62F7D552D}"/>
    <cellStyle name="Normální 5 9 2 2" xfId="2755" xr:uid="{0B139D0F-2C46-418F-8992-646361DB68A6}"/>
    <cellStyle name="Normální 5 9 2 2 2" xfId="3167" xr:uid="{F5CB52EA-1841-4708-A76E-75942032EC42}"/>
    <cellStyle name="Normální 5 9 2 2 3" xfId="3844" xr:uid="{AFB1DC38-F02E-42D9-83AE-6C42FABB88DA}"/>
    <cellStyle name="Normální 5 9 2 3" xfId="3007" xr:uid="{E7A1B261-E9B1-403D-B556-09F91ABFCF9D}"/>
    <cellStyle name="Normální 5 9 2 4" xfId="3589" xr:uid="{43070DED-2132-42F0-BDAF-3750181BA681}"/>
    <cellStyle name="Normální 5 9 3" xfId="4101" xr:uid="{6B737712-FA5A-4E7F-86DF-9E8C8C94703F}"/>
    <cellStyle name="Normální 50" xfId="3211" xr:uid="{A0212FC8-DD2D-4FF6-A7F3-79346E4CCB6C}"/>
    <cellStyle name="normální 50 2" xfId="1215" xr:uid="{AC899FBE-AE98-447F-BE40-2651B54D8EC8}"/>
    <cellStyle name="normální 50 3" xfId="1216" xr:uid="{B24F151A-A484-4088-B6FB-55ADD2864402}"/>
    <cellStyle name="Normální 51" xfId="3238" xr:uid="{D1B243A3-9D8E-4BDD-BDEC-8864B652F5C3}"/>
    <cellStyle name="normální 51 2" xfId="1217" xr:uid="{9F7B3C9B-3CA8-4840-8E20-0AF885339A48}"/>
    <cellStyle name="normální 51 3" xfId="1218" xr:uid="{2BC501E2-685A-456D-A1DB-5B3DA5624571}"/>
    <cellStyle name="Normální 52" xfId="3369" xr:uid="{2F1E0CEF-B86F-4719-A8CF-6DD80EA6A31F}"/>
    <cellStyle name="normální 52 2" xfId="1219" xr:uid="{15309C56-993F-4365-AC79-6EB0B433A148}"/>
    <cellStyle name="normální 52 3" xfId="1220" xr:uid="{EB5C14A4-565B-4A17-80F5-8FFDD20E49F4}"/>
    <cellStyle name="Normální 53" xfId="30" xr:uid="{EED62D94-9297-4707-9F4F-E1427328C1AB}"/>
    <cellStyle name="normální 53 2" xfId="1221" xr:uid="{F00349AB-6612-4525-9C34-D44A948E1B1A}"/>
    <cellStyle name="normální 53 3" xfId="1222" xr:uid="{6621634C-A5E8-437F-A7BE-DAE687B9FD90}"/>
    <cellStyle name="Normální 54" xfId="50" xr:uid="{69A423F3-629F-48B1-A18C-D6D3D86D1347}"/>
    <cellStyle name="normální 54 2" xfId="1223" xr:uid="{D1044EA8-B019-4ECB-9CA6-94021E7FFBE9}"/>
    <cellStyle name="normální 54 3" xfId="1224" xr:uid="{188D3BE1-7D23-4DE6-89C4-48037983E0EA}"/>
    <cellStyle name="Normální 55" xfId="4167" xr:uid="{E4A4E129-7EF8-43C8-9855-33859B06EAA8}"/>
    <cellStyle name="normální 55 2" xfId="1225" xr:uid="{82EDC6C3-A46E-4C83-8F13-A97A809EF943}"/>
    <cellStyle name="normální 55 3" xfId="1226" xr:uid="{EB2E1DEC-79B2-47FC-B9B2-E4B0AF40D850}"/>
    <cellStyle name="Normální 56" xfId="4158" xr:uid="{FCD8EBA3-49A9-4C57-A314-FB7AE2164B07}"/>
    <cellStyle name="normální 56 2" xfId="1227" xr:uid="{08935444-7955-4599-931C-4E8342B6F8E0}"/>
    <cellStyle name="normální 56 3" xfId="1228" xr:uid="{A4BB83A8-ABF1-4EBF-80B4-2E970FA1C8D1}"/>
    <cellStyle name="normální 57 2" xfId="1229" xr:uid="{321EF911-BCC8-424A-87BD-362E9FBA2148}"/>
    <cellStyle name="normální 57 3" xfId="1230" xr:uid="{F85813EA-9E4C-4FE3-B8C5-CB961E47BB6C}"/>
    <cellStyle name="normální 58 2" xfId="1231" xr:uid="{98675A9B-0CA7-4262-9044-D7F3FC41B36E}"/>
    <cellStyle name="normální 58 3" xfId="1232" xr:uid="{BADFBDC6-C91E-4D11-99AD-AB367CE183E8}"/>
    <cellStyle name="normální 59 2" xfId="1233" xr:uid="{671AD485-60BF-4D44-BEC2-CA1A5245FC43}"/>
    <cellStyle name="normální 59 3" xfId="1234" xr:uid="{DA7285CD-838F-4667-B766-686E56A441AA}"/>
    <cellStyle name="Normální 6" xfId="2" xr:uid="{086BDC10-ACC6-4B30-A258-CE2B39059738}"/>
    <cellStyle name="Normální 6 10" xfId="1626" xr:uid="{F482D04B-F8F8-45A0-9B8F-393EEFC10DAC}"/>
    <cellStyle name="Normální 6 11" xfId="3455" xr:uid="{2F4A9EB8-0029-4648-A0DA-B70661EABFE1}"/>
    <cellStyle name="Normální 6 12" xfId="76" xr:uid="{5ED47B2A-183A-4D58-90A3-B4E75C6D70AE}"/>
    <cellStyle name="Normální 6 2" xfId="11" xr:uid="{455D01D4-BE6E-4FAE-B2C3-A55BA3F374A3}"/>
    <cellStyle name="normální 6 2 2" xfId="2212" xr:uid="{A3CA62FC-3730-4FAE-9669-BF476967D0A3}"/>
    <cellStyle name="normální 6 2 3" xfId="1235" xr:uid="{73D14F8E-51EF-4751-8544-EBB384D3E7A6}"/>
    <cellStyle name="normální 6 3" xfId="1236" xr:uid="{E73EDE33-6E32-4FB0-99D3-F54A422366FD}"/>
    <cellStyle name="Normální 6 4" xfId="208" xr:uid="{9AA8F1B0-4EBF-4903-ADEA-1A9699044818}"/>
    <cellStyle name="Normální 6 4 2" xfId="2211" xr:uid="{35FF4F27-3899-4527-8AA6-1C484B3AB82C}"/>
    <cellStyle name="Normální 6 5" xfId="1553" xr:uid="{C22B4C85-8DE5-4AD5-AB7F-4E97CB6E81EB}"/>
    <cellStyle name="Normální 6 5 2" xfId="2468" xr:uid="{22298BB6-F179-43AB-B8DB-CDB313298C7C}"/>
    <cellStyle name="Normální 6 6" xfId="1638" xr:uid="{C8C3BCFF-4377-4201-B0F9-85855FA48ED5}"/>
    <cellStyle name="Normální 6 6 2" xfId="2449" xr:uid="{24174803-61F3-4564-ACB3-D2BFBD4569A4}"/>
    <cellStyle name="Normální 6 7" xfId="1562" xr:uid="{2C24E7C1-6FFB-453C-83AE-F6193F3376BA}"/>
    <cellStyle name="Normální 6 7 2" xfId="2472" xr:uid="{2874EB4F-830C-4429-AE12-9624026872FE}"/>
    <cellStyle name="Normální 6 8" xfId="1631" xr:uid="{CE92EBD9-B5E7-40A0-AA17-B4B5C74F9356}"/>
    <cellStyle name="Normální 6 9" xfId="1569" xr:uid="{734CA5BE-C060-4918-9DA0-6BABE1E64909}"/>
    <cellStyle name="normální 60 2" xfId="1237" xr:uid="{DE1A930D-2542-48E3-AE89-5B52679AF8F2}"/>
    <cellStyle name="normální 60 3" xfId="1238" xr:uid="{2880E8DE-1075-4C40-A179-AD098287F443}"/>
    <cellStyle name="normální 61" xfId="1239" xr:uid="{FCFFE64C-2677-4C7C-9D61-F94CBAF64A24}"/>
    <cellStyle name="normální 61 2" xfId="1240" xr:uid="{90DA1473-CDD2-48F7-8EEF-595645DF40A2}"/>
    <cellStyle name="normální 61 3" xfId="1241" xr:uid="{9841AB74-8E74-4647-99BD-AD5B0BD5EE15}"/>
    <cellStyle name="normální 62 2" xfId="1242" xr:uid="{981413AE-9B92-4C17-9242-F430B2715B29}"/>
    <cellStyle name="normální 62 3" xfId="1243" xr:uid="{9D8C8EBE-2320-4747-94BF-79217573385E}"/>
    <cellStyle name="normální 63 2" xfId="1244" xr:uid="{CC0B6083-CFA7-4388-A70A-0F7AD9CD54CD}"/>
    <cellStyle name="normální 63 3" xfId="1245" xr:uid="{57E5ADA7-76D1-4E4F-9C8B-28A3FBDEFA43}"/>
    <cellStyle name="normální 64 2" xfId="1246" xr:uid="{97EE3318-FBF3-410D-9183-7A1C55B3FFC6}"/>
    <cellStyle name="normální 64 3" xfId="1247" xr:uid="{49F144C0-7BCE-43DE-A92F-66A4A8EF4EEB}"/>
    <cellStyle name="normální 65 2" xfId="1248" xr:uid="{5968FEA2-3C6A-4A6E-BA34-59A79EFEC7B2}"/>
    <cellStyle name="normální 65 3" xfId="1249" xr:uid="{D4AE52D1-A6FC-467C-87E5-EBDFC5281377}"/>
    <cellStyle name="normální 66 2" xfId="1250" xr:uid="{1F30C386-6C34-4C61-AAC6-38D9299AADD2}"/>
    <cellStyle name="normální 66 3" xfId="1251" xr:uid="{2B4EF052-CC8C-4C96-9739-5A6DF88D414F}"/>
    <cellStyle name="normální 67" xfId="1252" xr:uid="{3117C89D-C80C-4B74-BB88-7772561F5367}"/>
    <cellStyle name="normální 68 2" xfId="1253" xr:uid="{7B217C85-8C7F-4313-A187-1527C1F27D90}"/>
    <cellStyle name="normální 68 3" xfId="1254" xr:uid="{63AF6EC3-DAAF-4C82-A347-59490138FAA4}"/>
    <cellStyle name="normální 69 2" xfId="1255" xr:uid="{668006FB-F8C6-4E3C-9541-43328F71283E}"/>
    <cellStyle name="normální 69 3" xfId="1256" xr:uid="{29062425-1576-4CBA-9CEE-858EF2C055CB}"/>
    <cellStyle name="Normální 7" xfId="12" xr:uid="{7B898307-DB8E-4866-A567-0996CCE17869}"/>
    <cellStyle name="Normální 7 10" xfId="1616" xr:uid="{FA4BED72-0579-43AD-B158-72132750EC2F}"/>
    <cellStyle name="Normální 7 10 2" xfId="2448" xr:uid="{91A52AEF-8C37-413F-B46A-B9BD21BB9692}"/>
    <cellStyle name="Normální 7 10 2 2" xfId="2788" xr:uid="{19458CAB-BEFF-42E2-A2E7-B9965C655E1F}"/>
    <cellStyle name="Normální 7 10 2 2 2" xfId="3171" xr:uid="{5FB8942D-7BBB-45A3-BC97-2654D194780A}"/>
    <cellStyle name="Normální 7 10 2 2 3" xfId="3874" xr:uid="{97EA137A-BBD7-4496-ADA0-01A8A1B3FAAB}"/>
    <cellStyle name="Normální 7 10 2 3" xfId="3014" xr:uid="{CF56561E-10FC-4853-81AA-093AE638BC7C}"/>
    <cellStyle name="Normální 7 10 2 4" xfId="3619" xr:uid="{73C45DCB-C470-454F-A38B-D9ED224EE715}"/>
    <cellStyle name="Normální 7 10 3" xfId="4105" xr:uid="{9A921E86-D3FA-41E2-8E02-E052898DF13D}"/>
    <cellStyle name="Normální 7 10 4" xfId="3492" xr:uid="{DFE6739E-308F-4EB3-B159-85BE0E28B7A9}"/>
    <cellStyle name="Normální 7 11" xfId="1660" xr:uid="{41ECE82C-8965-44A8-8456-A55C5B61B664}"/>
    <cellStyle name="Normální 7 12" xfId="3454" xr:uid="{E9BD6935-B69B-45B5-AFCF-AB6E84D11B34}"/>
    <cellStyle name="Normální 7 13" xfId="81" xr:uid="{52ED7E6D-5DBA-4BEE-879B-4236BD1F1D84}"/>
    <cellStyle name="normální 7 2" xfId="1257" xr:uid="{6B36B4CD-A247-488B-9D23-D2C15DBD6BA2}"/>
    <cellStyle name="normální 7 2 2" xfId="2214" xr:uid="{54D2F565-EC96-4408-B600-08600B484C15}"/>
    <cellStyle name="normální 7 3" xfId="1258" xr:uid="{FACA5BB4-C84F-4FD8-87F3-58B7866D59D0}"/>
    <cellStyle name="Normální 7 3 2" xfId="2215" xr:uid="{B23BEB2A-EE0C-45FE-A619-AC8A52D6EB29}"/>
    <cellStyle name="Normální 7 4" xfId="1536" xr:uid="{70521366-1B6D-468B-821A-A08403B09657}"/>
    <cellStyle name="Normální 7 4 2" xfId="2216" xr:uid="{B072E01F-646B-46D5-8C1F-273CBBD4E983}"/>
    <cellStyle name="Normální 7 5" xfId="1644" xr:uid="{14DFF0B9-94B0-41F0-9EA7-8C5A331249D5}"/>
    <cellStyle name="Normální 7 5 2" xfId="2217" xr:uid="{14C3C6A3-EDD3-45F2-92BB-2D7D137DC259}"/>
    <cellStyle name="Normální 7 6" xfId="1556" xr:uid="{FB748F0C-2BB5-47C5-BE34-F88274441E8E}"/>
    <cellStyle name="Normální 7 6 2" xfId="2218" xr:uid="{04219EF3-1EF5-4485-A6F2-BA269391FE41}"/>
    <cellStyle name="Normální 7 7" xfId="1636" xr:uid="{A61E7D4A-FA77-428A-8C1D-3557B4BDCC0D}"/>
    <cellStyle name="Normální 7 7 2" xfId="2219" xr:uid="{A391FCF1-D13E-4283-8A16-219018E92B0B}"/>
    <cellStyle name="Normální 7 8" xfId="1565" xr:uid="{561C9786-28E2-450D-831A-B3B88395DBA6}"/>
    <cellStyle name="Normální 7 8 2" xfId="2213" xr:uid="{1187B393-F970-4FDD-81C5-D51D6E244CC1}"/>
    <cellStyle name="Normální 7 8 2 2" xfId="2714" xr:uid="{E025BBBB-6EF9-460E-A4E5-D280571E528E}"/>
    <cellStyle name="Normální 7 8 2 2 2" xfId="3160" xr:uid="{D564225F-D815-4EB8-8A34-2BC02ACD9F91}"/>
    <cellStyle name="Normální 7 8 2 2 3" xfId="3808" xr:uid="{D30EC953-0431-4355-BEED-557DBF28BEA2}"/>
    <cellStyle name="Normální 7 8 2 3" xfId="2985" xr:uid="{9F82194D-9DC8-4D41-A37F-BA390A25B9CE}"/>
    <cellStyle name="Normální 7 8 2 4" xfId="3545" xr:uid="{DB123872-DFBA-4411-97EC-B99A0A39895E}"/>
    <cellStyle name="Normální 7 8 3" xfId="4088" xr:uid="{24535BED-C12A-48DB-A87A-CD32EB2E08C2}"/>
    <cellStyle name="Normální 7 9" xfId="1628" xr:uid="{70FDF3C7-D2D0-4ECD-BC03-BE131C4FCD3A}"/>
    <cellStyle name="Normální 7 9 2" xfId="2469" xr:uid="{97D75C85-6462-4E1E-A6ED-1DF588920D8B}"/>
    <cellStyle name="Normální 7 9 2 2" xfId="2794" xr:uid="{47DD1616-5311-4904-9E40-5EA8283C2726}"/>
    <cellStyle name="Normální 7 9 2 2 2" xfId="3176" xr:uid="{38F9311C-9B4C-4513-A61B-6BCA00CA7C0E}"/>
    <cellStyle name="Normální 7 9 2 2 3" xfId="3878" xr:uid="{7D4A41A3-4D08-4CCF-9852-00707CC93D2C}"/>
    <cellStyle name="Normální 7 9 2 3" xfId="3020" xr:uid="{77DA29E6-0B61-4630-BE77-2CD02376708D}"/>
    <cellStyle name="Normální 7 9 2 4" xfId="3623" xr:uid="{8CFDF46B-11FB-48E1-A100-C0CF4DEFC154}"/>
    <cellStyle name="Normální 7 9 3" xfId="4109" xr:uid="{5DFAAF5C-F79B-4E00-AA92-0F45ADFB948E}"/>
    <cellStyle name="normální 70 2" xfId="1259" xr:uid="{C92D6BDA-C204-405A-A10E-6BF35411536A}"/>
    <cellStyle name="normální 70 3" xfId="1260" xr:uid="{41D54D8B-0720-41EC-9665-81AA4B29E858}"/>
    <cellStyle name="normální 71 2" xfId="1261" xr:uid="{0E8671C0-4E88-4B68-B500-EF54AD24EC45}"/>
    <cellStyle name="normální 71 3" xfId="1262" xr:uid="{D932F5B4-BA98-4880-9EEF-BAEAEE4BCBD4}"/>
    <cellStyle name="normální 72" xfId="1263" xr:uid="{D14AB259-DD42-4E5B-A260-9CA2788241C3}"/>
    <cellStyle name="normální 72 2" xfId="1264" xr:uid="{B3C0CF55-755D-4E6F-AEE0-B8EE2598C7F4}"/>
    <cellStyle name="normální 72 3" xfId="1265" xr:uid="{95077DA2-5F33-4DE9-948C-5CE2930EC2F7}"/>
    <cellStyle name="normální 73 2" xfId="1266" xr:uid="{9FF8896E-11C7-45F2-A255-51AE7C7483D4}"/>
    <cellStyle name="normální 73 3" xfId="1267" xr:uid="{83C3A1D4-B45D-4EE0-B0CF-8F555B316B94}"/>
    <cellStyle name="normální 74 2" xfId="1268" xr:uid="{3054CD6E-3B8C-4D06-8C93-D517E35A0DC1}"/>
    <cellStyle name="normální 74 3" xfId="1269" xr:uid="{6E938A21-79BD-4C55-A785-65FEA4F32FB4}"/>
    <cellStyle name="normální 75 2" xfId="1270" xr:uid="{CBEFE939-9A79-4AD1-8B5A-64BA8F3E8460}"/>
    <cellStyle name="normální 75 3" xfId="1271" xr:uid="{585D3327-CA68-4339-96F6-53180859496A}"/>
    <cellStyle name="normální 76 2" xfId="1272" xr:uid="{098CDF00-9C02-4465-8102-37CD2434082D}"/>
    <cellStyle name="normální 76 3" xfId="1273" xr:uid="{D831B22F-565F-4088-855D-33744A028483}"/>
    <cellStyle name="normální 77 2" xfId="1274" xr:uid="{32EF2AA0-833F-46BF-871C-C60E76901664}"/>
    <cellStyle name="normální 77 3" xfId="1275" xr:uid="{89E2CBD2-B6AF-4FC7-AA10-5BD160F8179E}"/>
    <cellStyle name="normální 78 2" xfId="1276" xr:uid="{042B364E-25AD-459D-A0C4-7EECE6B0CAA0}"/>
    <cellStyle name="normální 78 3" xfId="1277" xr:uid="{B461AB73-FF07-4AF6-95C2-C9366BCBE7DD}"/>
    <cellStyle name="normální 79" xfId="1278" xr:uid="{0E6783BD-2871-4E88-8CA8-A19490FE4DCD}"/>
    <cellStyle name="Normální 8" xfId="13" xr:uid="{A252207D-D4CD-438C-8BE8-7BD921F7B18E}"/>
    <cellStyle name="Normální 8 10" xfId="2447" xr:uid="{910EDECD-3BF5-4CC8-AD05-A37618BA1457}"/>
    <cellStyle name="Normální 8 10 2" xfId="2787" xr:uid="{5482D615-A163-4C79-997D-9865117D285C}"/>
    <cellStyle name="Normální 8 10 2 2" xfId="3170" xr:uid="{74781B97-692A-4AF8-BEBF-B48C39CCE95C}"/>
    <cellStyle name="Normální 8 10 2 3" xfId="3873" xr:uid="{295967EE-6827-4C62-9EF9-1AAA40771F66}"/>
    <cellStyle name="Normální 8 10 3" xfId="3013" xr:uid="{B73549D4-6B00-4B7D-B30E-C4671CBFD5D1}"/>
    <cellStyle name="Normální 8 10 3 2" xfId="4104" xr:uid="{4E2DE1E6-6605-47D2-9737-57882F0AA413}"/>
    <cellStyle name="Normální 8 10 4" xfId="3618" xr:uid="{C51B787B-10C9-461F-8B02-9EB8C87538B8}"/>
    <cellStyle name="Normální 8 11" xfId="1661" xr:uid="{5D2609CE-239E-4107-920A-197C5CD21AFB}"/>
    <cellStyle name="Normální 8 11 2" xfId="3498" xr:uid="{2C34B3C8-7EFB-4393-82CC-28A143798CD8}"/>
    <cellStyle name="Normální 8 12" xfId="2500" xr:uid="{C0F934DA-6515-413C-9A14-C247CD01E27B}"/>
    <cellStyle name="Normální 8 12 2" xfId="2807" xr:uid="{88EF0F85-F249-4BF1-ACC5-D974A13ACF08}"/>
    <cellStyle name="Normální 8 12 2 2" xfId="3185" xr:uid="{35A3B5D6-08CD-4753-A41A-94F7953C8246}"/>
    <cellStyle name="Normální 8 12 2 3" xfId="3890" xr:uid="{499126F9-0B7C-4AB0-B6F7-C22BA7E04887}"/>
    <cellStyle name="Normální 8 12 3" xfId="3029" xr:uid="{9A9C18F7-2A02-4801-AB12-AD25FB09DC0E}"/>
    <cellStyle name="Normální 8 12 4" xfId="3637" xr:uid="{5A641AD1-3A37-4A5A-AF4B-39BA473AB202}"/>
    <cellStyle name="Normální 8 13" xfId="2509" xr:uid="{4574D36A-2D81-46AB-AD01-1BA6741C2A79}"/>
    <cellStyle name="Normální 8 13 2" xfId="2816" xr:uid="{25334F5C-E562-4ED3-9698-3207D73F77BC}"/>
    <cellStyle name="Normální 8 13 2 2" xfId="3194" xr:uid="{4E13071F-9766-4C3C-907C-5C87AA1F0774}"/>
    <cellStyle name="Normální 8 13 2 3" xfId="3899" xr:uid="{A0BE3A89-B54F-49E7-B2B3-6E07447C8963}"/>
    <cellStyle name="Normální 8 13 3" xfId="3038" xr:uid="{A68BD612-7E8C-4E2A-9F64-D8AFAE2ACD2D}"/>
    <cellStyle name="Normální 8 13 4" xfId="3646" xr:uid="{99F7514E-3A18-4CCA-9535-DB75BD0AC326}"/>
    <cellStyle name="Normální 8 14" xfId="2543" xr:uid="{02022F54-92D0-48D3-B146-BB7B8727CEBF}"/>
    <cellStyle name="Normální 8 14 2" xfId="3060" xr:uid="{0B10C247-8BB7-4CCB-ABB6-402C85AE0F5E}"/>
    <cellStyle name="Normální 8 14 3" xfId="3671" xr:uid="{43578D40-09A8-48A6-85B3-D4E9097B7A53}"/>
    <cellStyle name="Normální 8 15" xfId="70" xr:uid="{D6818917-B884-4AD2-88B4-919AEC6B9684}"/>
    <cellStyle name="Normální 8 15 2" xfId="3460" xr:uid="{2932AC19-EFA4-4BBA-863C-B028ED36E386}"/>
    <cellStyle name="Normální 8 16" xfId="2838" xr:uid="{2FB27938-9BE3-44E4-A978-9AE4C1BD0DC4}"/>
    <cellStyle name="Normální 8 16 2" xfId="4044" xr:uid="{6E716250-3BB1-4989-8A65-E1DAD57ABEFA}"/>
    <cellStyle name="Normální 8 17" xfId="3217" xr:uid="{7A866955-69EA-453A-B587-48F91FACFD7E}"/>
    <cellStyle name="Normální 8 18" xfId="3248" xr:uid="{72FFCA95-5AB0-44DE-A2F6-04FAA616C4B0}"/>
    <cellStyle name="Normální 8 2" xfId="212" xr:uid="{74343B70-1622-412C-81C1-B7076CC7C7EB}"/>
    <cellStyle name="normální 8 2 2" xfId="1279" xr:uid="{4BA55E88-FEF7-4E3C-B045-A5B187947656}"/>
    <cellStyle name="normální 8 2 2 2" xfId="2221" xr:uid="{A8FE3309-D9B2-4CBC-BFCC-1D6C1A2023B2}"/>
    <cellStyle name="Normální 8 2 3" xfId="2612" xr:uid="{FB37E40C-BC3A-46AE-8035-8DE3960A042B}"/>
    <cellStyle name="Normální 8 2 3 2" xfId="3114" xr:uid="{9DCAA926-D77B-41EE-AB23-45E86ADF8C0A}"/>
    <cellStyle name="Normální 8 2 3 3" xfId="3724" xr:uid="{A20D8CBC-9F39-4F9B-9F6E-1504C837F38F}"/>
    <cellStyle name="Normální 8 2 4" xfId="2856" xr:uid="{F5533C5E-814C-4161-833F-6CD98C7B2691}"/>
    <cellStyle name="Normální 8 2 4 2" xfId="3395" xr:uid="{D1CA4811-A880-42A0-94B9-9ACEB97DFA39}"/>
    <cellStyle name="Normální 8 2 5" xfId="3381" xr:uid="{D4AB249B-2717-4AB1-A003-90DBBDE9E32C}"/>
    <cellStyle name="Normální 8 2 6" xfId="3920" xr:uid="{FF13F23A-E218-40C0-819C-59ECA8C323E8}"/>
    <cellStyle name="normální 8 3" xfId="1280" xr:uid="{F2CADB61-B943-469B-8182-19527FB8F359}"/>
    <cellStyle name="Normální 8 3 2" xfId="2222" xr:uid="{DD096359-DA8F-4ACB-AF26-695C0F34E0BC}"/>
    <cellStyle name="Normální 8 4" xfId="1537" xr:uid="{A00F5045-ABB3-44EC-8890-86CBFBDDADA8}"/>
    <cellStyle name="Normální 8 4 2" xfId="2223" xr:uid="{E589D956-1766-4FCE-AF10-F5AE2B850BF8}"/>
    <cellStyle name="Normální 8 4 3" xfId="3370" xr:uid="{E9F06A86-7766-42C5-928D-68ECBC6DE0C7}"/>
    <cellStyle name="Normální 8 5" xfId="1645" xr:uid="{05CDCD8A-D9FE-493B-92D6-FA5E3BF3F3B6}"/>
    <cellStyle name="Normální 8 5 2" xfId="2224" xr:uid="{3B353C69-AC36-455F-8FDC-DD48AFCB3AC0}"/>
    <cellStyle name="Normální 8 5 3" xfId="3469" xr:uid="{42A87345-0820-4C11-9220-4AE6CD7E3D0E}"/>
    <cellStyle name="Normální 8 6" xfId="1555" xr:uid="{7C435124-98A0-4B8C-BDDA-639551887DAE}"/>
    <cellStyle name="Normální 8 6 2" xfId="2225" xr:uid="{F1D0D687-AC53-43B0-B18B-1EA27AEEAB14}"/>
    <cellStyle name="Normální 8 6 3" xfId="3378" xr:uid="{DFAA2A53-5EB5-4762-9A16-BA77E7DF940C}"/>
    <cellStyle name="Normální 8 7" xfId="1637" xr:uid="{31799717-0CD9-4F1E-B5E0-E141C14724B8}"/>
    <cellStyle name="Normální 8 7 2" xfId="2226" xr:uid="{3DA535A1-049F-4B9B-BA7D-1CF17FE5CB83}"/>
    <cellStyle name="Normální 8 7 3" xfId="3467" xr:uid="{A5F68657-D61C-4DF5-8F2F-0E51C70DB71E}"/>
    <cellStyle name="Normální 8 8" xfId="1564" xr:uid="{AC39996A-1934-45BE-88DF-3988052916AC}"/>
    <cellStyle name="Normální 8 8 2" xfId="2220" xr:uid="{E0C9424D-0428-4DD2-B344-C0F8E3D44700}"/>
    <cellStyle name="Normální 8 8 2 2" xfId="2715" xr:uid="{19508905-4BFF-4CEE-B42D-9C0F75747368}"/>
    <cellStyle name="Normální 8 8 2 2 2" xfId="3161" xr:uid="{C2FBDFBD-D728-41EF-BCBE-6C7A45D88CC8}"/>
    <cellStyle name="Normální 8 8 2 2 3" xfId="3809" xr:uid="{711FE2CB-44FF-4D17-878A-7E3542F8C7E8}"/>
    <cellStyle name="Normální 8 8 2 3" xfId="2986" xr:uid="{678415B6-D8EA-4C63-99D4-5E56B9239FF5}"/>
    <cellStyle name="Normální 8 8 2 4" xfId="3546" xr:uid="{96DBD0A9-EFE1-4D81-81B1-2510039DB4D4}"/>
    <cellStyle name="Normální 8 8 3" xfId="4089" xr:uid="{9DACAA0E-BB85-4EDB-BEEB-9B1245CC64D5}"/>
    <cellStyle name="Normální 8 8 4" xfId="3482" xr:uid="{AA1E05F3-6608-463C-94F1-3C463F63FFF5}"/>
    <cellStyle name="Normální 8 9" xfId="1629" xr:uid="{C484CEAA-F929-4ADD-9534-43390654E9E5}"/>
    <cellStyle name="Normální 8 9 2" xfId="2470" xr:uid="{48DE8D42-63E1-49E7-BD4B-7F6BFF8533D6}"/>
    <cellStyle name="Normální 8 9 2 2" xfId="2795" xr:uid="{78483211-EF8B-43D5-AA99-1AA2D87B2DAA}"/>
    <cellStyle name="Normální 8 9 2 2 2" xfId="3177" xr:uid="{1C01DB2F-B641-44EA-A4FD-532564E66A08}"/>
    <cellStyle name="Normální 8 9 2 2 3" xfId="3879" xr:uid="{A95D234F-0C85-4E78-9AA5-0A4BB09C0D0A}"/>
    <cellStyle name="Normální 8 9 2 3" xfId="3021" xr:uid="{0A11C44A-BA3D-4ED8-A530-1D3B20514753}"/>
    <cellStyle name="Normální 8 9 2 4" xfId="3624" xr:uid="{F1022EA6-B4DE-4474-8E9D-A798FC9D4259}"/>
    <cellStyle name="Normální 8 9 3" xfId="4110" xr:uid="{5BAA2C99-0A48-426A-980A-CA97B8D65DD4}"/>
    <cellStyle name="Normální 8 9 4" xfId="3497" xr:uid="{327816D2-089A-4A86-B81C-F88DEE389717}"/>
    <cellStyle name="normální 80" xfId="242" xr:uid="{FD6CA32A-C32C-468A-A108-A688CB94A02E}"/>
    <cellStyle name="normální 80 10" xfId="1281" xr:uid="{9021E0E3-9047-40FA-8298-96BF99E7FD06}"/>
    <cellStyle name="normální 80 2" xfId="1282" xr:uid="{3F18F09B-569C-443A-8D81-2ABD44E06F92}"/>
    <cellStyle name="normální 80 3" xfId="1283" xr:uid="{D17DE9B8-9131-414A-A3D6-00AFAEE28186}"/>
    <cellStyle name="normální 80 4" xfId="1284" xr:uid="{78505A48-BD6B-4E0E-81A7-973FAA41FE06}"/>
    <cellStyle name="normální 80 5" xfId="1285" xr:uid="{1A4A8ECA-5100-438A-B7E7-CE0DB90D4F92}"/>
    <cellStyle name="normální 80 6" xfId="1286" xr:uid="{FE7D5843-D454-42BD-8FC1-AAC7C4DC76F4}"/>
    <cellStyle name="normální 80 7" xfId="1287" xr:uid="{BDD11485-68AC-4499-84F7-B3557CDB3ECB}"/>
    <cellStyle name="normální 80 8" xfId="1288" xr:uid="{B10990A4-FB6B-4C27-8AF1-4CC85FE3B102}"/>
    <cellStyle name="normální 80 9" xfId="1289" xr:uid="{4899CF79-5568-40E3-834A-998DC6895F2A}"/>
    <cellStyle name="normální 81 2" xfId="1290" xr:uid="{680B82F2-553A-4071-8AAE-1B347E466E8D}"/>
    <cellStyle name="normální 81 3" xfId="1291" xr:uid="{5C4DD87E-D64D-4DC6-B1E7-77B928E28731}"/>
    <cellStyle name="normální 84" xfId="1292" xr:uid="{344C595B-4269-4AF9-A958-0476B67551EE}"/>
    <cellStyle name="Normální 9" xfId="14" xr:uid="{F80C58B3-C5DE-4759-9495-A6F24BC4A7A9}"/>
    <cellStyle name="Normální 9 10" xfId="1662" xr:uid="{63CB0101-4AC1-4BC3-BF8C-7DEA26B949A1}"/>
    <cellStyle name="Normální 9 11" xfId="3389" xr:uid="{C6447C79-6845-4A51-A704-21068EECD682}"/>
    <cellStyle name="Normální 9 12" xfId="226" xr:uid="{672879C5-4EFC-4E07-A3B5-4878AAB11605}"/>
    <cellStyle name="normální 9 2" xfId="1293" xr:uid="{40C325B8-07EF-4054-885E-E3BD0EF82D6F}"/>
    <cellStyle name="Normální 9 2 2" xfId="2228" xr:uid="{97DACB19-FD96-4C45-AE6E-C37EF082C27F}"/>
    <cellStyle name="normální 9 3" xfId="1294" xr:uid="{E10635B0-CBAF-4F36-841F-CB9DB8F15E9D}"/>
    <cellStyle name="Normální 9 4" xfId="1538" xr:uid="{E0824CA4-E3BD-4F62-BF27-A59FA6230805}"/>
    <cellStyle name="Normální 9 4 2" xfId="2227" xr:uid="{9CDFDC08-47FF-4164-87B8-114E515B8791}"/>
    <cellStyle name="Normální 9 5" xfId="1646" xr:uid="{BEDCDA16-F613-4904-AB71-38CC15D3DF79}"/>
    <cellStyle name="Normální 9 5 2" xfId="2471" xr:uid="{83128236-82F4-4AF6-82D5-10C0C2D5506D}"/>
    <cellStyle name="Normální 9 6" xfId="1554" xr:uid="{454DC711-C4B9-4775-A650-21DCB1975A45}"/>
    <cellStyle name="Normální 9 6 2" xfId="2446" xr:uid="{F62BA7EF-5ADB-44FF-B9F5-6C6A326A29C7}"/>
    <cellStyle name="Normální 9 7" xfId="1649" xr:uid="{FC81634C-8FF0-4F75-8837-E14BF8D3C36D}"/>
    <cellStyle name="Normální 9 7 2" xfId="2473" xr:uid="{A5239950-9786-4454-84E9-A2586CC65A2B}"/>
    <cellStyle name="Normální 9 8" xfId="1563" xr:uid="{C0AB77FC-3DA8-4485-A13E-BBBE7297D967}"/>
    <cellStyle name="Normální 9 9" xfId="1630" xr:uid="{967DC8CB-6CA3-41FD-B093-47DDB830225E}"/>
    <cellStyle name="normální vzor" xfId="1295" xr:uid="{55C06BF1-2C99-4960-BEC9-31439CDBFC54}"/>
    <cellStyle name="normální_POL.XLS" xfId="4" xr:uid="{405D4897-3A92-49B3-B013-046C1868BF69}"/>
    <cellStyle name="normální_POL.XLS 2" xfId="3" xr:uid="{2F8D86A7-F8F3-452F-B36D-FFF16953D1A2}"/>
    <cellStyle name="normální_příčky - var. 007 2" xfId="6" xr:uid="{B20ABAF8-9E18-4036-9D59-958DA45077F5}"/>
    <cellStyle name="Normalny 2" xfId="2229" xr:uid="{E250D05F-A020-41A4-881E-676F2A0B4F17}"/>
    <cellStyle name="Normalny 2 2" xfId="2230" xr:uid="{63A15270-F679-4B79-AFEC-5BB253F26030}"/>
    <cellStyle name="Normalny 3" xfId="2231" xr:uid="{14DE3FE1-9C1D-4A93-A9C2-5BF244A5C6DA}"/>
    <cellStyle name="Normalny 4" xfId="2232" xr:uid="{B4F02F07-299E-4C7E-AFBB-7AE01D1D3B57}"/>
    <cellStyle name="Normalny 5" xfId="2233" xr:uid="{BB3E67F3-FAD9-4487-9098-E26088801385}"/>
    <cellStyle name="Normalny_Ceny jedn" xfId="1699" xr:uid="{DE30EEA7-C665-4F6C-8A6F-9D04E7E634CA}"/>
    <cellStyle name="O…‹aO‚e [0.00]_Region Orders (2)" xfId="2234" xr:uid="{0C4EE0B5-7944-4E12-B0AD-9E29218B679F}"/>
    <cellStyle name="O…‹aO‚e_Region Orders (2)" xfId="2235" xr:uid="{33FE939C-ADA4-4475-A1EC-68E3145E00F8}"/>
    <cellStyle name="per.style" xfId="2236" xr:uid="{2D1400FB-CDD4-4A3A-AA63-66B88D1FDCD5}"/>
    <cellStyle name="Percent ()" xfId="142" xr:uid="{6E23C885-E3C2-4773-8F83-95BD683D7BD0}"/>
    <cellStyle name="Percent () 10" xfId="1297" xr:uid="{462FD34C-E878-4623-9FF0-400E4A28973E}"/>
    <cellStyle name="Percent () 10 2" xfId="1298" xr:uid="{A0F4EEB9-F7FA-4802-AC58-5EC6BAD89CF1}"/>
    <cellStyle name="Percent () 10 3" xfId="1299" xr:uid="{B7FBDA72-924F-4F56-99B0-EF5C37A1C7CA}"/>
    <cellStyle name="Percent () 11" xfId="1300" xr:uid="{6E6B5F3E-B84C-46BC-A634-81008C8BC74B}"/>
    <cellStyle name="Percent () 11 2" xfId="1301" xr:uid="{1509FF7F-FA0A-4346-9CC0-9D05E849099C}"/>
    <cellStyle name="Percent () 11 3" xfId="1302" xr:uid="{CE8E8E66-4E16-489B-A562-E98262DEA740}"/>
    <cellStyle name="Percent () 12" xfId="1303" xr:uid="{FDE384C1-BAC7-4747-9F3A-B00B894CA296}"/>
    <cellStyle name="Percent () 12 2" xfId="1304" xr:uid="{1AB1C743-3BBB-46B8-B197-1E4A599A31DE}"/>
    <cellStyle name="Percent () 12 3" xfId="1305" xr:uid="{66C34D27-7F0F-455B-96B9-096C4239CF78}"/>
    <cellStyle name="Percent () 13" xfId="1306" xr:uid="{F75DBAEF-10E5-4E11-B31A-790B6C3E9AD4}"/>
    <cellStyle name="Percent () 13 2" xfId="1307" xr:uid="{ADBF10E3-525E-4D1B-902C-477E6D6DE688}"/>
    <cellStyle name="Percent () 13 3" xfId="1308" xr:uid="{5D5598CB-FAA2-4350-8222-46872EF78F24}"/>
    <cellStyle name="Percent () 14" xfId="1309" xr:uid="{BC91FA08-FE57-41E5-9091-2A9571E0AFB9}"/>
    <cellStyle name="Percent () 14 2" xfId="1310" xr:uid="{167E3FD9-FB3D-4973-9A80-21BFFB4C6F2C}"/>
    <cellStyle name="Percent () 14 3" xfId="1311" xr:uid="{15845A25-3373-4C8E-9026-E71401286EC2}"/>
    <cellStyle name="Percent () 15" xfId="1312" xr:uid="{1E6611C9-C4F1-4CB8-9BDF-4FAE74DC476C}"/>
    <cellStyle name="Percent () 15 2" xfId="1313" xr:uid="{D166A096-CB5E-4FC0-B61B-045742D56E87}"/>
    <cellStyle name="Percent () 15 3" xfId="1314" xr:uid="{8E099660-F6B1-4478-AB8C-A169CD8630A3}"/>
    <cellStyle name="Percent () 16" xfId="1315" xr:uid="{02F90B40-B51C-44F8-A78C-752D3DD7F039}"/>
    <cellStyle name="Percent () 16 2" xfId="1316" xr:uid="{C76F5B50-D786-4F2E-926F-E29A155C9CA2}"/>
    <cellStyle name="Percent () 16 3" xfId="1317" xr:uid="{FE6341B9-FF42-41FE-A95F-ADC4B13662FC}"/>
    <cellStyle name="Percent () 17" xfId="1318" xr:uid="{8C532A52-7CDC-4FDC-B592-743308F7BACB}"/>
    <cellStyle name="Percent () 17 2" xfId="1319" xr:uid="{830C1B77-DA74-4318-9C68-92E8D40E4D6B}"/>
    <cellStyle name="Percent () 17 3" xfId="1320" xr:uid="{FEF09974-7E34-4D51-8D26-E1B052D05577}"/>
    <cellStyle name="Percent () 18" xfId="1321" xr:uid="{B4A27B20-FAFA-41C3-947C-F05E99F9B60D}"/>
    <cellStyle name="Percent () 18 2" xfId="1322" xr:uid="{61816031-A75B-4A46-9C99-97118E6A51AF}"/>
    <cellStyle name="Percent () 18 3" xfId="1323" xr:uid="{2DBB5F88-7AA9-41C8-9719-C745A8585E55}"/>
    <cellStyle name="Percent () 19" xfId="1324" xr:uid="{9911305C-4039-46F8-A126-7B3DF77C07DF}"/>
    <cellStyle name="Percent () 19 2" xfId="1325" xr:uid="{2A68C5EE-D124-40FC-9383-EC7A0399C868}"/>
    <cellStyle name="Percent () 19 3" xfId="1326" xr:uid="{296D7750-FD6B-4B3C-8DB0-47067743EED8}"/>
    <cellStyle name="Percent () 2" xfId="1327" xr:uid="{80BF4102-4C3F-44CD-8E94-AE1A089C59C3}"/>
    <cellStyle name="Percent () 2 2" xfId="1328" xr:uid="{2A5FD783-6CFF-4FDC-B886-6206FEE4A519}"/>
    <cellStyle name="Percent () 2 3" xfId="1329" xr:uid="{8770C067-D70A-45F4-A8B9-9C521758B07B}"/>
    <cellStyle name="Percent () 20" xfId="1330" xr:uid="{86EE76D5-D642-44BF-B9F5-9E65C6E1993D}"/>
    <cellStyle name="Percent () 20 2" xfId="1331" xr:uid="{79248D0A-9823-47F6-8713-47DEFB886A6E}"/>
    <cellStyle name="Percent () 20 3" xfId="1332" xr:uid="{CE4875C2-BDBA-4BEB-AAB4-ED476D624608}"/>
    <cellStyle name="Percent () 21" xfId="1333" xr:uid="{809A7770-1AB6-4615-965A-65BE0DB57C5A}"/>
    <cellStyle name="Percent () 21 2" xfId="1334" xr:uid="{44BE4BB9-5D19-46FC-883E-2352CF4F84BC}"/>
    <cellStyle name="Percent () 21 3" xfId="1335" xr:uid="{BEE678F3-91F9-4D2A-8A53-8D94BD29CC93}"/>
    <cellStyle name="Percent () 22" xfId="1336" xr:uid="{FDD38243-B569-4BA3-A359-CF0DEBB3E7BA}"/>
    <cellStyle name="Percent () 22 2" xfId="1337" xr:uid="{EFAE6951-10C2-4D69-A06B-7C4C6F82DC2D}"/>
    <cellStyle name="Percent () 22 3" xfId="1338" xr:uid="{E8080658-93C7-42E6-B56A-12C0E3AF4004}"/>
    <cellStyle name="Percent () 23" xfId="1339" xr:uid="{644B0ABA-F274-4E70-BD40-129AE6C455D2}"/>
    <cellStyle name="Percent () 23 2" xfId="1340" xr:uid="{20DEB997-6F95-48DA-9726-4B9C925BC1B3}"/>
    <cellStyle name="Percent () 23 3" xfId="1341" xr:uid="{018953E3-ABF3-4C26-92FB-C6BDBCC17268}"/>
    <cellStyle name="Percent () 24" xfId="1342" xr:uid="{90AA98FB-F696-48EF-8503-5E7BBAD2B2F9}"/>
    <cellStyle name="Percent () 25" xfId="1343" xr:uid="{3D1549F5-14CF-4147-B822-E6A3717490D0}"/>
    <cellStyle name="Percent () 26" xfId="1296" xr:uid="{5982A6F2-A2C9-4148-A76D-D26CFBB6844D}"/>
    <cellStyle name="Percent () 26 2" xfId="2237" xr:uid="{9F3A4D77-F12F-4E15-9177-32B5F0192063}"/>
    <cellStyle name="Percent () 27" xfId="3428" xr:uid="{0565A7CB-7155-4DE1-BEA9-50527F60EDB4}"/>
    <cellStyle name="Percent () 3" xfId="1344" xr:uid="{95F76596-5944-446E-AE46-17FB1F06E28A}"/>
    <cellStyle name="Percent () 3 2" xfId="1345" xr:uid="{8B751483-2CE1-4DDC-97CD-7F3F92EC5F0E}"/>
    <cellStyle name="Percent () 3 3" xfId="1346" xr:uid="{5B3D8D46-1A75-4CF7-93BC-44DC535EF1B2}"/>
    <cellStyle name="Percent () 4" xfId="1347" xr:uid="{13E01DCD-062A-4125-B622-18E5FCB7633C}"/>
    <cellStyle name="Percent () 4 2" xfId="1348" xr:uid="{D8B9C8BA-8B76-4812-B769-B3FF587194F5}"/>
    <cellStyle name="Percent () 4 3" xfId="1349" xr:uid="{A57459EE-3112-4CE7-9641-28C493C121A9}"/>
    <cellStyle name="Percent () 5" xfId="1350" xr:uid="{69FB1CA3-7A22-4AE6-B6E2-752954DF1B67}"/>
    <cellStyle name="Percent () 5 2" xfId="1351" xr:uid="{9CAF164B-5E12-41E1-9FCF-0E9EB9E9CC6E}"/>
    <cellStyle name="Percent () 5 3" xfId="1352" xr:uid="{AC477E14-A628-4B39-A92E-46AE283C1461}"/>
    <cellStyle name="Percent () 6" xfId="1353" xr:uid="{C63F270F-9BE5-4FF9-B90B-BE3DEC062CEA}"/>
    <cellStyle name="Percent () 6 2" xfId="1354" xr:uid="{A0A95B00-D3E1-4923-B675-59717230A6BA}"/>
    <cellStyle name="Percent () 6 3" xfId="1355" xr:uid="{75DB2CDB-FEB5-421C-AF01-0E901E42FD34}"/>
    <cellStyle name="Percent () 7" xfId="1356" xr:uid="{7C8FDF89-84D4-4424-BFE3-62F7DDBF01C4}"/>
    <cellStyle name="Percent () 7 2" xfId="1357" xr:uid="{EBC5D8A1-BE48-4485-9236-455905A1E9A3}"/>
    <cellStyle name="Percent () 7 3" xfId="1358" xr:uid="{00606DBF-EA6F-455C-8F04-EF62F4198551}"/>
    <cellStyle name="Percent () 8" xfId="1359" xr:uid="{93241E03-F670-4595-86DC-6DF164621697}"/>
    <cellStyle name="Percent () 8 2" xfId="1360" xr:uid="{7B963F26-DBBA-494B-A267-62952D63D6CE}"/>
    <cellStyle name="Percent () 8 3" xfId="1361" xr:uid="{E597E38E-B70E-4E87-9673-046DDCE6AC19}"/>
    <cellStyle name="Percent () 9" xfId="1362" xr:uid="{04169E76-9E88-4180-B5E0-750A707663FE}"/>
    <cellStyle name="Percent () 9 2" xfId="1363" xr:uid="{ADD4DAEC-A6AF-46A0-9799-CFEF4B3A5EC7}"/>
    <cellStyle name="Percent () 9 3" xfId="1364" xr:uid="{0B03A8C1-007B-4378-999F-4160450DDB97}"/>
    <cellStyle name="Percent (0)" xfId="143" xr:uid="{D697635A-4185-40CE-8118-0C6488E004D6}"/>
    <cellStyle name="Percent (0) 2" xfId="1366" xr:uid="{2996C543-21E8-41A4-BAA2-928AC000C045}"/>
    <cellStyle name="Percent (0) 3" xfId="1367" xr:uid="{E9DB9B34-CE7F-46C5-B71C-D590C209316B}"/>
    <cellStyle name="Percent (0) 4" xfId="1365" xr:uid="{3407F063-431D-4456-B8E3-5FA0687D8424}"/>
    <cellStyle name="Percent (0) 4 2" xfId="2238" xr:uid="{02CFE76B-4C5C-476C-9A59-352AE5D69264}"/>
    <cellStyle name="Percent (0) 5" xfId="3427" xr:uid="{167DA734-C9AC-44B2-A0A5-BD196A0CB8FD}"/>
    <cellStyle name="Percent (1)" xfId="144" xr:uid="{C23C3EEC-8EAA-4757-B352-5919751003FA}"/>
    <cellStyle name="Percent (1) 2" xfId="1369" xr:uid="{E57B074F-B63F-48EB-8AB6-196817B893C3}"/>
    <cellStyle name="Percent (1) 3" xfId="1370" xr:uid="{4E81BDE6-1888-4E1E-8DEC-19577A14D66B}"/>
    <cellStyle name="Percent (1) 4" xfId="1368" xr:uid="{CB4D4F99-AFAE-4B89-970D-396101DE7427}"/>
    <cellStyle name="Percent (1) 4 2" xfId="2239" xr:uid="{17CA83AF-039C-4CE6-9CFA-353F148E3E32}"/>
    <cellStyle name="Percent (1) 5" xfId="3426" xr:uid="{89D2C065-352B-4C05-94D5-26442F5E8657}"/>
    <cellStyle name="Percent [0]" xfId="2240" xr:uid="{C91F0315-48D4-4E88-99C1-BCCB4AFB5361}"/>
    <cellStyle name="Percent [00]" xfId="2241" xr:uid="{9E8C9CFA-023F-4867-82A1-76AF53F50117}"/>
    <cellStyle name="Percent [2]" xfId="2242" xr:uid="{89519AC4-DC5B-4A1C-BE6D-2E32C6261468}"/>
    <cellStyle name="Percent 1" xfId="145" xr:uid="{22B60429-BA68-4354-A48E-5513E807065F}"/>
    <cellStyle name="Percent 1 2" xfId="1372" xr:uid="{A9B9C0AF-26C2-49C6-B356-161444AA3BBD}"/>
    <cellStyle name="Percent 1 3" xfId="1373" xr:uid="{4D1C6EA5-E829-429B-81EB-A82B658FDEF7}"/>
    <cellStyle name="Percent 1 4" xfId="1371" xr:uid="{4E23C954-3BB9-4E94-AAFD-C8B6E29E27A9}"/>
    <cellStyle name="Percent 1 4 2" xfId="2243" xr:uid="{B3C5B922-F882-4F66-B656-1B650F02E139}"/>
    <cellStyle name="Percent 1 5" xfId="3425" xr:uid="{75C07F82-97A6-4034-863F-09A84A6F2C49}"/>
    <cellStyle name="Percent 2" xfId="42" xr:uid="{8879E1BE-10EB-4A50-89C7-2C98BA61CCF0}"/>
    <cellStyle name="Percent 2 2" xfId="146" xr:uid="{33E50A77-F1E0-4329-B7C7-7F67DE198351}"/>
    <cellStyle name="Percent 2 2 2" xfId="1375" xr:uid="{A6532343-9C4A-4BC3-9ACE-A383462206DF}"/>
    <cellStyle name="Percent 2 2 3" xfId="1610" xr:uid="{1B45F1F3-11D3-4258-A322-67D992ADB36B}"/>
    <cellStyle name="Percent 2 2 4" xfId="3424" xr:uid="{852DD1EF-D97F-4E30-8C92-3BDB56809CC9}"/>
    <cellStyle name="Percent 2 3" xfId="216" xr:uid="{1A39E2DB-EC02-4741-8531-6EDC6059DEDE}"/>
    <cellStyle name="Percent 2 3 2" xfId="1376" xr:uid="{B6C060F5-928A-4D31-9273-3C3921328907}"/>
    <cellStyle name="Percent 2 3 3" xfId="3392" xr:uid="{29CEEC3D-57C6-4C59-BEFB-AFFA371D578F}"/>
    <cellStyle name="Percent 2 4" xfId="1374" xr:uid="{CBE6CB8C-E6E7-480D-9531-2BE310C33938}"/>
    <cellStyle name="Percent 2 4 2" xfId="2244" xr:uid="{4A0F8A94-E8ED-4F15-BF08-EB651B0C0A0B}"/>
    <cellStyle name="Percent 2 5" xfId="66" xr:uid="{CDA19A68-0D51-4DD1-9F87-3FC7FBA116F1}"/>
    <cellStyle name="Percent_#6 Temps &amp; Contractors" xfId="2245" xr:uid="{5514162A-6004-412B-A87D-399463ACF291}"/>
    <cellStyle name="Pevné texty v krycím listu" xfId="147" xr:uid="{450B6D45-8ACE-49BD-A7CF-99C3A96CE415}"/>
    <cellStyle name="Pevné texty v krycím listu 2" xfId="2445" xr:uid="{3BDD1995-ABCC-40DC-BF1A-E8D4E01EE77B}"/>
    <cellStyle name="Pevné texty v krycím listu 2 2" xfId="2786" xr:uid="{BFFCEDDD-7788-4192-AF4A-09E0A0578D9E}"/>
    <cellStyle name="Pevné texty v krycím listu 2 2 2" xfId="3169" xr:uid="{8EC4FEDE-5AB9-4B4F-891A-1A03E87BE3F6}"/>
    <cellStyle name="Pevné texty v krycím listu 2 3" xfId="3012" xr:uid="{DC678C38-8678-479A-B7E7-18A44D09A7C0}"/>
    <cellStyle name="Pevné texty v krycím listu 3" xfId="2523" xr:uid="{AC06ECBA-ED87-4E9F-92D2-4CB228688726}"/>
    <cellStyle name="Pevné texty v krycím listu 3 2" xfId="3047" xr:uid="{5D1AE6A5-395E-42B8-95D4-8772BFC0338E}"/>
    <cellStyle name="Pevné texty v krycím listu 4" xfId="2845" xr:uid="{9467F2E1-575A-4666-9E02-BF95F75841BB}"/>
    <cellStyle name="Podhlavička" xfId="2246" xr:uid="{195FE80A-6636-44EE-A4EE-D1E96243420B}"/>
    <cellStyle name="Podnadpis" xfId="1377" xr:uid="{6B8CB90A-0815-4FED-A2D0-5211A9AB6638}"/>
    <cellStyle name="popis" xfId="1378" xr:uid="{6498D661-510C-417A-AF73-A84262EEFA76}"/>
    <cellStyle name="POPIS 2" xfId="2247" xr:uid="{11E9DED3-9058-4027-992E-5D7D61E89E48}"/>
    <cellStyle name="popis polozky" xfId="23" xr:uid="{534B0501-B067-47A0-8ED5-E3CD45E2293C}"/>
    <cellStyle name="popis polozky 2" xfId="2831" xr:uid="{BD1A2351-00CC-4509-8479-42A47B9E456D}"/>
    <cellStyle name="PoradCisloPolozky" xfId="148" xr:uid="{4B0CB8AC-57A6-4EEC-9B4E-6152FEE00AAA}"/>
    <cellStyle name="PorizovaniSkutecnosti" xfId="149" xr:uid="{5E9FDFC8-AB8E-4644-9DC3-AE6913AF54B8}"/>
    <cellStyle name="pozice" xfId="1379" xr:uid="{E7EB5877-0130-466F-AA72-5F1DE9F838AD}"/>
    <cellStyle name="pozice 2" xfId="2248" xr:uid="{584E5441-7EBC-4644-A8BD-C42FEB92008B}"/>
    <cellStyle name="pozice 2 2" xfId="4090" xr:uid="{DB05E624-0919-43C6-81B1-710B52D53DAB}"/>
    <cellStyle name="pozice 2 3" xfId="3547" xr:uid="{2A0A19C7-5E06-429C-ADF8-C2C57768D8E4}"/>
    <cellStyle name="Poznámka 2" xfId="150" xr:uid="{309F9FFE-5BBF-44DE-B548-78F750622926}"/>
    <cellStyle name="Poznámka 2 10" xfId="3336" xr:uid="{E7539EB9-0C45-42A8-B2A2-1902F1AE47FC}"/>
    <cellStyle name="Poznámka 2 2" xfId="1381" xr:uid="{F80E8377-F09C-4CE8-8C6C-FAF70E927518}"/>
    <cellStyle name="Poznámka 2 2 2" xfId="2249" xr:uid="{7014F31B-11B3-475A-8544-BC20727AA8BD}"/>
    <cellStyle name="Poznámka 2 2 2 2" xfId="2716" xr:uid="{54C5631E-3B13-4291-A4CC-69D16CEB2B21}"/>
    <cellStyle name="Poznámka 2 2 2 2 2" xfId="3810" xr:uid="{4D29E5E7-44E5-4AF5-9BC6-92C3103D4E77}"/>
    <cellStyle name="Poznámka 2 2 2 3" xfId="3548" xr:uid="{347F0E2B-17EE-4460-820D-58FA353B30B1}"/>
    <cellStyle name="Poznámka 2 2 3" xfId="2444" xr:uid="{5EBC67D6-E4F1-4F3E-8010-25E02A84929A}"/>
    <cellStyle name="Poznámka 2 2 3 2" xfId="2785" xr:uid="{F084E934-7156-43FA-BE27-F09D02A697F8}"/>
    <cellStyle name="Poznámka 2 2 3 2 2" xfId="3872" xr:uid="{B775FC5C-C720-493F-9E13-C07406480490}"/>
    <cellStyle name="Poznámka 2 2 3 3" xfId="3617" xr:uid="{198920DC-D057-4B86-88CA-89F13288B2D5}"/>
    <cellStyle name="Poznámka 2 2 4" xfId="2621" xr:uid="{BC07F187-75D7-4E4D-A700-1DAA60696B6E}"/>
    <cellStyle name="Poznámka 2 2 4 2" xfId="3733" xr:uid="{E622D593-BC03-46A6-AEB3-3C793B13E435}"/>
    <cellStyle name="Poznámka 2 2 5" xfId="3337" xr:uid="{555F7DBF-84B1-492C-B9A5-D396E5DCE865}"/>
    <cellStyle name="Poznámka 2 3" xfId="1382" xr:uid="{C2EE60C3-07C4-48EA-A8C4-986DC1BBDE1C}"/>
    <cellStyle name="Poznámka 2 3 2" xfId="2250" xr:uid="{0E272295-6910-415A-906F-6D01229B3C6F}"/>
    <cellStyle name="Poznámka 2 3 2 2" xfId="2717" xr:uid="{F52A1904-CB99-4C2E-A7A1-5EE101435924}"/>
    <cellStyle name="Poznámka 2 3 2 2 2" xfId="3811" xr:uid="{10194B84-D20D-4BDF-82F2-DDCB7544E73A}"/>
    <cellStyle name="Poznámka 2 3 2 3" xfId="3549" xr:uid="{AE4D0C27-7008-4623-B444-E8CAD21DF07F}"/>
    <cellStyle name="Poznámka 2 3 3" xfId="2443" xr:uid="{DDD1F458-1C96-41BC-99A3-07A88D2BBF2C}"/>
    <cellStyle name="Poznámka 2 3 3 2" xfId="2784" xr:uid="{A37103F2-45F7-41A4-9A36-5831DA394A1E}"/>
    <cellStyle name="Poznámka 2 3 3 2 2" xfId="3871" xr:uid="{CCF79140-1415-4561-A26A-7EEADD751D76}"/>
    <cellStyle name="Poznámka 2 3 3 3" xfId="3616" xr:uid="{56FF08D6-818F-46DB-BC80-535E154CDD3C}"/>
    <cellStyle name="Poznámka 2 3 4" xfId="2622" xr:uid="{AD585CBD-CFA7-4C4E-A827-00BE1F34FE12}"/>
    <cellStyle name="Poznámka 2 3 4 2" xfId="3734" xr:uid="{0E34B2BA-A656-47CE-A7FB-0257BD16D6A1}"/>
    <cellStyle name="Poznámka 2 3 5" xfId="3338" xr:uid="{92F66DD4-1463-45C4-9303-754AB46CDF0A}"/>
    <cellStyle name="Poznámka 2 4" xfId="1380" xr:uid="{BF76623A-A57B-401F-BE07-9AD80D42D71B}"/>
    <cellStyle name="Poznámka 2 4 2" xfId="2442" xr:uid="{5AB1804E-DA3C-4732-BC9E-C674F384CAA3}"/>
    <cellStyle name="Poznámka 2 4 2 2" xfId="2783" xr:uid="{BFBC62BE-E778-4C37-8669-C84ECA2B8958}"/>
    <cellStyle name="Poznámka 2 4 2 2 2" xfId="3870" xr:uid="{EDF38DF4-08D5-457B-950F-F3FFED70E94A}"/>
    <cellStyle name="Poznámka 2 4 2 3" xfId="3615" xr:uid="{0D26854A-BECB-45C4-95DA-A279AF219F95}"/>
    <cellStyle name="Poznámka 2 4 3" xfId="2251" xr:uid="{827A0C25-2428-4406-A930-229426D1A003}"/>
    <cellStyle name="Poznámka 2 4 3 2" xfId="2718" xr:uid="{A7535968-A057-4766-B61C-5B850A8EDC98}"/>
    <cellStyle name="Poznámka 2 4 3 2 2" xfId="3812" xr:uid="{656FEA24-71DE-4CE6-93EF-56CC39764AE7}"/>
    <cellStyle name="Poznámka 2 4 3 3" xfId="3550" xr:uid="{435A5FA2-B6E3-4D0E-A59F-72EB739E5C8F}"/>
    <cellStyle name="Poznámka 2 4 4" xfId="2685" xr:uid="{B7DA2E8C-D404-424D-9614-2B9AE40DAF59}"/>
    <cellStyle name="Poznámka 2 4 4 2" xfId="3783" xr:uid="{5DA66554-2551-4318-8638-3FFF2D0D9A3B}"/>
    <cellStyle name="Poznámka 2 4 5" xfId="3472" xr:uid="{FA298D6B-9743-44E5-8E5C-8586368C72B8}"/>
    <cellStyle name="Poznámka 2 5" xfId="1700" xr:uid="{68D75559-C98D-4844-B287-052EE1A830B8}"/>
    <cellStyle name="Poznámka 2 5 2" xfId="2701" xr:uid="{06D74361-51A7-4AE6-892D-0ADC9F3045DF}"/>
    <cellStyle name="Poznámka 2 5 2 2" xfId="3797" xr:uid="{ECD9C824-0AD6-4429-87D5-5EBE1BEE1463}"/>
    <cellStyle name="Poznámka 2 5 3" xfId="3506" xr:uid="{909F4144-0FFD-4B3F-A9DD-67B26090A4D5}"/>
    <cellStyle name="Poznámka 2 6" xfId="2479" xr:uid="{07903371-248E-463A-9DBC-D592B6309D1E}"/>
    <cellStyle name="Poznámka 2 6 2" xfId="2798" xr:uid="{6DF27DCA-6D70-4C8B-8849-58EBFD2D92EA}"/>
    <cellStyle name="Poznámka 2 6 2 2" xfId="3882" xr:uid="{BB5331FB-1ED3-4169-A8F5-DD6F695BBA1B}"/>
    <cellStyle name="Poznámka 2 6 3" xfId="3627" xr:uid="{B57EA412-DE9F-42D8-B973-741A7B1403D4}"/>
    <cellStyle name="Poznámka 2 7" xfId="2535" xr:uid="{E7283E41-EA3E-46B8-9D0E-4423D007DA64}"/>
    <cellStyle name="Poznámka 2 7 2" xfId="3664" xr:uid="{086E7E23-1A93-4EC2-9103-AE5C65C5356D}"/>
    <cellStyle name="Poznámka 2 8" xfId="2620" xr:uid="{44D9D4F0-0E0D-452C-970D-4738A5A90456}"/>
    <cellStyle name="Poznámka 2 8 2" xfId="3732" xr:uid="{60151CE9-2716-434C-A164-EA6B134EF925}"/>
    <cellStyle name="Poznámka 2 9" xfId="3423" xr:uid="{5504FDA8-09C0-400A-B11F-226B17C3C3EC}"/>
    <cellStyle name="Poznámka 3" xfId="1383" xr:uid="{CB254B03-9392-4BB1-841C-6C1198EB6838}"/>
    <cellStyle name="Poznámka 3 2" xfId="1384" xr:uid="{AFBEF9E7-6AEA-4DAA-8F5C-69FF01D628C4}"/>
    <cellStyle name="Poznámka 3 2 2" xfId="2253" xr:uid="{841C97BB-AFA6-4421-9704-67DBC57C7914}"/>
    <cellStyle name="Poznámka 3 2 2 2" xfId="2720" xr:uid="{64C5EB6A-0789-4BFC-924A-919A4C80BDB9}"/>
    <cellStyle name="Poznámka 3 2 2 2 2" xfId="3814" xr:uid="{F7FCFCFD-DEA5-4A8C-88FD-880039500782}"/>
    <cellStyle name="Poznámka 3 2 2 3" xfId="3552" xr:uid="{414B29C6-0F27-4568-A016-B8F258D74201}"/>
    <cellStyle name="Poznámka 3 2 3" xfId="2440" xr:uid="{34DA6B6F-98DB-4E20-9AD8-11EDAC1486B7}"/>
    <cellStyle name="Poznámka 3 2 3 2" xfId="2781" xr:uid="{7EEFC16A-B5E5-4FE5-BD35-C79D7B8A2B0F}"/>
    <cellStyle name="Poznámka 3 2 3 2 2" xfId="3868" xr:uid="{12216386-9B4A-41A2-9F72-5720C429735D}"/>
    <cellStyle name="Poznámka 3 2 3 3" xfId="3613" xr:uid="{0EA082E5-8AE9-4EF8-A039-94B3211B9669}"/>
    <cellStyle name="Poznámka 3 2 4" xfId="2624" xr:uid="{5089DF5E-637C-4820-9D44-B554E3051806}"/>
    <cellStyle name="Poznámka 3 2 4 2" xfId="3736" xr:uid="{57F3FE6B-CD19-4BF9-9B7A-C4246D73B4BB}"/>
    <cellStyle name="Poznámka 3 2 5" xfId="3340" xr:uid="{333F7C7E-4B6C-407E-A3E5-0A35A76F430B}"/>
    <cellStyle name="Poznámka 3 3" xfId="2254" xr:uid="{97C65078-3F4D-4AF5-8535-B02B6CEAD2B8}"/>
    <cellStyle name="Poznámka 3 3 2" xfId="2439" xr:uid="{FC3908FA-7C4A-43DE-BD35-A91E37281721}"/>
    <cellStyle name="Poznámka 3 3 2 2" xfId="2780" xr:uid="{91FED9E5-49C6-4681-A00F-E35A1A2457C0}"/>
    <cellStyle name="Poznámka 3 3 2 2 2" xfId="3867" xr:uid="{263D5976-72F2-4A84-8087-CBF0CB75A5C8}"/>
    <cellStyle name="Poznámka 3 3 2 3" xfId="3612" xr:uid="{A0B6B608-5CC8-4286-A78C-DB483F9957BD}"/>
    <cellStyle name="Poznámka 3 3 3" xfId="2721" xr:uid="{F18945CB-D082-435C-92DC-A4D3873BAEE2}"/>
    <cellStyle name="Poznámka 3 3 3 2" xfId="3815" xr:uid="{EAAFAEDD-F3B0-4540-A1C0-D31F0C321421}"/>
    <cellStyle name="Poznámka 3 3 4" xfId="3553" xr:uid="{85925E96-B693-4B80-B311-CC3AB723F8CB}"/>
    <cellStyle name="Poznámka 3 4" xfId="2252" xr:uid="{6943BAD2-B508-4C16-8576-F6E0C16734FF}"/>
    <cellStyle name="Poznámka 3 4 2" xfId="2719" xr:uid="{54579060-A58E-4701-AF20-6E8CFD93A555}"/>
    <cellStyle name="Poznámka 3 4 2 2" xfId="3813" xr:uid="{E4A532CC-0603-4F8E-A1A9-B524F3FBF180}"/>
    <cellStyle name="Poznámka 3 4 3" xfId="4091" xr:uid="{B97A9307-EB81-48FC-8007-4E7397E275F7}"/>
    <cellStyle name="Poznámka 3 4 4" xfId="3551" xr:uid="{3178D34B-B73E-4FE3-A2B2-CCE08EAD2546}"/>
    <cellStyle name="Poznámka 3 5" xfId="2441" xr:uid="{8AD59A4A-C8BD-4F6D-9BFC-6834EFF1CF5F}"/>
    <cellStyle name="Poznámka 3 5 2" xfId="2782" xr:uid="{4F4F8064-1047-447D-A7B9-F70D7FC06E77}"/>
    <cellStyle name="Poznámka 3 5 2 2" xfId="3869" xr:uid="{CCC7B62B-84A3-42E8-82EE-E76D7EC72A28}"/>
    <cellStyle name="Poznámka 3 5 3" xfId="4103" xr:uid="{E2C65715-23EF-45D6-9250-DA06237F23E1}"/>
    <cellStyle name="Poznámka 3 5 4" xfId="3614" xr:uid="{9ACA83A7-5507-4C6D-9D11-204F367DDEAD}"/>
    <cellStyle name="Poznámka 3 6" xfId="2623" xr:uid="{593EE8B9-2D90-4BF2-A04A-DB23E15EAABE}"/>
    <cellStyle name="Poznámka 3 6 2" xfId="3735" xr:uid="{14D09570-C6F3-420F-9B69-F7F9A483783A}"/>
    <cellStyle name="Poznámka 3 7" xfId="3339" xr:uid="{C3685A1C-FAA4-4317-BC76-A11CCA51AF27}"/>
    <cellStyle name="Poznámka 4" xfId="1385" xr:uid="{630AF6E4-C30B-44FF-90FA-B87DFDE0325B}"/>
    <cellStyle name="Poznámka 4 2" xfId="1386" xr:uid="{F07BC1E1-D945-43DF-A1FF-82EB6C89E93E}"/>
    <cellStyle name="Poznámka 4 2 2" xfId="2626" xr:uid="{1F75B569-C613-4333-A5A1-B84B16A42FCD}"/>
    <cellStyle name="Poznámka 4 2 2 2" xfId="3738" xr:uid="{9A9C81E3-1964-458D-A9B1-809D0F9C603B}"/>
    <cellStyle name="Poznámka 4 2 3" xfId="3342" xr:uid="{893443F8-0029-4986-B2FC-182506E30AA2}"/>
    <cellStyle name="Poznámka 4 3" xfId="2255" xr:uid="{CF907A95-1B65-41E0-9E80-3124B5564EA2}"/>
    <cellStyle name="Poznámka 4 3 2" xfId="2722" xr:uid="{797DEE45-8165-43B2-A0BA-A8BA46A292D4}"/>
    <cellStyle name="Poznámka 4 3 2 2" xfId="3816" xr:uid="{E1EA30C1-9764-4D33-B1A6-3FCA020798EF}"/>
    <cellStyle name="Poznámka 4 3 3" xfId="3554" xr:uid="{5F7A488D-C45A-4C01-ACC0-03C8C588958F}"/>
    <cellStyle name="Poznámka 4 4" xfId="2438" xr:uid="{D83E35F3-4DC4-47D2-B7A1-599FFD8397A3}"/>
    <cellStyle name="Poznámka 4 4 2" xfId="2779" xr:uid="{1ED6F588-F357-4A90-9558-C28FD086D8C0}"/>
    <cellStyle name="Poznámka 4 4 2 2" xfId="3866" xr:uid="{85634F6E-647F-4A26-812B-D8FF1D63B540}"/>
    <cellStyle name="Poznámka 4 4 3" xfId="3611" xr:uid="{37DB21F5-887E-4A63-8B62-63791141F2A9}"/>
    <cellStyle name="Poznámka 4 5" xfId="2625" xr:uid="{E2BCC7DF-0459-459C-9E11-58B727D2072B}"/>
    <cellStyle name="Poznámka 4 5 2" xfId="3737" xr:uid="{65C19846-F02D-4B27-8D8F-D2C4E04CB760}"/>
    <cellStyle name="Poznámka 4 6" xfId="3341" xr:uid="{3A01DAC3-5492-4072-93C3-2944939A329E}"/>
    <cellStyle name="Poznámka 5" xfId="2256" xr:uid="{67986199-32FA-4496-83CF-B375C738D59B}"/>
    <cellStyle name="Poznámka 5 2" xfId="2437" xr:uid="{B174AD8C-95B3-4A24-B6E2-7A474F27EFFF}"/>
    <cellStyle name="Poznámka 5 2 2" xfId="2778" xr:uid="{97A6571C-D494-434C-B795-8218F810366A}"/>
    <cellStyle name="Poznámka 5 2 2 2" xfId="3865" xr:uid="{A0776710-AAA5-4B8B-ADC6-900D80B8F70F}"/>
    <cellStyle name="Poznámka 5 2 3" xfId="4102" xr:uid="{9BB949A7-0903-4653-91D6-336E678BAA69}"/>
    <cellStyle name="Poznámka 5 2 4" xfId="3610" xr:uid="{A7DD1839-A06A-4E16-BF2A-C2293E0AC8A3}"/>
    <cellStyle name="Poznámka 5 3" xfId="2723" xr:uid="{685FF244-F876-42C4-A200-985ADE5EE29A}"/>
    <cellStyle name="Poznámka 5 3 2" xfId="3817" xr:uid="{06A58E78-1099-4826-A4F6-DFE8A655F3E7}"/>
    <cellStyle name="Poznámka 5 4" xfId="4092" xr:uid="{156F4178-B6BD-4D6F-8355-A63B3CC42765}"/>
    <cellStyle name="Poznámka 5 5" xfId="3555" xr:uid="{3027C41B-7936-44BC-BCDB-F6B3D482DD12}"/>
    <cellStyle name="Poznámka 6" xfId="2524" xr:uid="{64D71E32-8AEB-4A0C-AC0D-D387BE7693BE}"/>
    <cellStyle name="Poznámka 6 2" xfId="3656" xr:uid="{F1F4F012-CD66-43B0-BA09-5ED035AE757C}"/>
    <cellStyle name="PrázdnýŘádek" xfId="2257" xr:uid="{79612F54-9765-4144-81DD-A427A2C4C5E6}"/>
    <cellStyle name="Prepojená bunka" xfId="2258" xr:uid="{0B6FA77C-9AD5-4BA6-B548-AA8F410DBD8D}"/>
    <cellStyle name="Prepojená bunka 2" xfId="2259" xr:uid="{5B8A51E9-2EC3-4402-AE60-24A4D892044B}"/>
    <cellStyle name="PrePop Currency (0)" xfId="2260" xr:uid="{86986AE5-405C-4F51-A62E-E00A062EB9DD}"/>
    <cellStyle name="PrePop Currency (2)" xfId="2261" xr:uid="{9899A5CB-0E1B-4FBC-A2E9-CC69391227F1}"/>
    <cellStyle name="PrePop Units (0)" xfId="2262" xr:uid="{DE1979EE-CCD7-44E4-993C-DDF39A4E5200}"/>
    <cellStyle name="PrePop Units (1)" xfId="2263" xr:uid="{2E05CC90-BCF6-4BC4-AB55-99DE5C54172C}"/>
    <cellStyle name="PrePop Units (2)" xfId="2264" xr:uid="{23C38B4D-EE25-4C35-85B2-475AA2300644}"/>
    <cellStyle name="pricing" xfId="2265" xr:uid="{07BC7EE4-2711-4AAA-BE9E-68A33F1A4B42}"/>
    <cellStyle name="procent 2" xfId="43" xr:uid="{8A4FED0C-A033-46E5-97CC-5754FA84530C}"/>
    <cellStyle name="procent 2 2" xfId="215" xr:uid="{2968602E-DDAC-4433-BCAE-A0D929E8C519}"/>
    <cellStyle name="procent 2 3" xfId="2266" xr:uid="{30B41335-1DB3-4DFE-8EA8-C9B477C520D1}"/>
    <cellStyle name="procent 2 3 2" xfId="3556" xr:uid="{9B8CBA54-DF33-4740-A035-6A21A0774C5A}"/>
    <cellStyle name="procent 2 4" xfId="67" xr:uid="{97440A79-5B0E-4DE8-AEE0-103E81B9E21A}"/>
    <cellStyle name="procent 2 5" xfId="4093" xr:uid="{15AC3A01-77DB-4733-B812-87FF0199CCE1}"/>
    <cellStyle name="procent 3" xfId="2267" xr:uid="{4612D6B9-49D2-4587-940E-937B30B5E091}"/>
    <cellStyle name="Procenta 2" xfId="1548" xr:uid="{409F1FF2-40FD-49C2-A8EF-39AB11223F0E}"/>
    <cellStyle name="Procenta 2 2" xfId="2268" xr:uid="{216FFDA6-01A5-4819-BC37-69725A9ACBDF}"/>
    <cellStyle name="Procenta 3" xfId="238" xr:uid="{C72EDC7D-3E9F-467C-82A6-9743D23BB0D6}"/>
    <cellStyle name="Procenta 3 2" xfId="2270" xr:uid="{99D1AEE5-6A9A-4599-BC1A-9A1864039088}"/>
    <cellStyle name="Procenta 3 2 2" xfId="4094" xr:uid="{F6C87772-4093-443C-B3B3-C9351F40A97B}"/>
    <cellStyle name="Procenta 3 2 3" xfId="3557" xr:uid="{28F76E65-59B4-4963-AFFB-8369C12FAD51}"/>
    <cellStyle name="Procenta 3 3" xfId="2271" xr:uid="{DF4B93E0-8E4B-414C-9C5E-0833E164506E}"/>
    <cellStyle name="Procenta 3 4" xfId="2269" xr:uid="{706EF590-5070-45D8-8291-D5A902A7CDDD}"/>
    <cellStyle name="Procenta 4" xfId="2272" xr:uid="{4CB39F25-5698-4BD5-AD80-2EE20F73932D}"/>
    <cellStyle name="Procenta 4 2" xfId="4095" xr:uid="{C1929611-B529-418F-B23A-5F256BB158E1}"/>
    <cellStyle name="Procenta 4 3" xfId="3558" xr:uid="{7D18D9DA-496D-4189-B4B2-631C8DE1C8E3}"/>
    <cellStyle name="Procenta 5" xfId="2273" xr:uid="{1B74F5DA-0182-489F-A936-20D2839C89FB}"/>
    <cellStyle name="Procenta 5 2" xfId="4096" xr:uid="{C58F5855-156E-406A-BFCB-07C59D7198A4}"/>
    <cellStyle name="Procenta 5 3" xfId="3559" xr:uid="{75F78666-E851-4857-A52D-0D32D2E39D2C}"/>
    <cellStyle name="ProcentoPrirazPol" xfId="151" xr:uid="{BC8D80D2-C912-4EA1-B642-DD3DB4029B22}"/>
    <cellStyle name="Propojená buňka 2" xfId="152" xr:uid="{8890673E-3F73-4F77-8B5A-3C63186099A1}"/>
    <cellStyle name="Propojená buňka 2 2" xfId="1388" xr:uid="{B0ED4C35-28F9-4CB7-9B58-77CD88025FE3}"/>
    <cellStyle name="Propojená buňka 2 2 2" xfId="2274" xr:uid="{E9FE48CF-EF12-4612-A678-AB7BA7A30104}"/>
    <cellStyle name="Propojená buňka 2 3" xfId="1389" xr:uid="{92DEDCD9-D989-4239-9E03-D86645E1719B}"/>
    <cellStyle name="Propojená buňka 2 4" xfId="1387" xr:uid="{FC02879D-C9D4-49C5-AAC0-F2A60F98D7B8}"/>
    <cellStyle name="Propojená buňka 2 4 2" xfId="1701" xr:uid="{42E8836D-E33C-48A0-8A49-430D2059D4FB}"/>
    <cellStyle name="Propojená buňka 2 5" xfId="3422" xr:uid="{C94853AB-2BBD-4E78-8E01-6F403653DC00}"/>
    <cellStyle name="Propojená buňka 3" xfId="1390" xr:uid="{A56CE13E-7859-4E80-A3C6-8FF34F766CEB}"/>
    <cellStyle name="Propojená buňka 3 2" xfId="1391" xr:uid="{15BEE1CC-29A2-42FB-9913-D3904BF41D34}"/>
    <cellStyle name="Propojená buňka 3 3" xfId="2275" xr:uid="{4FE3B487-468A-4F08-8C99-0E3ADF76132E}"/>
    <cellStyle name="Propojená buňka 4" xfId="1392" xr:uid="{363EFA5B-97CD-4670-BD94-176B6519FCF9}"/>
    <cellStyle name="Propojená buňka 4 2" xfId="1393" xr:uid="{3E5F9A03-DDC0-482E-96D9-3BE0E3B5E1B2}"/>
    <cellStyle name="Propojená buňka 4 3" xfId="2276" xr:uid="{D5E9A415-46D1-4317-B39F-A3847C5C46F2}"/>
    <cellStyle name="PSChar" xfId="2277" xr:uid="{704C4066-DEEF-441B-842E-37C214CBDE64}"/>
    <cellStyle name="R_price" xfId="2278" xr:uid="{6D6DF05C-6A46-4F3B-986B-FC74A9A7FDF4}"/>
    <cellStyle name="R_price 2" xfId="2436" xr:uid="{B9DA77AE-0D82-414E-9C23-7E8ACD49DC9C}"/>
    <cellStyle name="R_price 2 2" xfId="3011" xr:uid="{A6783347-D727-4595-8B30-BF1CD71DD773}"/>
    <cellStyle name="R_price 3" xfId="2991" xr:uid="{B092054B-B8B8-493C-BEA9-18E7B88EEDAB}"/>
    <cellStyle name="R_text" xfId="2279" xr:uid="{7F249A97-577B-4D64-A93C-D0CCFAB9C294}"/>
    <cellStyle name="R_text 2" xfId="2435" xr:uid="{EF5774C5-7B74-4E87-B431-5C447F9C7CCD}"/>
    <cellStyle name="R_text 2 2" xfId="3010" xr:uid="{4B97C223-E7CF-4FAF-90D9-1772C72700BF}"/>
    <cellStyle name="R_text 3" xfId="2992" xr:uid="{85678C3D-AF86-49D6-B932-88F6297A9D1F}"/>
    <cellStyle name="R_type" xfId="2280" xr:uid="{511F1536-35C5-4F28-B19F-20028DB8D4F4}"/>
    <cellStyle name="R_type 2" xfId="2434" xr:uid="{3C48464C-EC68-46B2-B3C8-34414D9A2C72}"/>
    <cellStyle name="R_type 2 2" xfId="3009" xr:uid="{3B3A17C1-5065-4682-9CF9-1724C54EBAFA}"/>
    <cellStyle name="R_type 3" xfId="2993" xr:uid="{E4891004-4FED-44B5-AADA-198DB295AF7B}"/>
    <cellStyle name="RekapCisloOdd" xfId="153" xr:uid="{AE394483-D841-47EC-B2D8-442F71E60018}"/>
    <cellStyle name="RekapNazOdd" xfId="154" xr:uid="{35D5ED31-81F7-4046-A632-022E81E6F09C}"/>
    <cellStyle name="RekapOddiluSoucet" xfId="155" xr:uid="{A4367111-F630-49A2-8896-8E930B1B37ED}"/>
    <cellStyle name="RekapTonaz" xfId="156" xr:uid="{185D66F7-C0EA-434A-A3A3-330289955424}"/>
    <cellStyle name="RevList" xfId="2281" xr:uid="{4CA2C173-B02E-4143-AC14-4C2F321DE9C3}"/>
    <cellStyle name="rozpočet" xfId="22" xr:uid="{5CED75B7-00A5-479A-BFED-8D441B5F5549}"/>
    <cellStyle name="Shaded" xfId="157" xr:uid="{2C340BC7-0278-4C6C-92E9-25D3F6197F86}"/>
    <cellStyle name="Shaded 2" xfId="1395" xr:uid="{FAE649D5-761F-409B-8B12-6E5515B11358}"/>
    <cellStyle name="Shaded 3" xfId="1396" xr:uid="{587C5565-18B1-44CC-BB5B-F05540F4A400}"/>
    <cellStyle name="Shaded 4" xfId="1394" xr:uid="{B0D34D8D-2138-4CE9-BA9C-5764214E2468}"/>
    <cellStyle name="Shaded 4 2" xfId="2282" xr:uid="{BB031F50-453E-4FA1-A437-FCA918E5C97C}"/>
    <cellStyle name="Shaded 5" xfId="3421" xr:uid="{1712C189-2FB1-4681-9244-F88FA006D332}"/>
    <cellStyle name="SKP" xfId="2283" xr:uid="{D53440A6-9C36-47F1-AA7C-67DE938C9EAE}"/>
    <cellStyle name="SoucetHmotOddilu" xfId="158" xr:uid="{D6D0F86C-779B-4A89-A0AA-D40E928F1400}"/>
    <cellStyle name="SoucetMontaziOddilu" xfId="159" xr:uid="{68BFD565-4111-401B-B7C1-FEC381E00506}"/>
    <cellStyle name="součet" xfId="2284" xr:uid="{99910547-8E0F-4C36-94A9-D375219852F2}"/>
    <cellStyle name="součet 2" xfId="2433" xr:uid="{0339C8DF-FE69-452B-A58C-42FC2F8B541C}"/>
    <cellStyle name="Specifikace" xfId="44" xr:uid="{44D1B840-FA32-443B-A1A1-B8AA404B3BF3}"/>
    <cellStyle name="Specifikace 2" xfId="1398" xr:uid="{66EE5E4D-572B-451F-A24D-B5749B7C155E}"/>
    <cellStyle name="Specifikace 3" xfId="1399" xr:uid="{CFCD653F-8602-4BC9-9284-D58283993D97}"/>
    <cellStyle name="Specifikace 4" xfId="1397" xr:uid="{F9C6E601-CC4F-4460-B76D-A83A6D9ED569}"/>
    <cellStyle name="Specifikace 5" xfId="3245" xr:uid="{8472CA4D-B3C7-4E28-9239-32DF6ABE203A}"/>
    <cellStyle name="Spolu" xfId="2285" xr:uid="{6860BEB9-BA72-4CFE-BB71-AD961F97821C}"/>
    <cellStyle name="Spolu 2" xfId="2286" xr:uid="{D690D503-6E79-4B6F-AE40-69DB1CC033EA}"/>
    <cellStyle name="Spolu 2 2" xfId="2431" xr:uid="{898EF1D4-2D1D-415C-8832-B49E03BB2202}"/>
    <cellStyle name="Spolu 2 2 2" xfId="2776" xr:uid="{8261DE1B-C27A-486A-AB72-C89DCA924378}"/>
    <cellStyle name="Spolu 2 2 2 2" xfId="4150" xr:uid="{4E98DBF2-EE7A-4ABF-A920-17ACEAA99A2F}"/>
    <cellStyle name="Spolu 2 2 3" xfId="4126" xr:uid="{A8C782A9-539B-45A8-BC66-0D2EE2ECA83A}"/>
    <cellStyle name="Spolu 2 3" xfId="2725" xr:uid="{4164C536-A7E1-41A5-B2C9-D43D03F80234}"/>
    <cellStyle name="Spolu 2 3 2" xfId="4149" xr:uid="{25CF381C-117B-40CD-B26D-52579632B006}"/>
    <cellStyle name="Spolu 2 4" xfId="4125" xr:uid="{DE62886D-82F8-4CDC-84DB-3F67B96DE618}"/>
    <cellStyle name="Spolu 3" xfId="2432" xr:uid="{2750128C-492F-4C56-8F36-7BB9A444E698}"/>
    <cellStyle name="Spolu 3 2" xfId="2777" xr:uid="{E034166A-C624-48DB-9C66-54F5D848AF2C}"/>
    <cellStyle name="Spolu 3 2 2" xfId="4151" xr:uid="{BA8DA586-D819-4A1D-BE1D-AD3A88DC961C}"/>
    <cellStyle name="Spolu 3 3" xfId="4127" xr:uid="{AA767242-8A20-4A84-9CD9-490661AA876A}"/>
    <cellStyle name="Spolu 4" xfId="2724" xr:uid="{E3929A5A-A2F7-4F00-951D-5F676C0C1624}"/>
    <cellStyle name="Spolu 4 2" xfId="4148" xr:uid="{4EB7E903-0D4F-4AE4-A72A-416CEF273CA6}"/>
    <cellStyle name="Spolu 5" xfId="4124" xr:uid="{224C0F51-E5BB-4952-B212-69A3743AFB2E}"/>
    <cellStyle name="Správně 2" xfId="160" xr:uid="{9521BC27-6579-45CA-9BE8-FDDA7E4ECEE2}"/>
    <cellStyle name="Správně 2 2" xfId="1401" xr:uid="{F26B4EBA-2245-407D-A188-DC498C65DEC1}"/>
    <cellStyle name="Správně 2 2 2" xfId="2287" xr:uid="{974AD77B-6496-4772-B22E-443DE63EF96D}"/>
    <cellStyle name="Správně 2 3" xfId="1402" xr:uid="{94AE7415-3317-44F4-8917-F57FE0CA278B}"/>
    <cellStyle name="Správně 2 3 2" xfId="2288" xr:uid="{AC499A58-7EAA-47C9-9205-D32A586EA76D}"/>
    <cellStyle name="Správně 2 4" xfId="1400" xr:uid="{B9E39D46-6A0A-429D-8934-B752DFB02550}"/>
    <cellStyle name="Správně 2 4 2" xfId="2289" xr:uid="{7F469202-B600-4E45-8FB0-1B69228A296E}"/>
    <cellStyle name="Správně 2 5" xfId="1702" xr:uid="{0C9DDF4F-05AC-4B4E-B368-C4A790C94991}"/>
    <cellStyle name="Správně 2 6" xfId="3420" xr:uid="{EE99D1E8-764C-4A69-A8A6-5C20A581C443}"/>
    <cellStyle name="Správně 3" xfId="1403" xr:uid="{6C748D88-E63D-4A49-B1B5-9F73715DC893}"/>
    <cellStyle name="Správně 3 2" xfId="1404" xr:uid="{E6A1C4CD-88C4-4125-B642-402BA62EC6ED}"/>
    <cellStyle name="Správně 3 2 2" xfId="2291" xr:uid="{7A4BC6BF-9376-4A65-B66D-53835EBAC29A}"/>
    <cellStyle name="Správně 3 3" xfId="2290" xr:uid="{471B4556-FF14-4B51-AF8C-0A21020305A4}"/>
    <cellStyle name="Správně 4" xfId="1405" xr:uid="{0EB39A09-C1DD-433D-B976-27B50956D598}"/>
    <cellStyle name="Správně 4 2" xfId="1406" xr:uid="{810653C8-CDE9-4E6B-B054-752248E2B0F4}"/>
    <cellStyle name="Správně 4 3" xfId="2292" xr:uid="{6EB3A8C2-B388-47E5-AEF8-5772E5044B9C}"/>
    <cellStyle name="Správně 5" xfId="2293" xr:uid="{F7F20A33-47F2-4ED4-B73F-0F7C068479C0}"/>
    <cellStyle name="Standard_--&gt;2-1" xfId="1703" xr:uid="{E1603AC1-2D7D-4B45-AA3C-CAF3E9082D56}"/>
    <cellStyle name="standardní-Courier12" xfId="1407" xr:uid="{596C4059-A58F-4884-A6FB-0EA2A5FA415D}"/>
    <cellStyle name="standardní-podtržený" xfId="1408" xr:uid="{87A9107A-37CD-4E2D-BD85-895A034E348E}"/>
    <cellStyle name="standardní-podtržený-šikmý" xfId="1409" xr:uid="{F35A6DD5-B3BE-425B-A325-A458E1FADE96}"/>
    <cellStyle name="standardní-tučně" xfId="1410" xr:uid="{D3C7DF52-AEFD-432E-97CC-A6CE5565BD4D}"/>
    <cellStyle name="standard-podtr" xfId="1411" xr:uid="{D0DA7157-07EB-4265-9021-3D9F2A3BB0C1}"/>
    <cellStyle name="standard-podtr/tučně" xfId="1412" xr:uid="{6F669CD0-C0FB-4E5C-BC6D-1CEF69A471B8}"/>
    <cellStyle name="Stín+tučně" xfId="1413" xr:uid="{0304A99D-AD8F-4849-8114-BEB447B150D3}"/>
    <cellStyle name="Stín+tučně+velké písmo" xfId="1414" xr:uid="{BE198B12-53B0-4F88-ACD3-50C2E551F82E}"/>
    <cellStyle name="Styl 1" xfId="161" xr:uid="{D32D516B-C370-467A-901C-7A0C062FE312}"/>
    <cellStyle name="Styl 1 2" xfId="1416" xr:uid="{CB0DC159-D77D-4E3A-9164-D354F0F2C9CF}"/>
    <cellStyle name="Styl 1 2 2" xfId="2294" xr:uid="{D2DA1A8A-B215-437F-A9FC-14DD36DCBF14}"/>
    <cellStyle name="Styl 1 3" xfId="1417" xr:uid="{B5B50652-13F5-4A9C-8592-BD2B06C40FB9}"/>
    <cellStyle name="Styl 1 4" xfId="1418" xr:uid="{49F92266-93FD-4600-8DE4-AD540ABC1D29}"/>
    <cellStyle name="Styl 1 5" xfId="1415" xr:uid="{CC064F90-F7BD-404D-BD89-29CD2671EDE0}"/>
    <cellStyle name="Styl 1 5 2" xfId="1704" xr:uid="{5B8B3BCD-FC22-435D-9A8A-A8F9F731115F}"/>
    <cellStyle name="Styl 1 6" xfId="3419" xr:uid="{FC4072C2-F36F-45AF-AD2E-5CFBDB291AB7}"/>
    <cellStyle name="Styl 1_rozp_YAZZ_výběr_konec" xfId="1419" xr:uid="{967B7550-8E69-49AD-9D28-A1B30F4A7398}"/>
    <cellStyle name="Styl 2" xfId="1420" xr:uid="{00955E62-5392-413A-B773-A8CBDF655E77}"/>
    <cellStyle name="Styl 3" xfId="1421" xr:uid="{9FC6E01F-C8B1-4888-A09B-2DB040D3C3EF}"/>
    <cellStyle name="Style 1" xfId="45" xr:uid="{19264CB6-E573-452F-B43C-75D610807E67}"/>
    <cellStyle name="Style 1 2" xfId="2295" xr:uid="{41B6499A-5AB2-4C50-848F-6F25F6BCA729}"/>
    <cellStyle name="Subtotal" xfId="2296" xr:uid="{716117EE-B257-483B-A4EC-7EAC02590F01}"/>
    <cellStyle name="Sum" xfId="162" xr:uid="{A1CFCF3B-85C2-4058-A3A6-1A811AF68CE3}"/>
    <cellStyle name="Sum %of HV" xfId="163" xr:uid="{3E42A0C8-0495-4FB8-B919-ED3FB3FAF1C4}"/>
    <cellStyle name="Sum %of HV 2" xfId="1424" xr:uid="{0F496943-CA5E-4F3C-AA23-E9BE24D821BC}"/>
    <cellStyle name="Sum %of HV 3" xfId="1425" xr:uid="{B8F7A31C-6A23-4AC8-AA63-2A625D397C10}"/>
    <cellStyle name="Sum %of HV 4" xfId="1423" xr:uid="{734D120E-0D98-4C7F-8C38-91FB94298028}"/>
    <cellStyle name="Sum %of HV 4 2" xfId="2298" xr:uid="{FD745CD4-9AE1-400A-8437-E36BF83B217B}"/>
    <cellStyle name="Sum %of HV 5" xfId="3417" xr:uid="{285A6D19-BAC1-4E61-9248-1995351C2145}"/>
    <cellStyle name="Sum 10" xfId="1657" xr:uid="{64FD50F0-2846-4516-8F47-2C5D980FABA0}"/>
    <cellStyle name="Sum 11" xfId="1623" xr:uid="{D0E97628-4BDD-4C00-9DF9-6480BDB2D05C}"/>
    <cellStyle name="Sum 12" xfId="2627" xr:uid="{22D11DC8-C970-409B-8F8C-0043D053ABE5}"/>
    <cellStyle name="Sum 13" xfId="2979" xr:uid="{60102C27-B846-4F2A-946B-6A0F481031BB}"/>
    <cellStyle name="Sum 13 2" xfId="3418" xr:uid="{6CC55318-53FC-4197-AFE7-E327EAF77ABC}"/>
    <cellStyle name="Sum 14" xfId="2935" xr:uid="{D8271BA5-169D-4BD2-9DA9-CB0CCC3E60ED}"/>
    <cellStyle name="Sum 14 2" xfId="3473" xr:uid="{C03DEF0C-2B40-45A4-94C2-272BFF7E724E}"/>
    <cellStyle name="Sum 15" xfId="2961" xr:uid="{1024DAD2-8AA8-4AB9-B0A4-8CEDB3C6B4E5}"/>
    <cellStyle name="Sum 15 2" xfId="3917" xr:uid="{660F926C-735C-474A-B369-1A4F16240EFB}"/>
    <cellStyle name="Sum 16" xfId="3119" xr:uid="{C638644E-36AD-42E2-9AF4-F8F44A19E47A}"/>
    <cellStyle name="Sum 17" xfId="2920" xr:uid="{C18790F7-1610-4B80-B622-A207CC085B28}"/>
    <cellStyle name="Sum 18" xfId="3168" xr:uid="{4EA07187-7699-4785-A9BA-492B3159C47A}"/>
    <cellStyle name="Sum 19" xfId="2922" xr:uid="{4059FFCD-355E-4FE1-AA46-77F5FC7C8630}"/>
    <cellStyle name="Sum 2" xfId="1426" xr:uid="{ACE74C96-1984-4AB1-AD0F-53985FFFFD9F}"/>
    <cellStyle name="Sum 20" xfId="3008" xr:uid="{D49836D3-3873-420F-BBE5-37C0A04F724C}"/>
    <cellStyle name="Sum 21" xfId="2980" xr:uid="{78648CA7-CC74-4477-80B4-85CC68AE4555}"/>
    <cellStyle name="Sum 22" xfId="2934" xr:uid="{F5C64CF5-F227-4545-9B3B-A7EA64CE7C01}"/>
    <cellStyle name="Sum 23" xfId="3343" xr:uid="{D47A22B4-BA41-4823-BD8D-82C78F35CB55}"/>
    <cellStyle name="Sum 24" xfId="3311" xr:uid="{42E472DD-A75A-4B10-9DB2-5E158B4B5B6C}"/>
    <cellStyle name="Sum 3" xfId="1427" xr:uid="{1A961317-D4AC-435F-901B-5F1B9FC93F12}"/>
    <cellStyle name="Sum 4" xfId="1422" xr:uid="{9C801396-A79A-4ED3-8CE5-B8458C420B86}"/>
    <cellStyle name="Sum 4 2" xfId="2297" xr:uid="{C4C363F4-8480-43EE-8610-9B2D91DF9E44}"/>
    <cellStyle name="Sum 5" xfId="1621" xr:uid="{C712B534-3BBB-4A54-B129-0E1C3460595C}"/>
    <cellStyle name="Sum 5 2" xfId="2474" xr:uid="{56D6DC4B-C3D4-4589-8EEE-66CD9C08F159}"/>
    <cellStyle name="Sum 6" xfId="1570" xr:uid="{C96706E0-E1CE-4AD7-B8B0-39D9B777B65B}"/>
    <cellStyle name="Sum 6 2" xfId="2430" xr:uid="{2E66C147-9263-48D3-8018-22D7E0D1733B}"/>
    <cellStyle name="Sum 7" xfId="1620" xr:uid="{23E50ECF-1716-4728-AFCD-A645C650C61E}"/>
    <cellStyle name="Sum 7 2" xfId="2475" xr:uid="{70F671B0-B717-49EB-8096-42B13FCB2474}"/>
    <cellStyle name="Sum 8" xfId="1571" xr:uid="{68A2A0C3-1CD5-4049-B456-B63235818E10}"/>
    <cellStyle name="Sum 9" xfId="1619" xr:uid="{961C8526-F874-4AAD-9F02-8746B6CCCD34}"/>
    <cellStyle name="Špatně 2" xfId="122" xr:uid="{480BBFB9-3061-4B96-A155-DD6BF67B39C5}"/>
    <cellStyle name="tabulka cenník" xfId="21" xr:uid="{6B1DBD19-E36C-40E4-95B2-4CC3BF2A013C}"/>
    <cellStyle name="tabulka cenník 2" xfId="2538" xr:uid="{EC4610EF-7600-4193-9B1D-17D5F551C272}"/>
    <cellStyle name="tabulka cenník 2 2" xfId="3055" xr:uid="{A40A5F9B-EE74-44D9-8786-4812B5F3CC0B}"/>
    <cellStyle name="tabulka cenník 3" xfId="2832" xr:uid="{27A47F90-8572-40B3-A449-9E7C946AA96E}"/>
    <cellStyle name="text" xfId="1428" xr:uid="{04826B3B-8BEA-4A62-9476-2A671813C5AB}"/>
    <cellStyle name="Text Indent A" xfId="2299" xr:uid="{9FAE29C3-5775-47FD-AB87-EB3E586DBA71}"/>
    <cellStyle name="Text Indent B" xfId="2300" xr:uid="{1392977D-421E-4DCD-A1D5-CFECA37412F7}"/>
    <cellStyle name="Text Indent C" xfId="2301" xr:uid="{8B0C23C4-4F31-4C7E-9012-9E7C33A76FC3}"/>
    <cellStyle name="Text upozornění 2" xfId="164" xr:uid="{11DFB1FC-BBC4-4225-9D43-3060004ED6A0}"/>
    <cellStyle name="Text upozornění 2 2" xfId="1430" xr:uid="{45A35A01-2F80-40FF-BA33-F87DE9162370}"/>
    <cellStyle name="Text upozornění 2 3" xfId="1431" xr:uid="{6A776727-8284-47CC-B30F-5E15C5E9E0B7}"/>
    <cellStyle name="Text upozornění 2 4" xfId="1429" xr:uid="{3AC8C06A-6020-4EB8-B1F6-6FA9481AA207}"/>
    <cellStyle name="Text upozornění 2 4 2" xfId="1705" xr:uid="{50DA3C57-8C6F-46E7-B42F-602C212D5D94}"/>
    <cellStyle name="Text upozornění 2 5" xfId="3416" xr:uid="{248AF904-F0B3-4196-B9AF-AC950EE10524}"/>
    <cellStyle name="Text upozornění 3" xfId="1432" xr:uid="{37EC10B7-E1AE-4B12-B990-87EE37042099}"/>
    <cellStyle name="Text upozornění 3 2" xfId="1433" xr:uid="{3391F317-01A6-4FCF-8A36-4E7ABAD8C809}"/>
    <cellStyle name="Text upozornění 3 3" xfId="2302" xr:uid="{6EBAB4DB-D40C-4BE8-BB26-1E399E037DB7}"/>
    <cellStyle name="Text upozornění 4" xfId="1434" xr:uid="{1DE501DF-F2CE-4748-B910-38BC10533180}"/>
    <cellStyle name="Text upozornění 4 2" xfId="1435" xr:uid="{ADDF0833-CB03-4419-9834-2F666E5AF465}"/>
    <cellStyle name="Text upozornění 4 3" xfId="2303" xr:uid="{03929DCA-4242-4832-8063-5266568F5605}"/>
    <cellStyle name="Text upozornenia" xfId="2304" xr:uid="{FFAC243B-F9DA-4E53-87F9-16D5F3ECEF82}"/>
    <cellStyle name="Text upozornenia 2" xfId="2305" xr:uid="{D09AF7E4-FB25-4552-8538-119BD84D7E6A}"/>
    <cellStyle name="Text v krycím listu" xfId="165" xr:uid="{114E19DB-A7DE-4D1C-A1E0-434620AD6684}"/>
    <cellStyle name="Text v krycím listu 2" xfId="2396" xr:uid="{D00D4F0C-1E74-40E1-8214-42CEE16F933B}"/>
    <cellStyle name="Text v krycím listu 2 2" xfId="2750" xr:uid="{EF4E96D6-95CE-40ED-95BE-390E3F15C322}"/>
    <cellStyle name="Text v krycím listu 2 2 2" xfId="3163" xr:uid="{E1102C56-C4FB-4A90-A2E5-6782C2C788D5}"/>
    <cellStyle name="Text v krycím listu 2 3" xfId="3002" xr:uid="{06F85169-3ADB-4BF6-96B3-45FAC7D2344D}"/>
    <cellStyle name="Text v krycím listu 3" xfId="2525" xr:uid="{782D9F33-3E09-40B1-A65C-01872ADD5F35}"/>
    <cellStyle name="Text v krycím listu 3 2" xfId="3048" xr:uid="{8AE74BED-E47E-4F4B-B9DA-9B3DD8DA0F41}"/>
    <cellStyle name="Text v krycím listu 4" xfId="2847" xr:uid="{57AF87CD-51B7-458A-94A2-99BEFC81B23A}"/>
    <cellStyle name="Thousands (0)" xfId="166" xr:uid="{CC460EF6-FEDB-49BE-88EA-DD179BF5D841}"/>
    <cellStyle name="Thousands (0) 2" xfId="1437" xr:uid="{BA866899-7E7F-4703-8BE2-E768EEAB382E}"/>
    <cellStyle name="Thousands (0) 3" xfId="1438" xr:uid="{EB2A354E-87FE-49DA-89AF-5984EBAABDBD}"/>
    <cellStyle name="Thousands (0) 4" xfId="1436" xr:uid="{427C2596-315D-4944-B651-E262DA677AB5}"/>
    <cellStyle name="Thousands (0) 4 2" xfId="2306" xr:uid="{7B659932-8E58-4E2F-B06E-10B47281C44C}"/>
    <cellStyle name="Thousands (0) 5" xfId="3415" xr:uid="{4676CD46-070B-48BB-90B0-9398D27515B1}"/>
    <cellStyle name="Thousands (1)" xfId="167" xr:uid="{616A6E6D-7163-446F-B9E3-23107DBE5547}"/>
    <cellStyle name="Thousands (1) 2" xfId="1440" xr:uid="{5FF5008A-1FE2-4924-A8D7-B1355D8964D4}"/>
    <cellStyle name="Thousands (1) 3" xfId="1441" xr:uid="{8D86115F-0AF8-4D30-9F26-3411DBEBCAE5}"/>
    <cellStyle name="Thousands (1) 4" xfId="1439" xr:uid="{73CD26BD-7819-41A9-8508-5513582DCD51}"/>
    <cellStyle name="Thousands (1) 4 2" xfId="2307" xr:uid="{69321BFE-A36D-438B-AF0A-A2BE5EB96693}"/>
    <cellStyle name="Thousands (1) 5" xfId="3414" xr:uid="{E2CA8172-221E-4827-A11C-0993C715E537}"/>
    <cellStyle name="time" xfId="168" xr:uid="{ACF744ED-05C4-40A3-A084-0C20BAC47157}"/>
    <cellStyle name="time 2" xfId="1443" xr:uid="{67851785-83C7-411C-8740-0C2703D39967}"/>
    <cellStyle name="time 2 2" xfId="1444" xr:uid="{B8DA9653-A032-43B1-9E49-3341A1345B28}"/>
    <cellStyle name="time 3" xfId="1445" xr:uid="{E1634A70-0E69-48B5-8F95-94120CDA7C5E}"/>
    <cellStyle name="time 3 2" xfId="1446" xr:uid="{E8F2E9B9-D5E5-4A48-B1C4-BA68979B5ECA}"/>
    <cellStyle name="time 4" xfId="1442" xr:uid="{AC3B2891-2228-4EDF-810F-69692BF80D7A}"/>
    <cellStyle name="time 4 2" xfId="2308" xr:uid="{7548C1E3-CAEC-4095-B58D-E22FB7E748C6}"/>
    <cellStyle name="time 5" xfId="3413" xr:uid="{0A8D0F23-5420-4935-A22C-8183770C5286}"/>
    <cellStyle name="Titul" xfId="2309" xr:uid="{72860A15-9554-4B04-A895-FCE74772EC55}"/>
    <cellStyle name="Titul 2" xfId="2310" xr:uid="{A0949CB9-EAE9-4C51-885A-C0A5D71890B3}"/>
    <cellStyle name="TonazSute" xfId="169" xr:uid="{7000EE5E-7DCC-4DBE-92B2-8321231062A4}"/>
    <cellStyle name="Total" xfId="170" xr:uid="{5C32EC41-7E64-4E9D-AC46-5CACCB67899B}"/>
    <cellStyle name="Total 2" xfId="1448" xr:uid="{7A137890-4ABC-4212-9AE6-FDF9D94EB03F}"/>
    <cellStyle name="Total 3" xfId="1449" xr:uid="{B37E7B6C-4D83-4785-B88F-692FD4CE6E57}"/>
    <cellStyle name="Total 4" xfId="1447" xr:uid="{0CD88F91-4341-45A9-8B20-93C0B191122E}"/>
    <cellStyle name="Total 4 2" xfId="2311" xr:uid="{D9E66FDD-13EA-4E20-B004-519D1A139AB0}"/>
    <cellStyle name="Total 4 2 2" xfId="2726" xr:uid="{D664D047-ED15-4FCA-91BE-AB89164E5D11}"/>
    <cellStyle name="Total 4 3" xfId="2686" xr:uid="{E1AC6515-C144-4C11-815E-A86B4285700C}"/>
    <cellStyle name="Total 5" xfId="2526" xr:uid="{45DA5FAA-3DCA-4C08-84FD-E112543FA6FE}"/>
    <cellStyle name="Total 6" xfId="2629" xr:uid="{DD4AF258-0B5D-4AA4-839C-88611808F146}"/>
    <cellStyle name="Total 7" xfId="3412" xr:uid="{B347A43F-045B-41B6-94FE-BFE4EB397671}"/>
    <cellStyle name="Tučně" xfId="1450" xr:uid="{C5C25C35-C023-47DA-8DBB-36674DD5EF3E}"/>
    <cellStyle name="TYP ŘÁDKU_2" xfId="1451" xr:uid="{BED3EBF6-8D29-4120-9DA7-F3454B98862F}"/>
    <cellStyle name="Underline 2" xfId="171" xr:uid="{31A331DF-DF0F-4D24-8470-D1AE72675542}"/>
    <cellStyle name="Underline 2 2" xfId="1453" xr:uid="{8831A9E3-073B-46A2-843E-72CD1B857E8E}"/>
    <cellStyle name="Underline 2 3" xfId="1454" xr:uid="{7F1E9C19-1C9B-4502-A461-3B01C3AC50F8}"/>
    <cellStyle name="Underline 2 4" xfId="1452" xr:uid="{5142DFE5-C82E-4960-8CD8-E0DD271D9F08}"/>
    <cellStyle name="Underline 2 4 2" xfId="2312" xr:uid="{1A65FAB2-CBD4-44F3-9987-B247E5D8759C}"/>
    <cellStyle name="Underline 2 5" xfId="3411" xr:uid="{DCD8482D-D55F-4823-B00F-371292981234}"/>
    <cellStyle name="Vstup 2" xfId="172" xr:uid="{A0301E37-D08B-45FC-8EBA-F03DEE10A3E3}"/>
    <cellStyle name="Vstup 2 10" xfId="3344" xr:uid="{F52CB828-F608-413A-983E-8283ADFDA208}"/>
    <cellStyle name="Vstup 2 2" xfId="1456" xr:uid="{AAE35440-BE33-466F-BA68-BAE05280538A}"/>
    <cellStyle name="Vstup 2 2 2" xfId="2313" xr:uid="{73B174E1-48FD-4DCF-B738-CF1E6EB28675}"/>
    <cellStyle name="Vstup 2 2 2 2" xfId="2727" xr:uid="{CEBEB678-8720-4A14-80AF-A9E6D3DB7411}"/>
    <cellStyle name="Vstup 2 2 2 2 2" xfId="3818" xr:uid="{2264A696-4566-4818-8E88-85212CD4C999}"/>
    <cellStyle name="Vstup 2 2 2 3" xfId="3560" xr:uid="{F0A54D11-2BF0-42CE-BB33-0DE6CBA46685}"/>
    <cellStyle name="Vstup 2 2 3" xfId="2429" xr:uid="{290F8509-E2F7-457B-90C6-F352CAAF16DA}"/>
    <cellStyle name="Vstup 2 2 3 2" xfId="2775" xr:uid="{EE3946BF-46C5-453A-B503-1816A02B9197}"/>
    <cellStyle name="Vstup 2 2 3 2 2" xfId="3864" xr:uid="{12D01E4B-CC27-4934-B72F-1362D9C86A88}"/>
    <cellStyle name="Vstup 2 2 3 3" xfId="3609" xr:uid="{E1B0D804-936C-4687-BE27-897A55774748}"/>
    <cellStyle name="Vstup 2 2 4" xfId="2631" xr:uid="{63A90489-449F-42F3-AC49-6847CC866E0E}"/>
    <cellStyle name="Vstup 2 2 4 2" xfId="3740" xr:uid="{A23B3597-5A37-4053-B31C-B90D06052302}"/>
    <cellStyle name="Vstup 2 2 5" xfId="3345" xr:uid="{C36EC3BB-B868-43A5-BC5E-A8FA9723A029}"/>
    <cellStyle name="Vstup 2 3" xfId="1457" xr:uid="{F8ABB2B2-48CC-40B9-89AF-34AE2045458E}"/>
    <cellStyle name="Vstup 2 3 2" xfId="2314" xr:uid="{3B1BB6CC-D976-4C9B-946F-E4C6FFA78716}"/>
    <cellStyle name="Vstup 2 3 2 2" xfId="2728" xr:uid="{BCB14B0E-8F44-4DF5-8FC7-BC004B87F1EB}"/>
    <cellStyle name="Vstup 2 3 2 2 2" xfId="3819" xr:uid="{143CDC6C-D2A5-4475-BEB6-CF47898B6B03}"/>
    <cellStyle name="Vstup 2 3 2 3" xfId="3561" xr:uid="{A31B7311-2B18-4194-9E37-D8282218C42A}"/>
    <cellStyle name="Vstup 2 3 3" xfId="2428" xr:uid="{734C84A9-C7DC-4F9D-AFE9-742B1A164C26}"/>
    <cellStyle name="Vstup 2 3 3 2" xfId="2774" xr:uid="{368116B2-DD4A-47FA-AC13-9EB87C55A876}"/>
    <cellStyle name="Vstup 2 3 3 2 2" xfId="3863" xr:uid="{B55A88F8-23E4-4945-A130-AB61FFE6E413}"/>
    <cellStyle name="Vstup 2 3 3 3" xfId="3608" xr:uid="{0D51EE27-B8E3-4BD5-A32E-AB06B8081567}"/>
    <cellStyle name="Vstup 2 3 4" xfId="2632" xr:uid="{96ED4506-4804-4B9E-B53E-52B25D7B1C1B}"/>
    <cellStyle name="Vstup 2 3 4 2" xfId="3741" xr:uid="{B7AA5576-6057-4997-8A41-037E481054EB}"/>
    <cellStyle name="Vstup 2 3 5" xfId="3346" xr:uid="{91C4EEC8-DEBD-4532-9920-C19CAED8FE49}"/>
    <cellStyle name="Vstup 2 4" xfId="1458" xr:uid="{FAA4B4F9-187D-453C-BBC9-D89818EF8493}"/>
    <cellStyle name="Vstup 2 4 2" xfId="2315" xr:uid="{1AC70149-D828-42EB-87AE-97D9DE7DCDDF}"/>
    <cellStyle name="Vstup 2 4 2 2" xfId="2729" xr:uid="{1C1F3DE7-B064-4564-B547-E6F6FDE89A22}"/>
    <cellStyle name="Vstup 2 4 2 2 2" xfId="3820" xr:uid="{D8DF344C-5B90-406D-82AB-64C1BFCD74C0}"/>
    <cellStyle name="Vstup 2 4 2 3" xfId="3562" xr:uid="{D76B592A-8244-4C37-9613-288860165D79}"/>
    <cellStyle name="Vstup 2 4 3" xfId="2427" xr:uid="{E8380FD4-F270-45B7-BBA2-B029B1A43712}"/>
    <cellStyle name="Vstup 2 4 3 2" xfId="2773" xr:uid="{C46E4A2B-E932-487E-A478-717442BB400E}"/>
    <cellStyle name="Vstup 2 4 3 2 2" xfId="3862" xr:uid="{33E53054-85B0-4398-AC92-10B7B851FDB2}"/>
    <cellStyle name="Vstup 2 4 3 3" xfId="3607" xr:uid="{FA9FA4CC-9EDC-4233-8BA6-96FA84980821}"/>
    <cellStyle name="Vstup 2 4 4" xfId="2633" xr:uid="{06CA6036-C922-476F-9794-38EF07BA6D4A}"/>
    <cellStyle name="Vstup 2 4 4 2" xfId="3742" xr:uid="{A19829FF-7476-4918-925F-417F00CE3543}"/>
    <cellStyle name="Vstup 2 4 5" xfId="3347" xr:uid="{9ABB804E-1666-4E43-8D7A-E65EF5FA611E}"/>
    <cellStyle name="Vstup 2 5" xfId="1455" xr:uid="{93041D9F-A350-48FE-9B85-2AE6D89DC676}"/>
    <cellStyle name="Vstup 2 5 2" xfId="1706" xr:uid="{C01CFAD5-78D9-45A6-8865-7CC70F50EAFB}"/>
    <cellStyle name="Vstup 2 5 2 2" xfId="2702" xr:uid="{6BB98D1A-89C4-4686-B1EC-3213931EE614}"/>
    <cellStyle name="Vstup 2 5 2 2 2" xfId="3798" xr:uid="{062DEE85-2A2B-4A6B-B68F-A20023A8CC86}"/>
    <cellStyle name="Vstup 2 5 2 3" xfId="3507" xr:uid="{E6AE3A54-49EA-42D8-BE11-BDBBF807AA3D}"/>
    <cellStyle name="Vstup 2 5 3" xfId="2687" xr:uid="{18B84393-5B86-4D10-9A59-D6AB32853E66}"/>
    <cellStyle name="Vstup 2 5 3 2" xfId="3784" xr:uid="{DDE610D4-F876-4040-8643-D523FE500BEB}"/>
    <cellStyle name="Vstup 2 5 4" xfId="3475" xr:uid="{15A8C7A8-B733-40BF-A12A-244C200CF247}"/>
    <cellStyle name="Vstup 2 6" xfId="2405" xr:uid="{0664BEBC-CA50-4BEB-B4AE-083FA7C246FE}"/>
    <cellStyle name="Vstup 2 6 2" xfId="2752" xr:uid="{3F10F187-62ED-4BA9-9D4C-03874B7AE018}"/>
    <cellStyle name="Vstup 2 6 2 2" xfId="3842" xr:uid="{060EE4A6-E9F6-4C52-B925-5C50382C491D}"/>
    <cellStyle name="Vstup 2 6 3" xfId="3587" xr:uid="{DBC73CA4-B4BB-440D-B861-1EB3872600D8}"/>
    <cellStyle name="Vstup 2 7" xfId="2630" xr:uid="{C4FF2D95-E5F7-4C93-83B3-C5A369DFEC0C}"/>
    <cellStyle name="Vstup 2 7 2" xfId="3739" xr:uid="{E82F2A04-4C6A-42DB-A8DE-496735E3B38A}"/>
    <cellStyle name="Vstup 2 8" xfId="2619" xr:uid="{768483B1-19AE-482F-A8BC-BA16F4B31B07}"/>
    <cellStyle name="Vstup 2 8 2" xfId="3731" xr:uid="{412A49D1-111D-4D4F-A485-E326FDA11C73}"/>
    <cellStyle name="Vstup 2 9" xfId="3470" xr:uid="{11F65D86-2EDD-470D-AC59-6426B502D771}"/>
    <cellStyle name="Vstup 3" xfId="1459" xr:uid="{DEBAA1EB-450B-41AF-9CC2-0BA52987F65B}"/>
    <cellStyle name="Vstup 3 2" xfId="1460" xr:uid="{18766ECC-304A-4D82-BCF3-94233B7F0F34}"/>
    <cellStyle name="Vstup 3 2 2" xfId="2317" xr:uid="{4A412141-FEF5-41B0-A550-725C2F1FF59F}"/>
    <cellStyle name="Vstup 3 2 2 2" xfId="2731" xr:uid="{B7459CA6-2267-431F-B0D6-A0E0EF7AF18A}"/>
    <cellStyle name="Vstup 3 2 2 2 2" xfId="3822" xr:uid="{36B60747-4E89-4790-881C-E636437BB07E}"/>
    <cellStyle name="Vstup 3 2 2 3" xfId="3564" xr:uid="{D2DB5EF9-B755-4A96-ADD9-1C3B4E6A6082}"/>
    <cellStyle name="Vstup 3 2 3" xfId="2425" xr:uid="{FE86C529-6522-4813-B743-60631B8019F3}"/>
    <cellStyle name="Vstup 3 2 3 2" xfId="2771" xr:uid="{A8E9A7D0-1D4F-4EC4-A41E-3C685961BA1E}"/>
    <cellStyle name="Vstup 3 2 3 2 2" xfId="3860" xr:uid="{C8E528AB-E8EB-4DF3-81F1-05F89CAAE1DA}"/>
    <cellStyle name="Vstup 3 2 3 3" xfId="3605" xr:uid="{041434F3-E0A2-46F9-882F-0077A2EFBA2A}"/>
    <cellStyle name="Vstup 3 2 4" xfId="2635" xr:uid="{09AB0D01-5F75-45FA-85A9-3629F7D5B0A8}"/>
    <cellStyle name="Vstup 3 2 4 2" xfId="3744" xr:uid="{7A486F9E-BEDB-47E8-BC22-0364E8D7230F}"/>
    <cellStyle name="Vstup 3 2 5" xfId="3349" xr:uid="{6CE94E9D-EA7D-46CB-AC86-4228DABEF33A}"/>
    <cellStyle name="Vstup 3 3" xfId="2316" xr:uid="{0E3BC7EB-04A4-4599-8278-6925710B9142}"/>
    <cellStyle name="Vstup 3 3 2" xfId="2730" xr:uid="{BC418E96-1719-4718-A43B-1463D783E5BF}"/>
    <cellStyle name="Vstup 3 3 2 2" xfId="3821" xr:uid="{452BD683-566B-4A80-8F94-0E9C447E7FDE}"/>
    <cellStyle name="Vstup 3 3 3" xfId="3563" xr:uid="{520EBC1E-6CB8-4B16-AE59-351B2AA42A30}"/>
    <cellStyle name="Vstup 3 4" xfId="2426" xr:uid="{CA57D02A-C13F-43F0-9347-687FB17D66BA}"/>
    <cellStyle name="Vstup 3 4 2" xfId="2772" xr:uid="{A02B9193-441A-40E4-993E-31489323287E}"/>
    <cellStyle name="Vstup 3 4 2 2" xfId="3861" xr:uid="{FB24AEE0-9574-4CF7-B2B8-C6B6A377292B}"/>
    <cellStyle name="Vstup 3 4 3" xfId="3606" xr:uid="{787DF5FF-B757-421F-BCAE-551678F795B9}"/>
    <cellStyle name="Vstup 3 5" xfId="2634" xr:uid="{3DD1E89B-F4D5-4C17-A76E-195CEEBB2670}"/>
    <cellStyle name="Vstup 3 5 2" xfId="3743" xr:uid="{D8118CDC-F876-4455-82D4-5C4ED654A329}"/>
    <cellStyle name="Vstup 3 6" xfId="3348" xr:uid="{908D3181-E85E-4935-A122-154DAD599173}"/>
    <cellStyle name="Vstup 4" xfId="1461" xr:uid="{03286375-127A-4777-8CE6-33ABD8CC5A79}"/>
    <cellStyle name="Vstup 4 2" xfId="1462" xr:uid="{A7E3BFE2-3E41-4438-AF4C-F038856F6E67}"/>
    <cellStyle name="Vstup 4 2 2" xfId="2637" xr:uid="{D2C45587-C9F5-4C7D-945A-1E94F85592EF}"/>
    <cellStyle name="Vstup 4 2 2 2" xfId="3746" xr:uid="{4D2125D3-4D58-4242-8ABE-586F8F9DF685}"/>
    <cellStyle name="Vstup 4 2 3" xfId="3351" xr:uid="{8E3198FF-9289-4CD3-B7C6-F582E6AA6802}"/>
    <cellStyle name="Vstup 4 3" xfId="2318" xr:uid="{8546F764-AF59-46E1-9715-A0AC610DAC10}"/>
    <cellStyle name="Vstup 4 3 2" xfId="2732" xr:uid="{D63499BA-233E-4A55-83A3-A6CC1C1BBA3C}"/>
    <cellStyle name="Vstup 4 3 2 2" xfId="3823" xr:uid="{5DDFE037-E57D-4C5D-B40E-7AD5B6AE7977}"/>
    <cellStyle name="Vstup 4 3 3" xfId="3565" xr:uid="{C9E39E69-DDA8-431A-88E7-4FC8725763ED}"/>
    <cellStyle name="Vstup 4 4" xfId="2424" xr:uid="{1D801897-95D8-4868-AF9D-90596A20CA68}"/>
    <cellStyle name="Vstup 4 4 2" xfId="2770" xr:uid="{D402D7AD-6217-46E0-9196-EE11C90C84CA}"/>
    <cellStyle name="Vstup 4 4 2 2" xfId="3859" xr:uid="{AB7B2649-4F9B-4B21-97C5-FE17CCCCCA11}"/>
    <cellStyle name="Vstup 4 4 3" xfId="3604" xr:uid="{3F4E5367-84A7-4C47-BD80-B5C1D9FFD121}"/>
    <cellStyle name="Vstup 4 5" xfId="2636" xr:uid="{414172CB-EFFE-4BA0-808F-638EB63988C9}"/>
    <cellStyle name="Vstup 4 5 2" xfId="3745" xr:uid="{A8971982-898F-4A6A-B3F7-365F0D5AD96C}"/>
    <cellStyle name="Vstup 4 6" xfId="3350" xr:uid="{C5CC36C8-65EB-4C8E-A003-E90A50B5750A}"/>
    <cellStyle name="Vstup 5" xfId="2319" xr:uid="{F5723C19-D7CA-4D07-BA58-CB2C3BD694FD}"/>
    <cellStyle name="Vstup 5 2" xfId="2423" xr:uid="{3F0D2175-D27B-434F-AB84-4AFECC21D781}"/>
    <cellStyle name="Vstup 5 2 2" xfId="2769" xr:uid="{86A222DC-3BCE-469D-B6E7-5263C8E1AE2E}"/>
    <cellStyle name="Vstup 5 2 2 2" xfId="3858" xr:uid="{3BFE84D6-7B90-49B4-ADD0-31F0BDE6E281}"/>
    <cellStyle name="Vstup 5 2 3" xfId="3603" xr:uid="{2FD0ECC1-D8B8-4A93-9890-BED57D5324A2}"/>
    <cellStyle name="Vstup 5 3" xfId="2733" xr:uid="{F6E4940A-8505-4AC7-A6C7-9630649000BA}"/>
    <cellStyle name="Vstup 5 3 2" xfId="3824" xr:uid="{8CF0BFF0-4AE6-4AC1-8D53-747BF4CECC2B}"/>
    <cellStyle name="Vstup 5 4" xfId="3566" xr:uid="{E7CA5B63-90AA-4C45-A025-30C94D416DF0}"/>
    <cellStyle name="Vstup 6" xfId="2527" xr:uid="{0E4EA9AB-152A-4C82-85A4-E61DD3EF2BE2}"/>
    <cellStyle name="Vstup 6 2" xfId="3657" xr:uid="{94A6DFC8-6679-4338-9C89-9DF61E8FB185}"/>
    <cellStyle name="VykazPolozka" xfId="173" xr:uid="{A70091EF-0256-4EA6-BC6D-12329711D99A}"/>
    <cellStyle name="VykazPorCisPolozky" xfId="174" xr:uid="{547FE0D6-3601-4D60-8690-C79262AD6BAB}"/>
    <cellStyle name="VykazVzorec" xfId="175" xr:uid="{99FBCA23-DA44-405E-B700-0981CBA1D604}"/>
    <cellStyle name="VypocetSkutecnosti" xfId="176" xr:uid="{E4612BE2-AC0C-4D1A-929D-A43913FD7467}"/>
    <cellStyle name="Výpočet 2" xfId="177" xr:uid="{56D5E807-EAC4-453A-B258-6358980992E7}"/>
    <cellStyle name="Výpočet 2 10" xfId="3352" xr:uid="{A7E57767-8317-47EB-8E62-660D55AB7C1D}"/>
    <cellStyle name="Výpočet 2 2" xfId="1464" xr:uid="{480EC878-52E9-431C-85FE-58495025847F}"/>
    <cellStyle name="Výpočet 2 2 2" xfId="2320" xr:uid="{BEDBACAA-FF17-4888-AC9D-A5A6670B2090}"/>
    <cellStyle name="Výpočet 2 2 2 2" xfId="2734" xr:uid="{15A71D46-0651-4A37-8F9D-3B05A7C14215}"/>
    <cellStyle name="Výpočet 2 2 2 2 2" xfId="3825" xr:uid="{53E198FD-AB5A-4BD8-81AE-A62C052CF94E}"/>
    <cellStyle name="Výpočet 2 2 2 3" xfId="3567" xr:uid="{BB7B6299-2B67-4632-B059-AE274DD71793}"/>
    <cellStyle name="Výpočet 2 2 3" xfId="2422" xr:uid="{A1F313D7-4661-40EF-8304-3758EAE78CF2}"/>
    <cellStyle name="Výpočet 2 2 3 2" xfId="2768" xr:uid="{49F98E75-FD4B-47E7-B1CB-EDEFE8267A25}"/>
    <cellStyle name="Výpočet 2 2 3 2 2" xfId="3857" xr:uid="{A506D92E-6785-44C6-B546-3AD5D9654751}"/>
    <cellStyle name="Výpočet 2 2 3 3" xfId="3602" xr:uid="{F387E798-FB3F-48CC-B96E-5AFA3CEF1E3A}"/>
    <cellStyle name="Výpočet 2 2 4" xfId="2639" xr:uid="{2BA572B9-97C4-4A36-AC80-F75B3DA78E19}"/>
    <cellStyle name="Výpočet 2 2 4 2" xfId="3748" xr:uid="{14F11F42-DF7C-4C90-B24B-6D0231EDF108}"/>
    <cellStyle name="Výpočet 2 2 5" xfId="3353" xr:uid="{94DD8206-B3A8-4585-8312-CD11F2086C03}"/>
    <cellStyle name="Výpočet 2 3" xfId="1465" xr:uid="{1851E62B-E56F-43A1-984A-692DE0F03D30}"/>
    <cellStyle name="Výpočet 2 3 2" xfId="2321" xr:uid="{DFC5B1A2-9628-425B-B8C2-9D803D46A2D4}"/>
    <cellStyle name="Výpočet 2 3 2 2" xfId="2735" xr:uid="{A22C79D8-D7E1-4D58-98F5-52B5527B5C9C}"/>
    <cellStyle name="Výpočet 2 3 2 2 2" xfId="3826" xr:uid="{9052CEE8-39B1-4B27-A34D-B09151760463}"/>
    <cellStyle name="Výpočet 2 3 2 3" xfId="3568" xr:uid="{87465136-DB86-43EC-A31D-A828D2C27A28}"/>
    <cellStyle name="Výpočet 2 3 3" xfId="2421" xr:uid="{A06AFB4E-3C3A-47EF-90A0-25BBD95593B2}"/>
    <cellStyle name="Výpočet 2 3 3 2" xfId="2767" xr:uid="{2FEEBB78-CEE0-4FCF-B7FE-9029B7897882}"/>
    <cellStyle name="Výpočet 2 3 3 2 2" xfId="3856" xr:uid="{C3BC05AA-6B17-4C6D-9104-502F041F8F99}"/>
    <cellStyle name="Výpočet 2 3 3 3" xfId="3601" xr:uid="{394CF6E2-E095-47ED-BE67-B65DC922F35E}"/>
    <cellStyle name="Výpočet 2 3 4" xfId="2640" xr:uid="{6EF082D7-19D5-430D-A247-C025B5A8739E}"/>
    <cellStyle name="Výpočet 2 3 4 2" xfId="3749" xr:uid="{5C123EDD-DB7B-4662-BDEC-0A7A156DD463}"/>
    <cellStyle name="Výpočet 2 3 5" xfId="3354" xr:uid="{4048632D-E069-4517-8A75-82B477F0BA04}"/>
    <cellStyle name="Výpočet 2 4" xfId="1466" xr:uid="{81314CF3-7C75-45BA-9068-32010CE0C1FA}"/>
    <cellStyle name="Výpočet 2 4 2" xfId="2322" xr:uid="{3F7FA974-BA79-465E-8B26-60ABFB5F83B0}"/>
    <cellStyle name="Výpočet 2 4 2 2" xfId="2736" xr:uid="{23EB74F1-70B0-40BF-9BDE-C98367510EC2}"/>
    <cellStyle name="Výpočet 2 4 2 2 2" xfId="3827" xr:uid="{A1E83D73-BFD2-4204-AB37-8D675CCB762A}"/>
    <cellStyle name="Výpočet 2 4 2 3" xfId="3569" xr:uid="{035398CB-F0B2-4522-BE7E-8AD33CFE1A5C}"/>
    <cellStyle name="Výpočet 2 4 3" xfId="2420" xr:uid="{CD008E1A-6396-4BCE-930F-E16DC4EA7EB3}"/>
    <cellStyle name="Výpočet 2 4 3 2" xfId="2766" xr:uid="{6B5EB18A-5358-4D43-9DE3-C92F619ADA78}"/>
    <cellStyle name="Výpočet 2 4 3 2 2" xfId="3855" xr:uid="{9D9B04D1-49DB-44F5-AA90-B471FAB9B305}"/>
    <cellStyle name="Výpočet 2 4 3 3" xfId="3600" xr:uid="{0EAD418E-2C12-430C-B807-BD51FA9833E5}"/>
    <cellStyle name="Výpočet 2 4 4" xfId="2641" xr:uid="{7BA21A07-521E-4D7B-A690-B7E601ECE118}"/>
    <cellStyle name="Výpočet 2 4 4 2" xfId="3750" xr:uid="{1C74C293-ED38-42D2-A5A9-9429EEF7422A}"/>
    <cellStyle name="Výpočet 2 4 5" xfId="3355" xr:uid="{1D8B8A1E-C189-457F-B627-6B0B170AE2AE}"/>
    <cellStyle name="Výpočet 2 5" xfId="1463" xr:uid="{762275D0-E82C-43AA-8AC2-D7FB077D4949}"/>
    <cellStyle name="Výpočet 2 5 2" xfId="1707" xr:uid="{7DD8C2C6-356C-4AD7-88CE-404050F62C6A}"/>
    <cellStyle name="Výpočet 2 5 2 2" xfId="2703" xr:uid="{53B533EB-B02C-4F23-BFE8-5B75092631A2}"/>
    <cellStyle name="Výpočet 2 5 2 2 2" xfId="3799" xr:uid="{B65A9496-0D2D-4171-8C9C-96A47F375A48}"/>
    <cellStyle name="Výpočet 2 5 2 3" xfId="3508" xr:uid="{9A350230-D7AE-4D67-9D8C-6A0F85E1B94C}"/>
    <cellStyle name="Výpočet 2 5 3" xfId="2688" xr:uid="{3471D21F-2D3E-4805-B850-A6A2D5AEAAFB}"/>
    <cellStyle name="Výpočet 2 5 3 2" xfId="3785" xr:uid="{2A30A01E-A75F-45DE-84F7-4E8DEBF7BF0C}"/>
    <cellStyle name="Výpočet 2 5 4" xfId="3476" xr:uid="{97A56962-F756-4B41-867D-30EB873E69B4}"/>
    <cellStyle name="Výpočet 2 6" xfId="2478" xr:uid="{2A1B5908-D254-47CC-99F7-AD3FE21BE866}"/>
    <cellStyle name="Výpočet 2 6 2" xfId="2797" xr:uid="{D9918C11-9B96-4A4D-AECB-D7F5E1BC7BE5}"/>
    <cellStyle name="Výpočet 2 6 2 2" xfId="3881" xr:uid="{5482CF55-849A-4C9C-A09E-53A52A949AA6}"/>
    <cellStyle name="Výpočet 2 6 3" xfId="3626" xr:uid="{5971310B-88AE-4829-8724-1E4F69AC8AE9}"/>
    <cellStyle name="Výpočet 2 7" xfId="2638" xr:uid="{CDB25A60-124E-442A-A90C-74CC4365B15C}"/>
    <cellStyle name="Výpočet 2 7 2" xfId="3747" xr:uid="{3E79BFE5-47AF-4881-AAAD-AAD5CBAF9433}"/>
    <cellStyle name="Výpočet 2 8" xfId="2618" xr:uid="{AFB1301B-4D65-4BE6-ACC7-C26BAACB5472}"/>
    <cellStyle name="Výpočet 2 8 2" xfId="3730" xr:uid="{08318DDD-9C0E-4DB0-8951-C9E6B59C2FE6}"/>
    <cellStyle name="Výpočet 2 9" xfId="3410" xr:uid="{FF36AD3E-6723-429B-8B5F-C8D28E54A38D}"/>
    <cellStyle name="Výpočet 3" xfId="1467" xr:uid="{612B9A58-EA0B-4CBF-8E68-F9B528E8A2E1}"/>
    <cellStyle name="Výpočet 3 2" xfId="1468" xr:uid="{7BCE26E4-1DD6-4C27-8C68-23938266F93D}"/>
    <cellStyle name="Výpočet 3 2 2" xfId="2324" xr:uid="{2DE77E84-EFD0-425F-9CFB-FC77484ECE7F}"/>
    <cellStyle name="Výpočet 3 2 2 2" xfId="2738" xr:uid="{A77FBE6E-D683-44C1-B698-183F151AA825}"/>
    <cellStyle name="Výpočet 3 2 2 2 2" xfId="3829" xr:uid="{9D07A459-F6E4-415E-B3A7-A4A2BBCF0452}"/>
    <cellStyle name="Výpočet 3 2 2 3" xfId="3571" xr:uid="{9DEE85ED-73E1-425B-80AE-AF737E608B77}"/>
    <cellStyle name="Výpočet 3 2 3" xfId="2418" xr:uid="{B654B713-C5C1-4032-83EB-7343415C606E}"/>
    <cellStyle name="Výpočet 3 2 3 2" xfId="2764" xr:uid="{D05C590C-F8E4-4921-A07D-77DE30C0DC3A}"/>
    <cellStyle name="Výpočet 3 2 3 2 2" xfId="3853" xr:uid="{F7227E05-543F-4A1D-8777-B11457C56E47}"/>
    <cellStyle name="Výpočet 3 2 3 3" xfId="3598" xr:uid="{5CBDADE2-FC39-4B34-AB16-0932F0337965}"/>
    <cellStyle name="Výpočet 3 2 4" xfId="2643" xr:uid="{A3D36AC2-C03E-424D-8AF3-F56331D7FF8F}"/>
    <cellStyle name="Výpočet 3 2 4 2" xfId="3752" xr:uid="{0C2B4D5C-B91B-4B54-B40B-FB0F914A7BF1}"/>
    <cellStyle name="Výpočet 3 2 5" xfId="3357" xr:uid="{30A2F337-949E-4AB2-A508-745F4F229EF0}"/>
    <cellStyle name="Výpočet 3 3" xfId="2323" xr:uid="{2C757044-C7B2-449E-BCF5-D51E9FB05CAF}"/>
    <cellStyle name="Výpočet 3 3 2" xfId="2737" xr:uid="{FEF24EE4-FD7A-40B9-815D-4C13D092C1D4}"/>
    <cellStyle name="Výpočet 3 3 2 2" xfId="3828" xr:uid="{4237D2BA-3366-4E0A-9CC8-43101069CC2C}"/>
    <cellStyle name="Výpočet 3 3 3" xfId="3570" xr:uid="{E273E141-CBFE-41B3-8801-371E00E85A35}"/>
    <cellStyle name="Výpočet 3 4" xfId="2419" xr:uid="{1E15D407-17A8-4E54-A3AC-7F3EBBE27F55}"/>
    <cellStyle name="Výpočet 3 4 2" xfId="2765" xr:uid="{E14A9469-3691-44E8-8FFD-97BE74D2AB34}"/>
    <cellStyle name="Výpočet 3 4 2 2" xfId="3854" xr:uid="{BED1236A-C18F-4B4A-AB0B-D7C9DC65FC9D}"/>
    <cellStyle name="Výpočet 3 4 3" xfId="3599" xr:uid="{477EDD5C-096A-48B3-8986-BF27DE358B5C}"/>
    <cellStyle name="Výpočet 3 5" xfId="2642" xr:uid="{E566EA4E-631A-4538-889A-F69D3A2ECF9D}"/>
    <cellStyle name="Výpočet 3 5 2" xfId="3751" xr:uid="{4E8E1247-95FA-4508-961B-DD07D51ACF7B}"/>
    <cellStyle name="Výpočet 3 6" xfId="3356" xr:uid="{DE8BD8C8-61EF-48DD-9FDF-32E587F4CFB3}"/>
    <cellStyle name="Výpočet 4" xfId="1469" xr:uid="{4C0AE870-F5C7-412A-BE2F-8A3D82482BEF}"/>
    <cellStyle name="Výpočet 4 2" xfId="1470" xr:uid="{392D9FF8-B842-45ED-9CB7-9F0CF12140BC}"/>
    <cellStyle name="Výpočet 4 2 2" xfId="2645" xr:uid="{79123D50-3E6B-4347-B5B8-6F63038A714E}"/>
    <cellStyle name="Výpočet 4 2 2 2" xfId="3754" xr:uid="{A0BD76FE-650A-4DDB-B6FA-72EF0ED712AE}"/>
    <cellStyle name="Výpočet 4 2 3" xfId="3359" xr:uid="{FD54D76B-75F5-4946-97E1-E38345FCEE65}"/>
    <cellStyle name="Výpočet 4 3" xfId="2325" xr:uid="{8228B640-717E-41CE-BAA7-94A2B03DD501}"/>
    <cellStyle name="Výpočet 4 3 2" xfId="2739" xr:uid="{E9906D68-6934-4F0B-B2CB-BB1300CD8D36}"/>
    <cellStyle name="Výpočet 4 3 2 2" xfId="3830" xr:uid="{39463938-F22A-42EF-A547-C20326E1BB2E}"/>
    <cellStyle name="Výpočet 4 3 3" xfId="3572" xr:uid="{AEA80C74-58BD-48A5-9151-70B3D51BE880}"/>
    <cellStyle name="Výpočet 4 4" xfId="2417" xr:uid="{631AF8A9-CDF9-4632-8A09-EA9CB377E32B}"/>
    <cellStyle name="Výpočet 4 4 2" xfId="2763" xr:uid="{AB14DF64-87E7-4AE2-BF80-38FBE2065BB8}"/>
    <cellStyle name="Výpočet 4 4 2 2" xfId="3852" xr:uid="{9455C9CC-7E0B-468C-968B-43547A07A86C}"/>
    <cellStyle name="Výpočet 4 4 3" xfId="3597" xr:uid="{D49C71C7-5A9F-4F90-BA73-CC3222FF37DC}"/>
    <cellStyle name="Výpočet 4 5" xfId="2644" xr:uid="{29AF886D-138D-4E73-99B0-A6E746C6DE14}"/>
    <cellStyle name="Výpočet 4 5 2" xfId="3753" xr:uid="{241A3BB8-29A7-45AB-9D9D-B149B1C1CEBC}"/>
    <cellStyle name="Výpočet 4 6" xfId="3358" xr:uid="{06DA646F-F9E4-4586-95EF-D9EE0DBEBB55}"/>
    <cellStyle name="Výpočet 5" xfId="2326" xr:uid="{5EADC5F1-8511-446A-9E14-C20933539A14}"/>
    <cellStyle name="Výpočet 5 2" xfId="2416" xr:uid="{D23DA77C-A326-4C09-A619-48A14F26F07D}"/>
    <cellStyle name="Výpočet 5 2 2" xfId="2762" xr:uid="{A16992D8-966A-431C-8F21-15970B9BF8ED}"/>
    <cellStyle name="Výpočet 5 2 2 2" xfId="3851" xr:uid="{A3127764-56BE-4CDE-9A57-42D280B3660C}"/>
    <cellStyle name="Výpočet 5 2 3" xfId="3596" xr:uid="{05161A03-7F83-4C1E-B565-4EA3F52FD608}"/>
    <cellStyle name="Výpočet 5 3" xfId="2740" xr:uid="{211E2781-352B-4AAB-A22C-B170C91F1383}"/>
    <cellStyle name="Výpočet 5 3 2" xfId="3831" xr:uid="{A09F8B7F-9FB9-4D68-BDA7-B5F5C1930497}"/>
    <cellStyle name="Výpočet 5 4" xfId="3573" xr:uid="{9EEF6744-AEFF-4462-B4DE-C76B8E494B72}"/>
    <cellStyle name="Výpočet 6" xfId="2528" xr:uid="{50D92CF5-134B-47DB-AE26-AACC435383D4}"/>
    <cellStyle name="Výpočet 6 2" xfId="3658" xr:uid="{22397F63-3547-4900-9F09-CF882BC1F309}"/>
    <cellStyle name="Výstup 2" xfId="178" xr:uid="{97157396-0B57-463B-BDAC-3F6D510B83CF}"/>
    <cellStyle name="Výstup 2 10" xfId="3360" xr:uid="{2B7817C9-F464-4D8D-854C-9A1A06442E75}"/>
    <cellStyle name="Výstup 2 2" xfId="1472" xr:uid="{82B68D8A-AD0B-46D7-B4B4-140559FE6061}"/>
    <cellStyle name="Výstup 2 2 2" xfId="2327" xr:uid="{38839F0C-BFA9-44ED-907C-7BBBAA27AE2F}"/>
    <cellStyle name="Výstup 2 2 2 2" xfId="2741" xr:uid="{875883CA-DF91-4EF9-BB26-A0071D24BC24}"/>
    <cellStyle name="Výstup 2 2 2 2 2" xfId="3832" xr:uid="{077353D9-4A6E-49C8-80BF-F56CB748FC25}"/>
    <cellStyle name="Výstup 2 2 2 3" xfId="3574" xr:uid="{0D358240-3A4B-498D-A9D0-086CFA6A46CA}"/>
    <cellStyle name="Výstup 2 2 3" xfId="2415" xr:uid="{1E7980A3-AAA4-473E-BF5A-9DE76B943B54}"/>
    <cellStyle name="Výstup 2 2 3 2" xfId="2761" xr:uid="{16AD5360-0A19-4477-9548-3C8667AB9B21}"/>
    <cellStyle name="Výstup 2 2 3 2 2" xfId="3850" xr:uid="{E8A2CB58-956C-49B5-9351-C6A851140420}"/>
    <cellStyle name="Výstup 2 2 3 3" xfId="3595" xr:uid="{45216680-494B-4CAA-9C64-0373ED8F2AEE}"/>
    <cellStyle name="Výstup 2 2 4" xfId="2647" xr:uid="{13062343-DEA7-4F30-B567-45AF390FA390}"/>
    <cellStyle name="Výstup 2 2 4 2" xfId="3756" xr:uid="{29B37115-7346-4E83-8A6E-2AF9E722433C}"/>
    <cellStyle name="Výstup 2 2 5" xfId="3361" xr:uid="{28E2FAB8-25AE-4EA1-BF3E-0D7AAE9EABE5}"/>
    <cellStyle name="Výstup 2 3" xfId="1473" xr:uid="{80905B83-9837-4AA2-8D08-E6FA5A9C44D0}"/>
    <cellStyle name="Výstup 2 3 2" xfId="2328" xr:uid="{5160C16D-FC84-4407-AF20-FA65751C6413}"/>
    <cellStyle name="Výstup 2 3 2 2" xfId="2742" xr:uid="{6344B93C-23E5-416D-8871-2A7D8477D551}"/>
    <cellStyle name="Výstup 2 3 2 2 2" xfId="3833" xr:uid="{587ED5CC-60E0-4572-837C-B5EFF594BF6B}"/>
    <cellStyle name="Výstup 2 3 2 3" xfId="3575" xr:uid="{49D95713-FC4D-49CE-9229-C376E733802B}"/>
    <cellStyle name="Výstup 2 3 3" xfId="2414" xr:uid="{13D1BFDC-1080-499A-86B4-275EC0EB2AB2}"/>
    <cellStyle name="Výstup 2 3 3 2" xfId="2760" xr:uid="{79B4D546-D927-4453-A984-A8DA9AF2E009}"/>
    <cellStyle name="Výstup 2 3 3 2 2" xfId="3849" xr:uid="{BDA1CF73-62A1-4CBF-8D29-1E77005CF1D1}"/>
    <cellStyle name="Výstup 2 3 3 3" xfId="3594" xr:uid="{8DF00499-C1E3-4AAC-A2D3-76ED0D6FD65F}"/>
    <cellStyle name="Výstup 2 3 4" xfId="2648" xr:uid="{1ED4222E-0AE1-4963-8BCD-167EC60F2E70}"/>
    <cellStyle name="Výstup 2 3 4 2" xfId="3757" xr:uid="{BCC9347B-8D69-41A3-A68D-3AF6D37DCC1F}"/>
    <cellStyle name="Výstup 2 3 5" xfId="3362" xr:uid="{5FC7211B-2052-4062-951B-0CB1FAA31BF0}"/>
    <cellStyle name="Výstup 2 4" xfId="1474" xr:uid="{43D562F5-4509-4C30-A22E-ED2E9C97B399}"/>
    <cellStyle name="Výstup 2 4 2" xfId="2329" xr:uid="{059B2BD5-520E-4C9C-B2F4-ECF5ACCEF4D7}"/>
    <cellStyle name="Výstup 2 4 2 2" xfId="2743" xr:uid="{241789BD-8840-4CEB-84E2-C66DBABF2A4C}"/>
    <cellStyle name="Výstup 2 4 2 2 2" xfId="3834" xr:uid="{23ECAB65-5EFF-40A1-8E1C-69DB04A801D9}"/>
    <cellStyle name="Výstup 2 4 2 3" xfId="3576" xr:uid="{074D50B3-9B1D-42A8-8C83-D435AE33F3BF}"/>
    <cellStyle name="Výstup 2 4 3" xfId="2413" xr:uid="{A9E0D92E-B523-4A45-B974-EF160F1C4A3F}"/>
    <cellStyle name="Výstup 2 4 3 2" xfId="2759" xr:uid="{701A3BF4-865A-43E9-B8D2-3A7689B83D33}"/>
    <cellStyle name="Výstup 2 4 3 2 2" xfId="3848" xr:uid="{217A3E04-59D4-4543-8FEC-2F25AFD07046}"/>
    <cellStyle name="Výstup 2 4 3 3" xfId="3593" xr:uid="{E1A6A4B8-9D15-4706-98EA-15B5EA37025D}"/>
    <cellStyle name="Výstup 2 4 4" xfId="2649" xr:uid="{0CDEDFA4-1D27-47ED-AF61-1EB1CD006AFA}"/>
    <cellStyle name="Výstup 2 4 4 2" xfId="3758" xr:uid="{B4136DCB-B161-4BE5-B46A-2E741D2584C1}"/>
    <cellStyle name="Výstup 2 4 5" xfId="3363" xr:uid="{D43AC489-C21B-43D8-8B43-1F07F3267CEF}"/>
    <cellStyle name="Výstup 2 5" xfId="1471" xr:uid="{537B79F5-B184-4233-9C36-235A7F7273D4}"/>
    <cellStyle name="Výstup 2 5 2" xfId="1708" xr:uid="{4163324D-8FC4-407F-95A0-8B7FC1271896}"/>
    <cellStyle name="Výstup 2 5 2 2" xfId="2704" xr:uid="{9A9174C2-DAFE-48E4-A015-9F0B495B4F43}"/>
    <cellStyle name="Výstup 2 5 2 2 2" xfId="3800" xr:uid="{A79C74F4-8F24-4617-B462-1FBD22BDD2D2}"/>
    <cellStyle name="Výstup 2 5 2 3" xfId="3509" xr:uid="{9AB6E1A8-4683-4F10-AAF7-FF6CFAF848E4}"/>
    <cellStyle name="Výstup 2 5 3" xfId="2689" xr:uid="{BFAC9F03-C390-4203-86AC-58DEA4324B62}"/>
    <cellStyle name="Výstup 2 5 3 2" xfId="3786" xr:uid="{40DA6922-FDFA-45CB-B2C1-15C7E0A8D085}"/>
    <cellStyle name="Výstup 2 5 4" xfId="3477" xr:uid="{394041D4-D0C3-44E7-AA2E-F72423736CFD}"/>
    <cellStyle name="Výstup 2 6" xfId="2477" xr:uid="{4587DE59-912E-452A-86CD-5AD0D948AB0F}"/>
    <cellStyle name="Výstup 2 6 2" xfId="2796" xr:uid="{BDBC20A8-ED93-424B-A107-32DCD0469474}"/>
    <cellStyle name="Výstup 2 6 2 2" xfId="3880" xr:uid="{8059CC79-EAC5-4352-B9E4-06E4BBFE2DE3}"/>
    <cellStyle name="Výstup 2 6 3" xfId="3625" xr:uid="{9A911DFA-7BC2-456D-B4F6-85101798E8B7}"/>
    <cellStyle name="Výstup 2 7" xfId="2646" xr:uid="{E4EDEF60-5A90-42C8-8AE3-DEB29C84798A}"/>
    <cellStyle name="Výstup 2 7 2" xfId="3755" xr:uid="{9C866F9C-6233-472C-A411-42C52EFDF9B0}"/>
    <cellStyle name="Výstup 2 8" xfId="2617" xr:uid="{B7F40DBD-BB5C-46B3-AB96-2A0412D38BD9}"/>
    <cellStyle name="Výstup 2 8 2" xfId="3729" xr:uid="{5D443725-B9EF-402E-88B3-BD9ACF064CEE}"/>
    <cellStyle name="Výstup 2 9" xfId="3409" xr:uid="{2BB3954E-07A8-4F43-B2E6-059B0736817C}"/>
    <cellStyle name="Výstup 3" xfId="1475" xr:uid="{29FB82A8-8119-491C-B70E-F988F04DBD10}"/>
    <cellStyle name="Výstup 3 2" xfId="1476" xr:uid="{05889816-9F4C-4836-88D9-CFFFB00A7E08}"/>
    <cellStyle name="Výstup 3 2 2" xfId="2331" xr:uid="{E1C171A9-03ED-4C7D-8650-8502E3BB9F06}"/>
    <cellStyle name="Výstup 3 2 2 2" xfId="2745" xr:uid="{A97A161E-BE34-4B36-A445-49381F199134}"/>
    <cellStyle name="Výstup 3 2 2 2 2" xfId="3836" xr:uid="{C07AC0B7-F7AD-4452-851C-D4B1DA118702}"/>
    <cellStyle name="Výstup 3 2 2 3" xfId="3578" xr:uid="{07CF9D94-AC11-41DD-AFD6-8E848A4BC9A5}"/>
    <cellStyle name="Výstup 3 2 3" xfId="2411" xr:uid="{ABF4C13A-1F5B-45CB-8E3D-A020F968D72C}"/>
    <cellStyle name="Výstup 3 2 3 2" xfId="2757" xr:uid="{C19409CE-8A41-4EBD-8E3B-A4CEF12E8B2B}"/>
    <cellStyle name="Výstup 3 2 3 2 2" xfId="3846" xr:uid="{8F3ABD3D-930B-4B38-88D2-40FFCD4BFE7C}"/>
    <cellStyle name="Výstup 3 2 3 3" xfId="3591" xr:uid="{529E4F6D-3CEA-4336-B325-81F00F5F0856}"/>
    <cellStyle name="Výstup 3 2 4" xfId="2651" xr:uid="{EF1BC380-6706-456A-BEF3-83104D18F374}"/>
    <cellStyle name="Výstup 3 2 4 2" xfId="3760" xr:uid="{EA06AE42-F76D-445F-8651-B08668EF8E17}"/>
    <cellStyle name="Výstup 3 2 5" xfId="3365" xr:uid="{75615722-2D81-44ED-85C2-78D4342FC8BA}"/>
    <cellStyle name="Výstup 3 3" xfId="2330" xr:uid="{FD7CB02D-F197-45CB-838A-BE2B62D4EA71}"/>
    <cellStyle name="Výstup 3 3 2" xfId="2744" xr:uid="{4EE8815D-4233-475F-B684-42731505F29E}"/>
    <cellStyle name="Výstup 3 3 2 2" xfId="3835" xr:uid="{3F346AB7-E4E5-4E13-BB82-954D3B32B241}"/>
    <cellStyle name="Výstup 3 3 3" xfId="3577" xr:uid="{12D2CBAD-9269-427E-9055-0CCD0BA0A8E5}"/>
    <cellStyle name="Výstup 3 4" xfId="2412" xr:uid="{473ABBDB-7E00-4C2B-BE80-0A92BE25DFE8}"/>
    <cellStyle name="Výstup 3 4 2" xfId="2758" xr:uid="{19C14584-A9A0-48FE-89B9-9B8BFCFF2543}"/>
    <cellStyle name="Výstup 3 4 2 2" xfId="3847" xr:uid="{7F2A60A1-7024-4F67-BFE6-247F66C0B879}"/>
    <cellStyle name="Výstup 3 4 3" xfId="3592" xr:uid="{4837ECED-0B89-4770-95EE-B11489AD44C1}"/>
    <cellStyle name="Výstup 3 5" xfId="2650" xr:uid="{4B54E9F2-2387-455E-9A2B-E270E9F08FFC}"/>
    <cellStyle name="Výstup 3 5 2" xfId="3759" xr:uid="{5903C7F1-6D60-4E6B-A4EA-0D2EA1F64001}"/>
    <cellStyle name="Výstup 3 6" xfId="3364" xr:uid="{C8237DA8-3076-41C4-9411-A384DFC4B29F}"/>
    <cellStyle name="Výstup 4" xfId="1477" xr:uid="{991320A4-FA7F-46DC-A8DF-00182FF145E4}"/>
    <cellStyle name="Výstup 4 2" xfId="1478" xr:uid="{8914167B-01A5-459E-B3E7-0EBB53A4570F}"/>
    <cellStyle name="Výstup 4 2 2" xfId="2653" xr:uid="{BFDE614A-A5B2-434F-854C-A3E508249DAF}"/>
    <cellStyle name="Výstup 4 2 2 2" xfId="3762" xr:uid="{264B2021-F72A-4338-9600-196CC83A382F}"/>
    <cellStyle name="Výstup 4 2 3" xfId="3367" xr:uid="{43E95790-FB4C-4C56-9932-61D59D52CFD8}"/>
    <cellStyle name="Výstup 4 3" xfId="2332" xr:uid="{86FA2C3C-949C-4FDE-B7AB-8A7C2311AADB}"/>
    <cellStyle name="Výstup 4 3 2" xfId="2746" xr:uid="{323D8A1B-3B5A-4C0A-968A-A7048B0E2C40}"/>
    <cellStyle name="Výstup 4 3 2 2" xfId="3837" xr:uid="{E25C710E-416E-4B62-978E-DA719B9D6923}"/>
    <cellStyle name="Výstup 4 3 3" xfId="3579" xr:uid="{B676591C-A015-48BE-BC97-6174A7FA79A6}"/>
    <cellStyle name="Výstup 4 4" xfId="2410" xr:uid="{54D27E9D-C939-41C8-A92D-09A6A71AB9B5}"/>
    <cellStyle name="Výstup 4 4 2" xfId="2756" xr:uid="{F960B863-9DC1-4EA5-B860-FD1B06ECC56A}"/>
    <cellStyle name="Výstup 4 4 2 2" xfId="3845" xr:uid="{882C1ECC-FCB0-472B-B058-6E96734910AE}"/>
    <cellStyle name="Výstup 4 4 3" xfId="3590" xr:uid="{FC69081B-BB11-4795-9EB6-DE35B06EA2C6}"/>
    <cellStyle name="Výstup 4 5" xfId="2652" xr:uid="{40A30B40-37DA-400F-B500-965057FA5044}"/>
    <cellStyle name="Výstup 4 5 2" xfId="3761" xr:uid="{3710176B-460B-47FB-81B5-EBA083A81B72}"/>
    <cellStyle name="Výstup 4 6" xfId="3366" xr:uid="{9355BD24-8DA7-41EA-BC3F-612F47472000}"/>
    <cellStyle name="Výstup 5" xfId="2333" xr:uid="{F2E436ED-E645-40C8-90BF-DB7F92C0E9A1}"/>
    <cellStyle name="Výstup 5 2" xfId="2395" xr:uid="{B5598905-6ADC-4F44-9040-201F4D286B25}"/>
    <cellStyle name="Výstup 5 2 2" xfId="2749" xr:uid="{F5B77CE2-4656-4D38-B0B4-F1BBB6D3AA97}"/>
    <cellStyle name="Výstup 5 2 2 2" xfId="3840" xr:uid="{7C0DB33E-768B-440B-A0BB-84E7CECA2216}"/>
    <cellStyle name="Výstup 5 2 3" xfId="3583" xr:uid="{1777775A-9562-4DBC-BB79-0A978698E0B7}"/>
    <cellStyle name="Výstup 5 3" xfId="2747" xr:uid="{4E0A24D2-E2A2-4005-A747-39644B91D59C}"/>
    <cellStyle name="Výstup 5 3 2" xfId="3838" xr:uid="{D7A24E34-EFB1-4E26-8088-4E17792EE3E9}"/>
    <cellStyle name="Výstup 5 4" xfId="3580" xr:uid="{DE6795D2-0444-4929-AB95-56A0326FA8A3}"/>
    <cellStyle name="Výstup 6" xfId="2529" xr:uid="{21431F13-7780-4DB0-974E-922BE95A4DAF}"/>
    <cellStyle name="Výstup 6 2" xfId="3659" xr:uid="{D22069E7-00C0-430D-8E5E-2A519844030C}"/>
    <cellStyle name="Vysvětlující text 2" xfId="179" xr:uid="{C286079B-5B1C-4101-B59A-A24D29E85E2A}"/>
    <cellStyle name="Vysvětlující text 2 2" xfId="1480" xr:uid="{87AEE69A-B36B-45F3-A05A-C7E41FDAE7D1}"/>
    <cellStyle name="Vysvětlující text 2 3" xfId="1481" xr:uid="{7554C368-72CB-450C-B4DB-79F896710353}"/>
    <cellStyle name="Vysvětlující text 2 4" xfId="1479" xr:uid="{E46988DE-AB14-40AB-904A-7DFB9601CED5}"/>
    <cellStyle name="Vysvětlující text 2 4 2" xfId="1709" xr:uid="{ACF621CC-78B3-4387-8BD0-FA51E88DB700}"/>
    <cellStyle name="Vysvětlující text 2 5" xfId="3408" xr:uid="{863E90A8-C7A4-4140-9B06-045E196828D2}"/>
    <cellStyle name="Vysvětlující text 3" xfId="1482" xr:uid="{233E2BD2-6DAC-4912-BBE8-C32EF0D4A3EC}"/>
    <cellStyle name="Vysvětlující text 3 2" xfId="1483" xr:uid="{F08A942E-8ABD-4BE4-A933-A63037FE591D}"/>
    <cellStyle name="Vysvětlující text 3 3" xfId="2334" xr:uid="{E76B7CBD-B151-41D8-AD6B-6677A31DA0ED}"/>
    <cellStyle name="Vysvětlující text 4" xfId="1484" xr:uid="{E66D53EA-6CF4-43F9-94F6-78142A4D4688}"/>
    <cellStyle name="Vysvětlující text 4 2" xfId="1485" xr:uid="{85062D6A-6862-478D-9464-146E6D8E6413}"/>
    <cellStyle name="Vysvětlující text 4 3" xfId="2335" xr:uid="{FEE01BE8-802C-4560-B5E0-A371136CF6D9}"/>
    <cellStyle name="Vysvetľujúci text" xfId="2336" xr:uid="{FF0B7D2C-FE4A-4C39-8C78-4C07BA524BB0}"/>
    <cellStyle name="Vysvetľujúci text 2" xfId="2337" xr:uid="{9D2FD790-8294-439E-8FC6-EBF26A29D6F6}"/>
    <cellStyle name="Währung [0]_--&gt;2-1" xfId="1710" xr:uid="{49EA8082-800E-44C3-BB9B-AC54ADD65E0F}"/>
    <cellStyle name="Währung_--&gt;2-1" xfId="1711" xr:uid="{5DF376EA-1FED-4EE8-95F5-88556115BAE1}"/>
    <cellStyle name="Walutowy [0]_laroux" xfId="46" xr:uid="{5767D5A5-2D58-4012-9FDC-70F917C3F3B7}"/>
    <cellStyle name="Walutowy 2" xfId="2338" xr:uid="{3B35B1D4-F055-4B74-A6C3-3113B685E93E}"/>
    <cellStyle name="Walutowy_laroux" xfId="47" xr:uid="{276931D5-2B8D-474A-BA23-BE6F52E216E4}"/>
    <cellStyle name="Wהhrung [0]_--&gt;2-1" xfId="1712" xr:uid="{E4968E10-4E21-49A9-959A-11B5B5A9AA2E}"/>
    <cellStyle name="Wהhrung_--&gt;2-1" xfId="1713" xr:uid="{8A8D0AAE-161E-4EE7-B747-395253F74362}"/>
    <cellStyle name="Year" xfId="180" xr:uid="{70F30AD5-79C1-4E4E-8FF4-AAD200F40335}"/>
    <cellStyle name="Year 2" xfId="1487" xr:uid="{A856B47E-1F01-4A27-9266-8C0337D16714}"/>
    <cellStyle name="Year 3" xfId="1488" xr:uid="{777DB1DA-CE95-42AB-9F2F-955CB04CA49F}"/>
    <cellStyle name="Year 4" xfId="2408" xr:uid="{D819DFA7-7CBB-42A1-BFF5-1BAD50ADF088}"/>
    <cellStyle name="Year 4 2" xfId="2754" xr:uid="{00703BDB-41C0-4F7F-AB06-B02AA0E529A9}"/>
    <cellStyle name="Year 4 2 2" xfId="3166" xr:uid="{F4A76B4C-FAA0-4C32-AA9B-CC51E32585E7}"/>
    <cellStyle name="Year 4 3" xfId="3006" xr:uid="{0C5B53B7-9364-4B54-92F0-D935198F427F}"/>
    <cellStyle name="Year 5" xfId="2530" xr:uid="{194D8C5F-9602-4F65-906F-D4EC0FAF2D66}"/>
    <cellStyle name="Year 5 2" xfId="3049" xr:uid="{97E92686-8183-4D78-9AB4-228E9209ADD3}"/>
    <cellStyle name="Year 6" xfId="2848" xr:uid="{EF1D3155-19B5-4E6A-9B34-8D1B032745E9}"/>
    <cellStyle name="základní" xfId="1489" xr:uid="{37072541-EC29-4299-9569-559C7127269F}"/>
    <cellStyle name="zbozi_c" xfId="181" xr:uid="{FCA36DD5-68C0-4E4D-A111-2F2036470957}"/>
    <cellStyle name="Zlá" xfId="2339" xr:uid="{E647C3D0-EB91-437B-B673-58FDC37A1347}"/>
    <cellStyle name="Zlá 2" xfId="2340" xr:uid="{0614BECA-36A3-4FBA-8BF9-D0E8EECCC280}"/>
    <cellStyle name="Zvýraznění 1 2" xfId="182" xr:uid="{CCF47DBF-CA59-4CF3-9D6F-E8C919B952B3}"/>
    <cellStyle name="Zvýraznění 1 2 2" xfId="1491" xr:uid="{58EE356F-646A-4986-9D85-ACDE0272CA68}"/>
    <cellStyle name="Zvýraznění 1 2 2 2" xfId="2341" xr:uid="{03B610DF-4D0A-46EC-8474-96B06E805A97}"/>
    <cellStyle name="Zvýraznění 1 2 3" xfId="1492" xr:uid="{074045F2-64A5-4CFF-B55C-626378C75C92}"/>
    <cellStyle name="Zvýraznění 1 2 3 2" xfId="2342" xr:uid="{05937E27-26A3-440F-9BE4-19AE3C139A36}"/>
    <cellStyle name="Zvýraznění 1 2 4" xfId="1490" xr:uid="{66ABCCE0-6F39-4AFD-8E86-AEFA5DAC1DAE}"/>
    <cellStyle name="Zvýraznění 1 2 4 2" xfId="2343" xr:uid="{7AE59135-3E78-4CCE-8B15-99BA489310FD}"/>
    <cellStyle name="Zvýraznění 1 2 5" xfId="1714" xr:uid="{3F3804E7-3C20-445B-B3E0-325FC354E87B}"/>
    <cellStyle name="Zvýraznění 1 2 6" xfId="3407" xr:uid="{B10AB31D-A857-412B-9102-669D49C1A25F}"/>
    <cellStyle name="Zvýraznění 1 3" xfId="1493" xr:uid="{05B7C12F-C81C-446E-8422-3B8F650D3914}"/>
    <cellStyle name="Zvýraznění 1 3 2" xfId="1494" xr:uid="{15BBC371-6132-4287-80AD-4E253E22C181}"/>
    <cellStyle name="Zvýraznění 1 3 2 2" xfId="2345" xr:uid="{496F5746-5220-45C7-AA8F-39EAC66825EF}"/>
    <cellStyle name="Zvýraznění 1 3 3" xfId="2344" xr:uid="{C2BEA159-2265-4025-81BE-525B5447872E}"/>
    <cellStyle name="Zvýraznění 1 4" xfId="1495" xr:uid="{0E0F1ABC-BBCD-4FFA-97D0-2CD3A93A720E}"/>
    <cellStyle name="Zvýraznění 1 4 2" xfId="1496" xr:uid="{F8377DB0-1B41-4653-BC82-3CA43BEEFC66}"/>
    <cellStyle name="Zvýraznění 1 4 3" xfId="2346" xr:uid="{3EA6560E-97F8-430C-A2CE-E3475E3EF3EF}"/>
    <cellStyle name="Zvýraznění 1 5" xfId="2347" xr:uid="{7E619CEE-89B4-40AF-8258-B18B4049CE98}"/>
    <cellStyle name="Zvýraznění 2 2" xfId="183" xr:uid="{39AC5E76-0A73-4154-88E9-84CC834786AD}"/>
    <cellStyle name="Zvýraznění 2 2 2" xfId="1498" xr:uid="{F7F25E23-0432-40E2-BB50-029DF7E8D057}"/>
    <cellStyle name="Zvýraznění 2 2 2 2" xfId="2348" xr:uid="{26D026B2-D214-4F19-85C5-182A3E32F83F}"/>
    <cellStyle name="Zvýraznění 2 2 3" xfId="1499" xr:uid="{77B89D4B-9DD9-4BBA-A1DC-468BF7BD6C7B}"/>
    <cellStyle name="Zvýraznění 2 2 3 2" xfId="2349" xr:uid="{0C9A05DE-F0B8-47DD-9BC0-20C19FDD80D3}"/>
    <cellStyle name="Zvýraznění 2 2 4" xfId="1497" xr:uid="{642F6319-42BE-4ED2-B411-FAA2E3EEA996}"/>
    <cellStyle name="Zvýraznění 2 2 4 2" xfId="2350" xr:uid="{B0E5C4D2-965B-4ACA-BF07-5BECE8C643FC}"/>
    <cellStyle name="Zvýraznění 2 2 5" xfId="1715" xr:uid="{B0FDCD77-CF60-4487-9091-C932835BD83D}"/>
    <cellStyle name="Zvýraznění 2 2 6" xfId="3406" xr:uid="{03DDE139-1AE9-4BDD-97D5-C55537151A67}"/>
    <cellStyle name="Zvýraznění 2 3" xfId="1500" xr:uid="{711D41C0-C7C1-4468-9FEA-7EA9EBB7460B}"/>
    <cellStyle name="Zvýraznění 2 3 2" xfId="1501" xr:uid="{A39A8116-4929-46FD-994E-411C005ABF0E}"/>
    <cellStyle name="Zvýraznění 2 3 2 2" xfId="2352" xr:uid="{2D174D5D-620B-4D5A-A422-664828A8AE69}"/>
    <cellStyle name="Zvýraznění 2 3 3" xfId="2351" xr:uid="{82246676-D2F0-4B0F-B530-B4C8298BFA6D}"/>
    <cellStyle name="Zvýraznění 2 4" xfId="1502" xr:uid="{E85D2703-911E-4360-BED7-71108DCED22B}"/>
    <cellStyle name="Zvýraznění 2 4 2" xfId="1503" xr:uid="{5C7EED41-C620-487C-AE4B-20AFB4BC555E}"/>
    <cellStyle name="Zvýraznění 2 4 3" xfId="2353" xr:uid="{D891B2CB-1C97-4788-8FC0-2CFB930E2A65}"/>
    <cellStyle name="Zvýraznění 2 5" xfId="2354" xr:uid="{8FF9D0E0-6686-404E-BF57-C27BE4A386EC}"/>
    <cellStyle name="Zvýraznění 3 2" xfId="184" xr:uid="{C5D88EF2-3A4F-4E83-A7E2-83330D67509D}"/>
    <cellStyle name="Zvýraznění 3 2 2" xfId="1505" xr:uid="{33170E8E-D408-4D14-AFF1-CDA1ABC6214A}"/>
    <cellStyle name="Zvýraznění 3 2 2 2" xfId="2355" xr:uid="{6D80F813-5D3E-41E7-A000-8A55B249A7F6}"/>
    <cellStyle name="Zvýraznění 3 2 3" xfId="1506" xr:uid="{D0BBA985-6451-45E8-AC87-919C1C61BDB3}"/>
    <cellStyle name="Zvýraznění 3 2 3 2" xfId="2356" xr:uid="{E3796292-77CA-4104-9848-093079128120}"/>
    <cellStyle name="Zvýraznění 3 2 4" xfId="1504" xr:uid="{98433B58-894E-43C7-8165-34ACCF1CE810}"/>
    <cellStyle name="Zvýraznění 3 2 4 2" xfId="2357" xr:uid="{956683CE-4E6B-47F4-A84E-800C2F9605A5}"/>
    <cellStyle name="Zvýraznění 3 2 5" xfId="1716" xr:uid="{765B9B07-C56B-4705-AB76-5236916AEE14}"/>
    <cellStyle name="Zvýraznění 3 2 6" xfId="3405" xr:uid="{0D7DFB0E-3DF2-4944-9855-A6CBAE32C46F}"/>
    <cellStyle name="Zvýraznění 3 3" xfId="1507" xr:uid="{7CF0ADC7-4EF2-4013-BFDE-C7B174A9AA1C}"/>
    <cellStyle name="Zvýraznění 3 3 2" xfId="1508" xr:uid="{C5466575-856A-4F08-912A-2ACCC0D830B7}"/>
    <cellStyle name="Zvýraznění 3 3 2 2" xfId="2359" xr:uid="{261C8F84-590F-4250-B942-51EEB6A24A41}"/>
    <cellStyle name="Zvýraznění 3 3 3" xfId="2358" xr:uid="{ECB41728-5E60-4708-A2D4-0FD3BAE6F79B}"/>
    <cellStyle name="Zvýraznění 3 4" xfId="1509" xr:uid="{F0E2FA6C-5F00-444D-921A-097AD2277169}"/>
    <cellStyle name="Zvýraznění 3 4 2" xfId="1510" xr:uid="{A37FA7C4-FF03-45B7-80DB-0969D79A810C}"/>
    <cellStyle name="Zvýraznění 3 4 3" xfId="2360" xr:uid="{FC2410A0-0C38-4FD7-9551-EB336C584D41}"/>
    <cellStyle name="Zvýraznění 3 5" xfId="2361" xr:uid="{42D58320-A752-40C1-B9B2-FB6603E6799D}"/>
    <cellStyle name="Zvýraznění 4 2" xfId="185" xr:uid="{4C35D735-6BC0-47AE-8657-ABE53ABCFE66}"/>
    <cellStyle name="Zvýraznění 4 2 2" xfId="1512" xr:uid="{56D35262-D748-4921-85B4-92968BC949A1}"/>
    <cellStyle name="Zvýraznění 4 2 2 2" xfId="2362" xr:uid="{389ABFEF-B639-4E70-80E5-B178096ACE78}"/>
    <cellStyle name="Zvýraznění 4 2 3" xfId="1513" xr:uid="{11D60EF1-D364-417D-BCE9-DEE637E7374D}"/>
    <cellStyle name="Zvýraznění 4 2 3 2" xfId="2363" xr:uid="{42EB0E84-C577-4DF6-988D-DCF60F84D984}"/>
    <cellStyle name="Zvýraznění 4 2 4" xfId="1511" xr:uid="{88C98E1E-4F26-4453-8F3D-3B02C446436D}"/>
    <cellStyle name="Zvýraznění 4 2 4 2" xfId="2364" xr:uid="{B32D7632-3A3D-4B84-8B3C-DA4AB92753AD}"/>
    <cellStyle name="Zvýraznění 4 2 5" xfId="1717" xr:uid="{351F76BD-FCF2-4AE0-A30C-D6C247490870}"/>
    <cellStyle name="Zvýraznění 4 2 6" xfId="3404" xr:uid="{43A40FF1-31A1-4959-A85A-C6C5E4CDDB09}"/>
    <cellStyle name="Zvýraznění 4 3" xfId="1514" xr:uid="{1C7F193D-2D0C-48DD-B546-B40E1AA21B04}"/>
    <cellStyle name="Zvýraznění 4 3 2" xfId="1515" xr:uid="{654F0E04-DFD5-436E-9F4D-92064BACF74F}"/>
    <cellStyle name="Zvýraznění 4 3 2 2" xfId="2366" xr:uid="{1F088800-0304-4D0A-8408-7AD57DB8D8AC}"/>
    <cellStyle name="Zvýraznění 4 3 3" xfId="2365" xr:uid="{97D8AEBE-5F60-4451-83E4-7B100DC876BD}"/>
    <cellStyle name="Zvýraznění 4 4" xfId="1516" xr:uid="{AB0B1B38-41BD-42CE-AC35-67237B99F7B5}"/>
    <cellStyle name="Zvýraznění 4 4 2" xfId="1517" xr:uid="{05E6E882-2680-4254-B5FB-CAAB945F4864}"/>
    <cellStyle name="Zvýraznění 4 4 3" xfId="2367" xr:uid="{A59D5E07-EB72-4828-8058-31202A20530F}"/>
    <cellStyle name="Zvýraznění 4 5" xfId="2368" xr:uid="{1EE07ABD-2248-4041-ACA3-A3A8F7F3C922}"/>
    <cellStyle name="Zvýraznění 5 2" xfId="186" xr:uid="{831B0EA6-0A59-4A95-9360-6CCE27D98020}"/>
    <cellStyle name="Zvýraznění 5 2 2" xfId="1519" xr:uid="{88B288DE-5055-4D9C-B13B-E9AE575A4AC1}"/>
    <cellStyle name="Zvýraznění 5 2 2 2" xfId="2369" xr:uid="{874D688D-04DD-41F8-97D8-B580B4EF4A9B}"/>
    <cellStyle name="Zvýraznění 5 2 3" xfId="1520" xr:uid="{7E9C70AD-DD98-4F87-84C1-D8AE9C9CAECE}"/>
    <cellStyle name="Zvýraznění 5 2 3 2" xfId="2370" xr:uid="{989EB294-0B4B-4ABB-A24C-CE83D4CF4CC3}"/>
    <cellStyle name="Zvýraznění 5 2 4" xfId="1521" xr:uid="{6BFA117D-A533-40B9-82ED-AC4C6E3C540B}"/>
    <cellStyle name="Zvýraznění 5 2 4 2" xfId="2371" xr:uid="{5F2AA368-7241-4943-A626-E0205AAFAC87}"/>
    <cellStyle name="Zvýraznění 5 2 5" xfId="1518" xr:uid="{7B17F53E-80DF-4979-8C42-7A16762E747E}"/>
    <cellStyle name="Zvýraznění 5 2 5 2" xfId="1718" xr:uid="{D293AB47-107A-4D3C-9B7D-8F88E4E171D2}"/>
    <cellStyle name="Zvýraznění 5 2 6" xfId="3403" xr:uid="{6E5A81FC-BB4A-45BB-9C28-AC8703468A24}"/>
    <cellStyle name="Zvýraznění 5 3" xfId="1522" xr:uid="{C63991A9-1B1E-411E-A537-82A9E0428D43}"/>
    <cellStyle name="Zvýraznění 5 3 2" xfId="1523" xr:uid="{8487EEF6-8669-427E-B3A0-B2C243109653}"/>
    <cellStyle name="Zvýraznění 5 3 3" xfId="2372" xr:uid="{2DBF3A9B-7306-4A56-87D3-F442F466E886}"/>
    <cellStyle name="Zvýraznění 5 4" xfId="1524" xr:uid="{4955C0BE-FCDE-426D-8FD4-1DB767CE22DC}"/>
    <cellStyle name="Zvýraznění 5 4 2" xfId="1525" xr:uid="{03CEBB9C-3614-4371-A00E-AE82CF820C72}"/>
    <cellStyle name="Zvýraznění 5 4 3" xfId="2373" xr:uid="{F4C9EE4A-2CB5-4640-B0F2-E340EBEDD886}"/>
    <cellStyle name="Zvýraznění 5 5" xfId="2374" xr:uid="{D2975F44-B231-4B40-9361-7841D96ABA05}"/>
    <cellStyle name="Zvýraznění 6 2" xfId="187" xr:uid="{C24F86E2-45AF-4B95-B0BD-BA76F8E90C8A}"/>
    <cellStyle name="Zvýraznění 6 2 2" xfId="1527" xr:uid="{3E4CEAE9-611A-474C-AB67-67850FEAFEA7}"/>
    <cellStyle name="Zvýraznění 6 2 2 2" xfId="2375" xr:uid="{4C644F06-CB30-4B88-AC2A-AD809E354D94}"/>
    <cellStyle name="Zvýraznění 6 2 3" xfId="1528" xr:uid="{91C32F74-8DD6-4D2B-8038-0EC86F5F6EA0}"/>
    <cellStyle name="Zvýraznění 6 2 3 2" xfId="2376" xr:uid="{C5E40321-520D-4F74-AAF8-D482D133479B}"/>
    <cellStyle name="Zvýraznění 6 2 4" xfId="1526" xr:uid="{52F255C1-4409-429D-8537-379348DD5B93}"/>
    <cellStyle name="Zvýraznění 6 2 4 2" xfId="2377" xr:uid="{5E1C1E81-E20A-4296-9DE0-5EAF436CCC95}"/>
    <cellStyle name="Zvýraznění 6 2 5" xfId="1719" xr:uid="{937605C2-9DE1-4D15-88ED-F1B36C5F6FFA}"/>
    <cellStyle name="Zvýraznění 6 2 6" xfId="3402" xr:uid="{4B1CE2EE-2B6A-4CD1-900D-325B64FD9846}"/>
    <cellStyle name="Zvýraznění 6 3" xfId="1529" xr:uid="{915697E8-752E-4FFF-BD4E-9BD6C576396F}"/>
    <cellStyle name="Zvýraznění 6 3 2" xfId="1530" xr:uid="{676D695A-A355-49AC-AE8B-B4370C4BF8C2}"/>
    <cellStyle name="Zvýraznění 6 3 2 2" xfId="2379" xr:uid="{8F227CD8-DB7A-454C-A604-2C40309F5EF7}"/>
    <cellStyle name="Zvýraznění 6 3 3" xfId="2378" xr:uid="{327E1AA1-BCFB-4252-A7D5-E45FD4CD8E65}"/>
    <cellStyle name="Zvýraznění 6 4" xfId="1531" xr:uid="{0B8F9C84-3A6F-4406-AC87-0258EA408835}"/>
    <cellStyle name="Zvýraznění 6 4 2" xfId="1532" xr:uid="{0804C740-E78C-4916-8042-F9C5BF8E2C84}"/>
    <cellStyle name="Zvýraznění 6 4 3" xfId="2380" xr:uid="{FA7E7292-7AE1-4321-B85F-0CACA7919846}"/>
    <cellStyle name="Zvýraznění 6 5" xfId="2381" xr:uid="{3113E1F1-BC97-420E-BE5A-8E70C8A22E71}"/>
    <cellStyle name="Zvýraznenie1" xfId="2382" xr:uid="{EF873492-B9BB-4DA7-8DEA-C0E0D1D20565}"/>
    <cellStyle name="Zvýraznenie1 2" xfId="2383" xr:uid="{AC11AD3C-AB64-451C-A8EA-FFA5836CF4FC}"/>
    <cellStyle name="Zvýraznenie2" xfId="2384" xr:uid="{D299AF1D-D76B-493C-90C3-AD5001B77252}"/>
    <cellStyle name="Zvýraznenie2 2" xfId="2385" xr:uid="{CE03224C-7E37-45BE-96BA-B68BECA12D1C}"/>
    <cellStyle name="Zvýraznenie3" xfId="2386" xr:uid="{F6843AD0-4BEA-4650-B8C3-8BE45BCDF060}"/>
    <cellStyle name="Zvýraznenie3 2" xfId="2387" xr:uid="{A448F01B-901D-4DFE-A698-20B6F28AF94B}"/>
    <cellStyle name="Zvýraznenie4" xfId="2388" xr:uid="{E4F6ABE8-2E1E-498B-98AE-E42301D13A89}"/>
    <cellStyle name="Zvýraznenie4 2" xfId="2389" xr:uid="{A0573A13-B045-4380-BC78-19CF6F4A6279}"/>
    <cellStyle name="Zvýraznenie5" xfId="2390" xr:uid="{7DA86C2B-B7A8-43C5-B69A-A50D74A6B7C3}"/>
    <cellStyle name="Zvýraznenie5 2" xfId="2391" xr:uid="{54293D98-D717-4F90-B4C3-9C9DFEAC7398}"/>
    <cellStyle name="Zvýraznenie6" xfId="2392" xr:uid="{47306E60-3F2B-4F8E-A051-174562AB046C}"/>
    <cellStyle name="Zvýraznenie6 2" xfId="2393" xr:uid="{121B3442-4415-42A8-9922-132084261428}"/>
    <cellStyle name="Zvýrazni" xfId="1533" xr:uid="{C0F5837A-CAD4-4244-AB54-180B717DD670}"/>
    <cellStyle name="Zvýrazni 2" xfId="1534" xr:uid="{76C9B95D-3D31-475E-927E-6811E4163C5B}"/>
    <cellStyle name="Zvýrazni 3" xfId="1535" xr:uid="{92EE63B9-537A-4989-8525-6EE23CD2425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ndra\Desktop\cena%20nejdek.xlsx" TargetMode="External"/><Relationship Id="rId1" Type="http://schemas.openxmlformats.org/officeDocument/2006/relationships/externalLinkPath" Target="file:///C:\Users\Ondra\Desktop\cena%20nejd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kyny pro vyplnění"/>
      <sheetName val="Stavba"/>
      <sheetName val="VzorPolozky"/>
      <sheetName val="7 3 Pol"/>
    </sheetNames>
    <sheetDataSet>
      <sheetData sheetId="0" refreshError="1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9">
          <cell r="G29">
            <v>0</v>
          </cell>
          <cell r="J29" t="str">
            <v>CZK</v>
          </cell>
        </row>
      </sheetData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43"/>
  <sheetViews>
    <sheetView showGridLines="0" topLeftCell="B7" zoomScaleNormal="100" zoomScaleSheetLayoutView="75" workbookViewId="0">
      <selection activeCell="M29" sqref="M29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10" customWidth="1"/>
    <col min="4" max="4" width="13" style="10" customWidth="1"/>
    <col min="5" max="5" width="9.7109375" style="1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215" t="s">
        <v>34</v>
      </c>
      <c r="B1" s="502" t="s">
        <v>1998</v>
      </c>
      <c r="C1" s="503"/>
      <c r="D1" s="503"/>
      <c r="E1" s="503"/>
      <c r="F1" s="503"/>
      <c r="G1" s="503"/>
      <c r="H1" s="503"/>
      <c r="I1" s="503"/>
      <c r="J1" s="504"/>
    </row>
    <row r="2" spans="1:15" ht="28.5" customHeight="1">
      <c r="A2" s="217"/>
      <c r="B2" s="211" t="s">
        <v>20</v>
      </c>
      <c r="C2" s="218"/>
      <c r="D2" s="219" t="s">
        <v>42</v>
      </c>
      <c r="E2" s="219" t="s">
        <v>1323</v>
      </c>
      <c r="F2" s="220"/>
      <c r="G2" s="220"/>
      <c r="H2" s="220"/>
      <c r="I2" s="220"/>
      <c r="J2" s="221"/>
      <c r="O2" s="205"/>
    </row>
    <row r="3" spans="1:15" ht="4.5" customHeight="1">
      <c r="A3" s="217"/>
      <c r="B3" s="222"/>
      <c r="C3" s="218"/>
      <c r="D3" s="223"/>
      <c r="E3" s="223"/>
      <c r="F3" s="224"/>
      <c r="G3" s="224"/>
      <c r="H3" s="218"/>
      <c r="I3" s="225"/>
      <c r="J3" s="226"/>
    </row>
    <row r="4" spans="1:15" ht="23.25" customHeight="1">
      <c r="A4" s="217"/>
      <c r="B4" s="227"/>
      <c r="C4" s="228"/>
      <c r="D4" s="229"/>
      <c r="E4" s="229" t="s">
        <v>2112</v>
      </c>
      <c r="F4" s="230"/>
      <c r="G4" s="230"/>
      <c r="H4" s="230"/>
      <c r="I4" s="230"/>
      <c r="J4" s="231"/>
    </row>
    <row r="5" spans="1:15" ht="24" customHeight="1">
      <c r="A5" s="217"/>
      <c r="B5" s="232" t="s">
        <v>19</v>
      </c>
      <c r="C5"/>
      <c r="D5" s="478"/>
      <c r="E5" s="479"/>
      <c r="F5" s="479"/>
      <c r="G5" s="479"/>
      <c r="H5" s="234" t="s">
        <v>1994</v>
      </c>
      <c r="I5" s="487"/>
      <c r="J5" s="236"/>
    </row>
    <row r="6" spans="1:15" ht="15.75" customHeight="1">
      <c r="A6" s="217"/>
      <c r="B6" s="208"/>
      <c r="C6" s="233"/>
      <c r="D6" s="478"/>
      <c r="E6" s="479"/>
      <c r="F6" s="479"/>
      <c r="G6" s="479"/>
      <c r="H6" s="234" t="s">
        <v>32</v>
      </c>
      <c r="I6" s="487"/>
      <c r="J6" s="236"/>
    </row>
    <row r="7" spans="1:15" ht="15.75" customHeight="1">
      <c r="A7" s="217"/>
      <c r="B7" s="209"/>
      <c r="C7" s="237"/>
      <c r="D7" s="480"/>
      <c r="E7" s="481"/>
      <c r="F7" s="481"/>
      <c r="G7" s="481"/>
      <c r="H7" s="238"/>
      <c r="I7" s="239"/>
      <c r="J7" s="240"/>
    </row>
    <row r="8" spans="1:15" ht="24" hidden="1" customHeight="1">
      <c r="A8" s="217"/>
      <c r="B8" s="232" t="s">
        <v>17</v>
      </c>
      <c r="C8"/>
      <c r="D8" s="478"/>
      <c r="E8" s="482"/>
      <c r="F8" s="482"/>
      <c r="G8" s="482"/>
      <c r="H8" s="234" t="s">
        <v>1994</v>
      </c>
      <c r="I8" s="235"/>
      <c r="J8" s="236"/>
    </row>
    <row r="9" spans="1:15" ht="15.75" hidden="1" customHeight="1">
      <c r="A9" s="217"/>
      <c r="B9" s="217"/>
      <c r="C9"/>
      <c r="D9" s="478"/>
      <c r="E9" s="482"/>
      <c r="F9" s="482"/>
      <c r="G9" s="482"/>
      <c r="H9" s="234" t="s">
        <v>32</v>
      </c>
      <c r="I9" s="235"/>
      <c r="J9" s="236"/>
    </row>
    <row r="10" spans="1:15" ht="15.75" hidden="1" customHeight="1">
      <c r="A10" s="217"/>
      <c r="B10" s="241"/>
      <c r="C10" s="237"/>
      <c r="D10" s="480"/>
      <c r="E10" s="483"/>
      <c r="F10" s="483"/>
      <c r="G10" s="484"/>
      <c r="H10" s="242"/>
      <c r="I10" s="243"/>
      <c r="J10" s="240"/>
    </row>
    <row r="11" spans="1:15" ht="24" customHeight="1">
      <c r="A11" s="217"/>
      <c r="B11" s="232" t="s">
        <v>16</v>
      </c>
      <c r="C11"/>
      <c r="D11" s="509"/>
      <c r="E11" s="509"/>
      <c r="F11" s="509"/>
      <c r="G11" s="509"/>
      <c r="H11" s="244" t="s">
        <v>1994</v>
      </c>
      <c r="I11" s="487"/>
      <c r="J11" s="236"/>
    </row>
    <row r="12" spans="1:15" ht="15.75" customHeight="1">
      <c r="A12" s="217"/>
      <c r="B12" s="208"/>
      <c r="C12" s="233"/>
      <c r="D12" s="513"/>
      <c r="E12" s="513"/>
      <c r="F12" s="513"/>
      <c r="G12" s="513"/>
      <c r="H12" s="244" t="s">
        <v>32</v>
      </c>
      <c r="I12" s="487"/>
      <c r="J12" s="236"/>
    </row>
    <row r="13" spans="1:15" ht="15.75" customHeight="1">
      <c r="A13" s="217"/>
      <c r="B13" s="209"/>
      <c r="C13" s="237"/>
      <c r="D13" s="514"/>
      <c r="E13" s="514"/>
      <c r="F13" s="514"/>
      <c r="G13" s="514"/>
      <c r="H13" s="245"/>
      <c r="I13" s="239"/>
      <c r="J13" s="240"/>
    </row>
    <row r="14" spans="1:15" ht="24" customHeight="1">
      <c r="A14" s="217"/>
      <c r="B14" s="246" t="s">
        <v>18</v>
      </c>
      <c r="C14" s="247"/>
      <c r="D14" s="485"/>
      <c r="E14" s="486"/>
      <c r="F14" s="486"/>
      <c r="G14" s="486"/>
      <c r="H14" s="248"/>
      <c r="I14" s="249"/>
      <c r="J14" s="250"/>
    </row>
    <row r="15" spans="1:15" ht="32.25" customHeight="1">
      <c r="A15" s="217"/>
      <c r="B15" s="241" t="s">
        <v>30</v>
      </c>
      <c r="C15" s="251"/>
      <c r="D15" s="242"/>
      <c r="E15" s="508"/>
      <c r="F15" s="508"/>
      <c r="G15" s="510"/>
      <c r="H15" s="510"/>
      <c r="I15" s="510" t="s">
        <v>27</v>
      </c>
      <c r="J15" s="511"/>
    </row>
    <row r="16" spans="1:15" ht="23.25" customHeight="1">
      <c r="A16" s="252" t="s">
        <v>22</v>
      </c>
      <c r="B16" s="253" t="s">
        <v>1995</v>
      </c>
      <c r="C16" s="254"/>
      <c r="D16" s="255"/>
      <c r="E16" s="493"/>
      <c r="F16" s="494"/>
      <c r="G16" s="493"/>
      <c r="H16" s="494"/>
      <c r="I16" s="493">
        <f>rekapitulace!G7</f>
        <v>0</v>
      </c>
      <c r="J16" s="495"/>
    </row>
    <row r="17" spans="1:10" ht="23.25" customHeight="1">
      <c r="A17" s="252" t="s">
        <v>23</v>
      </c>
      <c r="B17" s="253" t="s">
        <v>1996</v>
      </c>
      <c r="C17" s="254"/>
      <c r="D17" s="255"/>
      <c r="E17" s="493"/>
      <c r="F17" s="494"/>
      <c r="G17" s="493"/>
      <c r="H17" s="494"/>
      <c r="I17" s="493">
        <f>rekapitulace!G14</f>
        <v>0</v>
      </c>
      <c r="J17" s="495"/>
    </row>
    <row r="18" spans="1:10" ht="23.25" customHeight="1">
      <c r="A18" s="252" t="s">
        <v>24</v>
      </c>
      <c r="B18" s="253"/>
      <c r="C18" s="254"/>
      <c r="D18" s="255"/>
      <c r="E18" s="493"/>
      <c r="F18" s="494"/>
      <c r="G18" s="493"/>
      <c r="H18" s="494"/>
      <c r="I18" s="493">
        <v>0</v>
      </c>
      <c r="J18" s="495"/>
    </row>
    <row r="19" spans="1:10" ht="23.25" customHeight="1">
      <c r="A19" s="252" t="s">
        <v>93</v>
      </c>
      <c r="B19" s="253"/>
      <c r="C19" s="254"/>
      <c r="D19" s="255"/>
      <c r="E19" s="493"/>
      <c r="F19" s="494"/>
      <c r="G19" s="493"/>
      <c r="H19" s="494"/>
      <c r="I19" s="493">
        <v>0</v>
      </c>
      <c r="J19" s="495"/>
    </row>
    <row r="20" spans="1:10" ht="23.25" customHeight="1">
      <c r="A20" s="252" t="s">
        <v>94</v>
      </c>
      <c r="B20" s="253"/>
      <c r="C20" s="254"/>
      <c r="D20" s="255"/>
      <c r="E20" s="493"/>
      <c r="F20" s="494"/>
      <c r="G20" s="493"/>
      <c r="H20" s="494"/>
      <c r="I20" s="493">
        <f>(I16+I17)/100*G20</f>
        <v>0</v>
      </c>
      <c r="J20" s="495"/>
    </row>
    <row r="21" spans="1:10" ht="23.25" customHeight="1">
      <c r="A21" s="217"/>
      <c r="B21" s="210" t="s">
        <v>27</v>
      </c>
      <c r="C21" s="256"/>
      <c r="D21" s="257"/>
      <c r="E21" s="496"/>
      <c r="F21" s="512"/>
      <c r="G21" s="496"/>
      <c r="H21" s="512"/>
      <c r="I21" s="496">
        <f>I16+I17+I20</f>
        <v>0</v>
      </c>
      <c r="J21" s="497"/>
    </row>
    <row r="22" spans="1:10" ht="33" customHeight="1">
      <c r="A22" s="217"/>
      <c r="B22" s="258" t="s">
        <v>31</v>
      </c>
      <c r="C22" s="254"/>
      <c r="D22" s="255"/>
      <c r="E22" s="259"/>
      <c r="F22" s="260"/>
      <c r="G22" s="261"/>
      <c r="H22" s="261"/>
      <c r="I22" s="261"/>
      <c r="J22" s="262"/>
    </row>
    <row r="23" spans="1:10" ht="23.25" customHeight="1">
      <c r="A23" s="217"/>
      <c r="B23" s="253" t="s">
        <v>12</v>
      </c>
      <c r="C23" s="254"/>
      <c r="D23" s="255"/>
      <c r="E23" s="263">
        <v>15</v>
      </c>
      <c r="F23" s="260" t="s">
        <v>0</v>
      </c>
      <c r="G23" s="491">
        <v>0</v>
      </c>
      <c r="H23" s="492"/>
      <c r="I23" s="492"/>
      <c r="J23" s="262" t="s">
        <v>39</v>
      </c>
    </row>
    <row r="24" spans="1:10" ht="23.25" customHeight="1">
      <c r="A24" s="217"/>
      <c r="B24" s="253" t="s">
        <v>13</v>
      </c>
      <c r="C24" s="254"/>
      <c r="D24" s="255"/>
      <c r="E24" s="263">
        <v>15</v>
      </c>
      <c r="F24" s="260" t="s">
        <v>0</v>
      </c>
      <c r="G24" s="489">
        <v>0</v>
      </c>
      <c r="H24" s="490"/>
      <c r="I24" s="490"/>
      <c r="J24" s="262" t="s">
        <v>39</v>
      </c>
    </row>
    <row r="25" spans="1:10" ht="23.25" customHeight="1">
      <c r="A25" s="217"/>
      <c r="B25" s="253" t="s">
        <v>14</v>
      </c>
      <c r="C25" s="254"/>
      <c r="D25" s="255"/>
      <c r="E25" s="263">
        <v>21</v>
      </c>
      <c r="F25" s="260" t="s">
        <v>0</v>
      </c>
      <c r="G25" s="491">
        <f>I21</f>
        <v>0</v>
      </c>
      <c r="H25" s="492"/>
      <c r="I25" s="492"/>
      <c r="J25" s="262" t="s">
        <v>39</v>
      </c>
    </row>
    <row r="26" spans="1:10" ht="23.25" customHeight="1">
      <c r="A26" s="217"/>
      <c r="B26" s="264" t="s">
        <v>15</v>
      </c>
      <c r="C26" s="265"/>
      <c r="D26" s="242"/>
      <c r="E26" s="266">
        <v>21</v>
      </c>
      <c r="F26" s="267" t="s">
        <v>0</v>
      </c>
      <c r="G26" s="505">
        <f>ZakladDPHZakl/100*21</f>
        <v>0</v>
      </c>
      <c r="H26" s="506"/>
      <c r="I26" s="506"/>
      <c r="J26" s="268" t="s">
        <v>39</v>
      </c>
    </row>
    <row r="27" spans="1:10" ht="23.25" customHeight="1" thickBot="1">
      <c r="A27" s="217"/>
      <c r="B27" s="232" t="s">
        <v>4</v>
      </c>
      <c r="C27" s="269"/>
      <c r="D27" s="270"/>
      <c r="E27" s="269"/>
      <c r="F27" s="271"/>
      <c r="G27" s="507">
        <v>0</v>
      </c>
      <c r="H27" s="507"/>
      <c r="I27" s="507"/>
      <c r="J27" s="272" t="s">
        <v>39</v>
      </c>
    </row>
    <row r="28" spans="1:10" ht="27.75" hidden="1" customHeight="1" thickBot="1">
      <c r="A28" s="217"/>
      <c r="B28" s="212" t="s">
        <v>21</v>
      </c>
      <c r="C28" s="273"/>
      <c r="D28" s="273"/>
      <c r="E28" s="274"/>
      <c r="F28" s="213"/>
      <c r="G28" s="498">
        <v>2917647.49</v>
      </c>
      <c r="H28" s="499"/>
      <c r="I28" s="499"/>
      <c r="J28" s="275" t="s">
        <v>39</v>
      </c>
    </row>
    <row r="29" spans="1:10" ht="27.75" customHeight="1" thickBot="1">
      <c r="A29" s="217"/>
      <c r="B29" s="212" t="s">
        <v>33</v>
      </c>
      <c r="C29" s="276"/>
      <c r="D29" s="276"/>
      <c r="E29" s="276"/>
      <c r="F29" s="276"/>
      <c r="G29" s="498">
        <f>ZakladDPHZakl+DPHZakl+Zaokrouhleni</f>
        <v>0</v>
      </c>
      <c r="H29" s="498"/>
      <c r="I29" s="498"/>
      <c r="J29" s="214" t="s">
        <v>39</v>
      </c>
    </row>
    <row r="30" spans="1:10" ht="12.75" customHeight="1">
      <c r="A30" s="217"/>
      <c r="B30" s="217"/>
      <c r="C30"/>
      <c r="D30"/>
      <c r="E30"/>
      <c r="J30" s="277"/>
    </row>
    <row r="31" spans="1:10" ht="30" customHeight="1">
      <c r="A31" s="217"/>
      <c r="B31" s="217"/>
      <c r="C31"/>
      <c r="D31"/>
      <c r="E31"/>
      <c r="J31" s="277"/>
    </row>
    <row r="32" spans="1:10" ht="18.75" customHeight="1">
      <c r="A32" s="217"/>
      <c r="B32" s="278"/>
      <c r="C32" s="279" t="s">
        <v>11</v>
      </c>
      <c r="D32" s="475"/>
      <c r="E32" s="475"/>
      <c r="F32" s="279" t="s">
        <v>10</v>
      </c>
      <c r="G32" s="475"/>
      <c r="H32" s="476"/>
      <c r="I32" s="475"/>
      <c r="J32" s="277"/>
    </row>
    <row r="33" spans="1:10" ht="47.25" customHeight="1">
      <c r="A33" s="217"/>
      <c r="B33" s="217"/>
      <c r="C33"/>
      <c r="D33"/>
      <c r="E33"/>
      <c r="J33" s="277"/>
    </row>
    <row r="34" spans="1:10" s="7" customFormat="1" ht="18.75" customHeight="1">
      <c r="A34" s="206"/>
      <c r="B34" s="206"/>
      <c r="D34" s="477"/>
      <c r="E34" s="477"/>
      <c r="G34" s="477"/>
      <c r="H34" s="477"/>
      <c r="I34" s="477"/>
      <c r="J34" s="207"/>
    </row>
    <row r="35" spans="1:10" ht="12.75" customHeight="1">
      <c r="A35" s="217"/>
      <c r="B35" s="217"/>
      <c r="C35"/>
      <c r="D35" s="488" t="s">
        <v>2</v>
      </c>
      <c r="E35" s="488"/>
      <c r="H35" s="280" t="s">
        <v>3</v>
      </c>
      <c r="J35" s="277"/>
    </row>
    <row r="36" spans="1:10" ht="13.5" customHeight="1" thickBot="1">
      <c r="A36" s="281"/>
      <c r="B36" s="281"/>
      <c r="C36" s="282"/>
      <c r="D36" s="282"/>
      <c r="E36" s="282"/>
      <c r="F36" s="282"/>
      <c r="G36" s="282"/>
      <c r="H36" s="282"/>
      <c r="I36" s="282"/>
      <c r="J36" s="283"/>
    </row>
    <row r="37" spans="1:10" ht="14.25" customHeight="1">
      <c r="B37" s="216" t="s">
        <v>1997</v>
      </c>
      <c r="C37"/>
      <c r="D37"/>
      <c r="E37"/>
    </row>
    <row r="38" spans="1:10" ht="79.5" customHeight="1">
      <c r="B38" s="500" t="s">
        <v>2121</v>
      </c>
      <c r="C38" s="501"/>
      <c r="D38" s="501"/>
      <c r="E38" s="501"/>
      <c r="F38" s="501"/>
      <c r="G38" s="501"/>
      <c r="H38" s="501"/>
      <c r="I38" s="501"/>
      <c r="J38" s="501"/>
    </row>
    <row r="39" spans="1:10" ht="66.75" customHeight="1">
      <c r="B39" s="500" t="s">
        <v>2122</v>
      </c>
      <c r="C39" s="501"/>
      <c r="D39" s="501"/>
      <c r="E39" s="501"/>
      <c r="F39" s="501"/>
      <c r="G39" s="501"/>
      <c r="H39" s="501"/>
      <c r="I39" s="501"/>
      <c r="J39" s="501"/>
    </row>
    <row r="40" spans="1:10" ht="25.5" customHeight="1">
      <c r="C40"/>
      <c r="D40"/>
      <c r="E40"/>
      <c r="F40" s="284"/>
      <c r="G40" s="284"/>
      <c r="H40" s="284"/>
      <c r="I40" s="284"/>
      <c r="J40" s="285"/>
    </row>
    <row r="41" spans="1:10">
      <c r="F41" s="11"/>
      <c r="G41" s="11"/>
      <c r="H41" s="11"/>
      <c r="I41" s="11"/>
      <c r="J41" s="12"/>
    </row>
    <row r="42" spans="1:10">
      <c r="F42" s="11"/>
      <c r="G42" s="11"/>
      <c r="H42" s="11"/>
      <c r="I42" s="11"/>
      <c r="J42" s="12"/>
    </row>
    <row r="43" spans="1:10">
      <c r="F43" s="11"/>
      <c r="G43" s="11"/>
      <c r="H43" s="11"/>
      <c r="I43" s="11"/>
      <c r="J43" s="1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35">
    <mergeCell ref="E17:F17"/>
    <mergeCell ref="D12:G12"/>
    <mergeCell ref="G16:H16"/>
    <mergeCell ref="G17:H17"/>
    <mergeCell ref="E16:F16"/>
    <mergeCell ref="D13:G13"/>
    <mergeCell ref="B38:J38"/>
    <mergeCell ref="B39:J39"/>
    <mergeCell ref="B1:J1"/>
    <mergeCell ref="G26:I26"/>
    <mergeCell ref="G27:I27"/>
    <mergeCell ref="G18:H18"/>
    <mergeCell ref="I17:J17"/>
    <mergeCell ref="I18:J18"/>
    <mergeCell ref="E18:F18"/>
    <mergeCell ref="E15:F15"/>
    <mergeCell ref="D11:G11"/>
    <mergeCell ref="G15:H15"/>
    <mergeCell ref="I15:J15"/>
    <mergeCell ref="I16:J16"/>
    <mergeCell ref="E21:F21"/>
    <mergeCell ref="G21:H2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>
      <c r="A1" s="515" t="s">
        <v>6</v>
      </c>
      <c r="B1" s="515"/>
      <c r="C1" s="516"/>
      <c r="D1" s="515"/>
      <c r="E1" s="515"/>
      <c r="F1" s="515"/>
      <c r="G1" s="515"/>
    </row>
    <row r="2" spans="1:7" ht="24.95" customHeight="1">
      <c r="A2" s="9" t="s">
        <v>7</v>
      </c>
      <c r="B2" s="8"/>
      <c r="C2" s="517"/>
      <c r="D2" s="517"/>
      <c r="E2" s="517"/>
      <c r="F2" s="517"/>
      <c r="G2" s="518"/>
    </row>
    <row r="3" spans="1:7" ht="24.95" customHeight="1">
      <c r="A3" s="9" t="s">
        <v>8</v>
      </c>
      <c r="B3" s="8"/>
      <c r="C3" s="517"/>
      <c r="D3" s="517"/>
      <c r="E3" s="517"/>
      <c r="F3" s="517"/>
      <c r="G3" s="518"/>
    </row>
    <row r="4" spans="1:7" ht="24.95" customHeight="1">
      <c r="A4" s="9" t="s">
        <v>9</v>
      </c>
      <c r="B4" s="8"/>
      <c r="C4" s="517"/>
      <c r="D4" s="517"/>
      <c r="E4" s="517"/>
      <c r="F4" s="517"/>
      <c r="G4" s="518"/>
    </row>
    <row r="5" spans="1:7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BE0F3-05F1-4FA2-BEEA-4B4CDC5BB39D}">
  <sheetPr>
    <tabColor rgb="FFFF0000"/>
  </sheetPr>
  <dimension ref="A1:BH4665"/>
  <sheetViews>
    <sheetView tabSelected="1" zoomScaleNormal="100" workbookViewId="0">
      <selection activeCell="C31" sqref="C31"/>
    </sheetView>
  </sheetViews>
  <sheetFormatPr defaultRowHeight="12.75"/>
  <cols>
    <col min="1" max="1" width="4.28515625" customWidth="1"/>
    <col min="2" max="2" width="14.42578125" customWidth="1"/>
    <col min="3" max="3" width="38.28515625" customWidth="1"/>
    <col min="4" max="4" width="4.5703125" customWidth="1"/>
    <col min="5" max="6" width="10.5703125" customWidth="1"/>
    <col min="7" max="7" width="12.7109375" customWidth="1"/>
    <col min="8" max="19" width="0" hidden="1" customWidth="1"/>
    <col min="30" max="33" width="0" hidden="1" customWidth="1"/>
  </cols>
  <sheetData>
    <row r="1" spans="1:60" ht="15.75">
      <c r="A1" s="519" t="s">
        <v>6</v>
      </c>
      <c r="B1" s="519"/>
      <c r="C1" s="519"/>
      <c r="D1" s="519"/>
      <c r="E1" s="519"/>
      <c r="F1" s="519"/>
      <c r="G1" s="519"/>
      <c r="AE1" t="s">
        <v>95</v>
      </c>
    </row>
    <row r="2" spans="1:60" ht="25.7" customHeight="1">
      <c r="A2" s="9" t="s">
        <v>7</v>
      </c>
      <c r="B2" s="8"/>
      <c r="C2" s="520" t="s">
        <v>1323</v>
      </c>
      <c r="D2" s="521"/>
      <c r="E2" s="521"/>
      <c r="F2" s="521"/>
      <c r="G2" s="522"/>
      <c r="AE2" t="s">
        <v>96</v>
      </c>
    </row>
    <row r="3" spans="1:60" ht="25.7" customHeight="1">
      <c r="A3" s="9" t="s">
        <v>8</v>
      </c>
      <c r="B3" s="8"/>
      <c r="C3" s="520" t="s">
        <v>2112</v>
      </c>
      <c r="D3" s="521"/>
      <c r="E3" s="521"/>
      <c r="F3" s="521"/>
      <c r="G3" s="522"/>
      <c r="AE3" t="s">
        <v>97</v>
      </c>
    </row>
    <row r="4" spans="1:60" ht="25.7" customHeight="1">
      <c r="A4" s="164" t="s">
        <v>9</v>
      </c>
      <c r="B4" s="165"/>
      <c r="C4" s="523" t="s">
        <v>1969</v>
      </c>
      <c r="D4" s="524"/>
      <c r="E4" s="524"/>
      <c r="F4" s="524"/>
      <c r="G4" s="525"/>
      <c r="AE4" t="s">
        <v>98</v>
      </c>
    </row>
    <row r="5" spans="1:60">
      <c r="D5" s="6"/>
    </row>
    <row r="6" spans="1:60" ht="38.25">
      <c r="A6" s="166" t="s">
        <v>99</v>
      </c>
      <c r="B6" s="167" t="s">
        <v>100</v>
      </c>
      <c r="C6" s="167" t="s">
        <v>101</v>
      </c>
      <c r="D6" s="168" t="s">
        <v>102</v>
      </c>
      <c r="E6" s="166" t="s">
        <v>1324</v>
      </c>
      <c r="F6" s="169" t="s">
        <v>1325</v>
      </c>
      <c r="G6" s="166" t="s">
        <v>1970</v>
      </c>
      <c r="H6" s="170" t="s">
        <v>28</v>
      </c>
      <c r="I6" s="171" t="s">
        <v>105</v>
      </c>
      <c r="J6" s="171" t="s">
        <v>29</v>
      </c>
      <c r="K6" s="171" t="s">
        <v>106</v>
      </c>
      <c r="L6" s="171" t="s">
        <v>107</v>
      </c>
      <c r="M6" s="171" t="s">
        <v>1971</v>
      </c>
      <c r="N6" s="171" t="s">
        <v>1972</v>
      </c>
      <c r="O6" s="171" t="s">
        <v>1973</v>
      </c>
      <c r="P6" s="171" t="s">
        <v>1974</v>
      </c>
      <c r="Q6" s="171" t="s">
        <v>1975</v>
      </c>
      <c r="R6" s="171" t="s">
        <v>113</v>
      </c>
      <c r="S6" s="171" t="s">
        <v>1976</v>
      </c>
    </row>
    <row r="7" spans="1:60">
      <c r="A7" s="172" t="s">
        <v>120</v>
      </c>
      <c r="B7" s="173" t="s">
        <v>1977</v>
      </c>
      <c r="C7" s="174" t="s">
        <v>1978</v>
      </c>
      <c r="D7" s="175"/>
      <c r="E7" s="176"/>
      <c r="F7" s="177"/>
      <c r="G7" s="177">
        <f>G8+G9+G10+G11+G12+G13</f>
        <v>0</v>
      </c>
      <c r="H7" s="178"/>
      <c r="I7" s="179">
        <v>0</v>
      </c>
      <c r="J7" s="179"/>
      <c r="K7" s="179">
        <v>300</v>
      </c>
      <c r="L7" s="179"/>
      <c r="M7" s="179">
        <v>14240582.2633</v>
      </c>
      <c r="N7" s="179"/>
      <c r="O7" s="179">
        <v>0</v>
      </c>
      <c r="P7" s="179"/>
      <c r="Q7" s="179">
        <v>0</v>
      </c>
      <c r="R7" s="180"/>
      <c r="S7" s="179"/>
      <c r="AE7" t="s">
        <v>121</v>
      </c>
    </row>
    <row r="8" spans="1:60">
      <c r="A8" s="181">
        <v>1</v>
      </c>
      <c r="B8" s="182" t="s">
        <v>1979</v>
      </c>
      <c r="C8" s="183" t="s">
        <v>1980</v>
      </c>
      <c r="D8" s="184" t="s">
        <v>289</v>
      </c>
      <c r="E8" s="185">
        <v>1</v>
      </c>
      <c r="F8" s="186">
        <f>'stavební část'!G2174</f>
        <v>0</v>
      </c>
      <c r="G8" s="187">
        <f>E8*F8</f>
        <v>0</v>
      </c>
      <c r="H8" s="188">
        <v>0</v>
      </c>
      <c r="I8" s="189">
        <v>0</v>
      </c>
      <c r="J8" s="189">
        <v>300</v>
      </c>
      <c r="K8" s="189">
        <v>300</v>
      </c>
      <c r="L8" s="189">
        <v>9</v>
      </c>
      <c r="M8" s="189">
        <v>14240582.2633</v>
      </c>
      <c r="N8" s="189">
        <v>0</v>
      </c>
      <c r="O8" s="189">
        <v>0</v>
      </c>
      <c r="P8" s="189">
        <v>0</v>
      </c>
      <c r="Q8" s="189">
        <v>0</v>
      </c>
      <c r="R8" s="190"/>
      <c r="S8" s="189" t="s">
        <v>236</v>
      </c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 t="s">
        <v>1981</v>
      </c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</row>
    <row r="9" spans="1:60">
      <c r="A9" s="181">
        <v>2</v>
      </c>
      <c r="B9" s="182" t="s">
        <v>1982</v>
      </c>
      <c r="C9" s="191" t="s">
        <v>1983</v>
      </c>
      <c r="D9" s="192" t="s">
        <v>289</v>
      </c>
      <c r="E9" s="193">
        <v>1</v>
      </c>
      <c r="F9" s="186">
        <f>ZTI!F117</f>
        <v>0</v>
      </c>
      <c r="G9" s="187">
        <f t="shared" ref="G9:G13" si="0">E9*F9</f>
        <v>0</v>
      </c>
    </row>
    <row r="10" spans="1:60">
      <c r="A10" s="181">
        <v>3</v>
      </c>
      <c r="B10" s="182" t="s">
        <v>1984</v>
      </c>
      <c r="C10" s="191" t="s">
        <v>1985</v>
      </c>
      <c r="D10" s="192" t="s">
        <v>289</v>
      </c>
      <c r="E10" s="193">
        <v>1</v>
      </c>
      <c r="F10" s="186">
        <f>vytápění!F65</f>
        <v>0</v>
      </c>
      <c r="G10" s="187">
        <f t="shared" si="0"/>
        <v>0</v>
      </c>
    </row>
    <row r="11" spans="1:60">
      <c r="A11" s="181">
        <v>4</v>
      </c>
      <c r="B11" s="182" t="s">
        <v>1986</v>
      </c>
      <c r="C11" s="191" t="s">
        <v>1987</v>
      </c>
      <c r="D11" s="192" t="s">
        <v>289</v>
      </c>
      <c r="E11" s="193">
        <v>1</v>
      </c>
      <c r="F11" s="186">
        <f>silnoproud!H142</f>
        <v>0</v>
      </c>
      <c r="G11" s="187">
        <f t="shared" si="0"/>
        <v>0</v>
      </c>
    </row>
    <row r="12" spans="1:60">
      <c r="A12" s="181">
        <v>5</v>
      </c>
      <c r="B12" s="182" t="s">
        <v>1988</v>
      </c>
      <c r="C12" s="191" t="s">
        <v>1989</v>
      </c>
      <c r="D12" s="192" t="s">
        <v>289</v>
      </c>
      <c r="E12" s="193">
        <v>1</v>
      </c>
      <c r="F12" s="186">
        <f>slaboproud!H136</f>
        <v>0</v>
      </c>
      <c r="G12" s="187">
        <f t="shared" si="0"/>
        <v>0</v>
      </c>
    </row>
    <row r="13" spans="1:60">
      <c r="A13" s="181">
        <v>6</v>
      </c>
      <c r="B13" s="182" t="s">
        <v>2113</v>
      </c>
      <c r="C13" s="191" t="s">
        <v>2114</v>
      </c>
      <c r="D13" s="192" t="s">
        <v>289</v>
      </c>
      <c r="E13" s="193">
        <v>1</v>
      </c>
      <c r="F13" s="474">
        <v>0</v>
      </c>
      <c r="G13" s="187">
        <f t="shared" si="0"/>
        <v>0</v>
      </c>
    </row>
    <row r="14" spans="1:60" ht="25.5">
      <c r="A14" s="194" t="s">
        <v>120</v>
      </c>
      <c r="B14" s="195" t="s">
        <v>1990</v>
      </c>
      <c r="C14" s="196" t="s">
        <v>1991</v>
      </c>
      <c r="D14" s="197"/>
      <c r="E14" s="198"/>
      <c r="F14" s="199"/>
      <c r="G14" s="199">
        <f>G15</f>
        <v>0</v>
      </c>
    </row>
    <row r="15" spans="1:60">
      <c r="A15" s="200">
        <v>7</v>
      </c>
      <c r="B15" s="200" t="s">
        <v>1992</v>
      </c>
      <c r="C15" s="201" t="s">
        <v>1993</v>
      </c>
      <c r="D15" s="202" t="s">
        <v>289</v>
      </c>
      <c r="E15" s="203">
        <v>1</v>
      </c>
      <c r="F15" s="204">
        <f>VRN!G72</f>
        <v>0</v>
      </c>
      <c r="G15" s="204">
        <f>E15*F15</f>
        <v>0</v>
      </c>
    </row>
    <row r="16" spans="1:60">
      <c r="D16" s="6"/>
    </row>
    <row r="17" spans="4:4">
      <c r="D17" s="6"/>
    </row>
    <row r="18" spans="4:4">
      <c r="D18" s="6"/>
    </row>
    <row r="19" spans="4:4">
      <c r="D19" s="6"/>
    </row>
    <row r="20" spans="4:4">
      <c r="D20" s="6"/>
    </row>
    <row r="21" spans="4:4">
      <c r="D21" s="6"/>
    </row>
    <row r="22" spans="4:4">
      <c r="D22" s="6"/>
    </row>
    <row r="23" spans="4:4">
      <c r="D23" s="6"/>
    </row>
    <row r="24" spans="4:4">
      <c r="D24" s="6"/>
    </row>
    <row r="25" spans="4:4">
      <c r="D25" s="6"/>
    </row>
    <row r="26" spans="4:4">
      <c r="D26" s="6"/>
    </row>
    <row r="27" spans="4:4">
      <c r="D27" s="6"/>
    </row>
    <row r="28" spans="4:4">
      <c r="D28" s="6"/>
    </row>
    <row r="29" spans="4:4">
      <c r="D29" s="6"/>
    </row>
    <row r="30" spans="4:4">
      <c r="D30" s="6"/>
    </row>
    <row r="31" spans="4:4">
      <c r="D31" s="6"/>
    </row>
    <row r="32" spans="4:4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  <row r="46" spans="4:4">
      <c r="D46" s="6"/>
    </row>
    <row r="47" spans="4:4">
      <c r="D47" s="6"/>
    </row>
    <row r="48" spans="4:4">
      <c r="D48" s="6"/>
    </row>
    <row r="49" spans="4:4">
      <c r="D49" s="6"/>
    </row>
    <row r="50" spans="4:4">
      <c r="D50" s="6"/>
    </row>
    <row r="51" spans="4:4">
      <c r="D51" s="6"/>
    </row>
    <row r="52" spans="4:4">
      <c r="D52" s="6"/>
    </row>
    <row r="53" spans="4:4">
      <c r="D53" s="6"/>
    </row>
    <row r="54" spans="4:4">
      <c r="D54" s="6"/>
    </row>
    <row r="55" spans="4:4">
      <c r="D55" s="6"/>
    </row>
    <row r="56" spans="4:4">
      <c r="D56" s="6"/>
    </row>
    <row r="57" spans="4:4">
      <c r="D57" s="6"/>
    </row>
    <row r="58" spans="4:4">
      <c r="D58" s="6"/>
    </row>
    <row r="59" spans="4:4">
      <c r="D59" s="6"/>
    </row>
    <row r="60" spans="4:4">
      <c r="D60" s="6"/>
    </row>
    <row r="61" spans="4:4">
      <c r="D61" s="6"/>
    </row>
    <row r="62" spans="4:4">
      <c r="D62" s="6"/>
    </row>
    <row r="63" spans="4:4">
      <c r="D63" s="6"/>
    </row>
    <row r="64" spans="4:4">
      <c r="D64" s="6"/>
    </row>
    <row r="65" spans="4:4">
      <c r="D65" s="6"/>
    </row>
    <row r="66" spans="4:4">
      <c r="D66" s="6"/>
    </row>
    <row r="67" spans="4:4">
      <c r="D67" s="6"/>
    </row>
    <row r="68" spans="4:4">
      <c r="D68" s="6"/>
    </row>
    <row r="69" spans="4:4">
      <c r="D69" s="6"/>
    </row>
    <row r="70" spans="4:4">
      <c r="D70" s="6"/>
    </row>
    <row r="71" spans="4:4">
      <c r="D71" s="6"/>
    </row>
    <row r="72" spans="4:4">
      <c r="D72" s="6"/>
    </row>
    <row r="73" spans="4:4">
      <c r="D73" s="6"/>
    </row>
    <row r="74" spans="4:4">
      <c r="D74" s="6"/>
    </row>
    <row r="75" spans="4:4">
      <c r="D75" s="6"/>
    </row>
    <row r="76" spans="4:4">
      <c r="D76" s="6"/>
    </row>
    <row r="77" spans="4:4">
      <c r="D77" s="6"/>
    </row>
    <row r="78" spans="4:4">
      <c r="D78" s="6"/>
    </row>
    <row r="79" spans="4:4">
      <c r="D79" s="6"/>
    </row>
    <row r="80" spans="4:4">
      <c r="D80" s="6"/>
    </row>
    <row r="81" spans="4:4">
      <c r="D81" s="6"/>
    </row>
    <row r="82" spans="4:4">
      <c r="D82" s="6"/>
    </row>
    <row r="83" spans="4:4">
      <c r="D83" s="6"/>
    </row>
    <row r="84" spans="4:4">
      <c r="D84" s="6"/>
    </row>
    <row r="85" spans="4:4">
      <c r="D85" s="6"/>
    </row>
    <row r="86" spans="4:4">
      <c r="D86" s="6"/>
    </row>
    <row r="87" spans="4:4">
      <c r="D87" s="6"/>
    </row>
    <row r="88" spans="4:4">
      <c r="D88" s="6"/>
    </row>
    <row r="89" spans="4:4">
      <c r="D89" s="6"/>
    </row>
    <row r="90" spans="4:4">
      <c r="D90" s="6"/>
    </row>
    <row r="91" spans="4:4">
      <c r="D91" s="6"/>
    </row>
    <row r="92" spans="4:4">
      <c r="D92" s="6"/>
    </row>
    <row r="93" spans="4:4">
      <c r="D93" s="6"/>
    </row>
    <row r="94" spans="4:4">
      <c r="D94" s="6"/>
    </row>
    <row r="95" spans="4:4">
      <c r="D95" s="6"/>
    </row>
    <row r="96" spans="4:4">
      <c r="D96" s="6"/>
    </row>
    <row r="97" spans="4:4">
      <c r="D97" s="6"/>
    </row>
    <row r="98" spans="4:4">
      <c r="D98" s="6"/>
    </row>
    <row r="99" spans="4:4">
      <c r="D99" s="6"/>
    </row>
    <row r="100" spans="4:4">
      <c r="D100" s="6"/>
    </row>
    <row r="101" spans="4:4">
      <c r="D101" s="6"/>
    </row>
    <row r="102" spans="4:4">
      <c r="D102" s="6"/>
    </row>
    <row r="103" spans="4:4">
      <c r="D103" s="6"/>
    </row>
    <row r="104" spans="4:4">
      <c r="D104" s="6"/>
    </row>
    <row r="105" spans="4:4">
      <c r="D105" s="6"/>
    </row>
    <row r="106" spans="4:4">
      <c r="D106" s="6"/>
    </row>
    <row r="107" spans="4:4">
      <c r="D107" s="6"/>
    </row>
    <row r="108" spans="4:4">
      <c r="D108" s="6"/>
    </row>
    <row r="109" spans="4:4">
      <c r="D109" s="6"/>
    </row>
    <row r="110" spans="4:4">
      <c r="D110" s="6"/>
    </row>
    <row r="111" spans="4:4">
      <c r="D111" s="6"/>
    </row>
    <row r="112" spans="4:4">
      <c r="D112" s="6"/>
    </row>
    <row r="113" spans="4:4">
      <c r="D113" s="6"/>
    </row>
    <row r="114" spans="4:4">
      <c r="D114" s="6"/>
    </row>
    <row r="115" spans="4:4">
      <c r="D115" s="6"/>
    </row>
    <row r="116" spans="4:4">
      <c r="D116" s="6"/>
    </row>
    <row r="117" spans="4:4">
      <c r="D117" s="6"/>
    </row>
    <row r="118" spans="4:4">
      <c r="D118" s="6"/>
    </row>
    <row r="119" spans="4:4">
      <c r="D119" s="6"/>
    </row>
    <row r="120" spans="4:4">
      <c r="D120" s="6"/>
    </row>
    <row r="121" spans="4:4">
      <c r="D121" s="6"/>
    </row>
    <row r="122" spans="4:4">
      <c r="D122" s="6"/>
    </row>
    <row r="123" spans="4:4">
      <c r="D123" s="6"/>
    </row>
    <row r="124" spans="4:4">
      <c r="D124" s="6"/>
    </row>
    <row r="125" spans="4:4">
      <c r="D125" s="6"/>
    </row>
    <row r="126" spans="4:4">
      <c r="D126" s="6"/>
    </row>
    <row r="127" spans="4:4">
      <c r="D127" s="6"/>
    </row>
    <row r="128" spans="4:4">
      <c r="D128" s="6"/>
    </row>
    <row r="129" spans="4:4">
      <c r="D129" s="6"/>
    </row>
    <row r="130" spans="4:4">
      <c r="D130" s="6"/>
    </row>
    <row r="131" spans="4:4">
      <c r="D131" s="6"/>
    </row>
    <row r="132" spans="4:4">
      <c r="D132" s="6"/>
    </row>
    <row r="133" spans="4:4">
      <c r="D133" s="6"/>
    </row>
    <row r="134" spans="4:4">
      <c r="D134" s="6"/>
    </row>
    <row r="135" spans="4:4">
      <c r="D135" s="6"/>
    </row>
    <row r="136" spans="4:4">
      <c r="D136" s="6"/>
    </row>
    <row r="137" spans="4:4">
      <c r="D137" s="6"/>
    </row>
    <row r="138" spans="4:4">
      <c r="D138" s="6"/>
    </row>
    <row r="139" spans="4:4">
      <c r="D139" s="6"/>
    </row>
    <row r="140" spans="4:4">
      <c r="D140" s="6"/>
    </row>
    <row r="141" spans="4:4">
      <c r="D141" s="6"/>
    </row>
    <row r="142" spans="4:4">
      <c r="D142" s="6"/>
    </row>
    <row r="143" spans="4:4">
      <c r="D143" s="6"/>
    </row>
    <row r="144" spans="4:4">
      <c r="D144" s="6"/>
    </row>
    <row r="145" spans="4:4">
      <c r="D145" s="6"/>
    </row>
    <row r="146" spans="4:4">
      <c r="D146" s="6"/>
    </row>
    <row r="147" spans="4:4">
      <c r="D147" s="6"/>
    </row>
    <row r="148" spans="4:4">
      <c r="D148" s="6"/>
    </row>
    <row r="149" spans="4:4">
      <c r="D149" s="6"/>
    </row>
    <row r="150" spans="4:4">
      <c r="D150" s="6"/>
    </row>
    <row r="151" spans="4:4">
      <c r="D151" s="6"/>
    </row>
    <row r="152" spans="4:4">
      <c r="D152" s="6"/>
    </row>
    <row r="153" spans="4:4">
      <c r="D153" s="6"/>
    </row>
    <row r="154" spans="4:4">
      <c r="D154" s="6"/>
    </row>
    <row r="155" spans="4:4">
      <c r="D155" s="6"/>
    </row>
    <row r="156" spans="4:4">
      <c r="D156" s="6"/>
    </row>
    <row r="157" spans="4:4">
      <c r="D157" s="6"/>
    </row>
    <row r="158" spans="4:4">
      <c r="D158" s="6"/>
    </row>
    <row r="159" spans="4:4">
      <c r="D159" s="6"/>
    </row>
    <row r="160" spans="4:4">
      <c r="D160" s="6"/>
    </row>
    <row r="161" spans="4:4">
      <c r="D161" s="6"/>
    </row>
    <row r="162" spans="4:4">
      <c r="D162" s="6"/>
    </row>
    <row r="163" spans="4:4">
      <c r="D163" s="6"/>
    </row>
    <row r="164" spans="4:4">
      <c r="D164" s="6"/>
    </row>
    <row r="165" spans="4:4">
      <c r="D165" s="6"/>
    </row>
    <row r="166" spans="4:4">
      <c r="D166" s="6"/>
    </row>
    <row r="167" spans="4:4">
      <c r="D167" s="6"/>
    </row>
    <row r="168" spans="4:4">
      <c r="D168" s="6"/>
    </row>
    <row r="169" spans="4:4">
      <c r="D169" s="6"/>
    </row>
    <row r="170" spans="4:4">
      <c r="D170" s="6"/>
    </row>
    <row r="171" spans="4:4">
      <c r="D171" s="6"/>
    </row>
    <row r="172" spans="4:4">
      <c r="D172" s="6"/>
    </row>
    <row r="173" spans="4:4">
      <c r="D173" s="6"/>
    </row>
    <row r="174" spans="4:4">
      <c r="D174" s="6"/>
    </row>
    <row r="175" spans="4:4">
      <c r="D175" s="6"/>
    </row>
    <row r="176" spans="4:4">
      <c r="D176" s="6"/>
    </row>
    <row r="177" spans="4:4">
      <c r="D177" s="6"/>
    </row>
    <row r="178" spans="4:4">
      <c r="D178" s="6"/>
    </row>
    <row r="179" spans="4:4">
      <c r="D179" s="6"/>
    </row>
    <row r="180" spans="4:4">
      <c r="D180" s="6"/>
    </row>
    <row r="181" spans="4:4">
      <c r="D181" s="6"/>
    </row>
    <row r="182" spans="4:4">
      <c r="D182" s="6"/>
    </row>
    <row r="183" spans="4:4">
      <c r="D183" s="6"/>
    </row>
    <row r="184" spans="4:4">
      <c r="D184" s="6"/>
    </row>
    <row r="185" spans="4:4">
      <c r="D185" s="6"/>
    </row>
    <row r="186" spans="4:4">
      <c r="D186" s="6"/>
    </row>
    <row r="187" spans="4:4">
      <c r="D187" s="6"/>
    </row>
    <row r="188" spans="4:4">
      <c r="D188" s="6"/>
    </row>
    <row r="189" spans="4:4">
      <c r="D189" s="6"/>
    </row>
    <row r="190" spans="4:4">
      <c r="D190" s="6"/>
    </row>
    <row r="191" spans="4:4">
      <c r="D191" s="6"/>
    </row>
    <row r="192" spans="4:4">
      <c r="D192" s="6"/>
    </row>
    <row r="193" spans="4:4">
      <c r="D193" s="6"/>
    </row>
    <row r="194" spans="4:4">
      <c r="D194" s="6"/>
    </row>
    <row r="195" spans="4:4">
      <c r="D195" s="6"/>
    </row>
    <row r="196" spans="4:4">
      <c r="D196" s="6"/>
    </row>
    <row r="197" spans="4:4">
      <c r="D197" s="6"/>
    </row>
    <row r="198" spans="4:4">
      <c r="D198" s="6"/>
    </row>
    <row r="199" spans="4:4">
      <c r="D199" s="6"/>
    </row>
    <row r="200" spans="4:4">
      <c r="D200" s="6"/>
    </row>
    <row r="201" spans="4:4">
      <c r="D201" s="6"/>
    </row>
    <row r="202" spans="4:4">
      <c r="D202" s="6"/>
    </row>
    <row r="203" spans="4:4">
      <c r="D203" s="6"/>
    </row>
    <row r="204" spans="4:4">
      <c r="D204" s="6"/>
    </row>
    <row r="205" spans="4:4">
      <c r="D205" s="6"/>
    </row>
    <row r="206" spans="4:4">
      <c r="D206" s="6"/>
    </row>
    <row r="207" spans="4:4">
      <c r="D207" s="6"/>
    </row>
    <row r="208" spans="4:4">
      <c r="D208" s="6"/>
    </row>
    <row r="209" spans="4:4">
      <c r="D209" s="6"/>
    </row>
    <row r="210" spans="4:4">
      <c r="D210" s="6"/>
    </row>
    <row r="211" spans="4:4">
      <c r="D211" s="6"/>
    </row>
    <row r="212" spans="4:4">
      <c r="D212" s="6"/>
    </row>
    <row r="213" spans="4:4">
      <c r="D213" s="6"/>
    </row>
    <row r="214" spans="4:4">
      <c r="D214" s="6"/>
    </row>
    <row r="215" spans="4:4">
      <c r="D215" s="6"/>
    </row>
    <row r="216" spans="4:4">
      <c r="D216" s="6"/>
    </row>
    <row r="217" spans="4:4">
      <c r="D217" s="6"/>
    </row>
    <row r="218" spans="4:4">
      <c r="D218" s="6"/>
    </row>
    <row r="219" spans="4:4">
      <c r="D219" s="6"/>
    </row>
    <row r="220" spans="4:4">
      <c r="D220" s="6"/>
    </row>
    <row r="221" spans="4:4">
      <c r="D221" s="6"/>
    </row>
    <row r="222" spans="4:4">
      <c r="D222" s="6"/>
    </row>
    <row r="223" spans="4:4">
      <c r="D223" s="6"/>
    </row>
    <row r="224" spans="4:4">
      <c r="D224" s="6"/>
    </row>
    <row r="225" spans="4:4">
      <c r="D225" s="6"/>
    </row>
    <row r="226" spans="4:4">
      <c r="D226" s="6"/>
    </row>
    <row r="227" spans="4:4">
      <c r="D227" s="6"/>
    </row>
    <row r="228" spans="4:4">
      <c r="D228" s="6"/>
    </row>
    <row r="229" spans="4:4">
      <c r="D229" s="6"/>
    </row>
    <row r="230" spans="4:4">
      <c r="D230" s="6"/>
    </row>
    <row r="231" spans="4:4">
      <c r="D231" s="6"/>
    </row>
    <row r="232" spans="4:4">
      <c r="D232" s="6"/>
    </row>
    <row r="233" spans="4:4">
      <c r="D233" s="6"/>
    </row>
    <row r="234" spans="4:4">
      <c r="D234" s="6"/>
    </row>
    <row r="235" spans="4:4">
      <c r="D235" s="6"/>
    </row>
    <row r="236" spans="4:4">
      <c r="D236" s="6"/>
    </row>
    <row r="237" spans="4:4">
      <c r="D237" s="6"/>
    </row>
    <row r="238" spans="4:4">
      <c r="D238" s="6"/>
    </row>
    <row r="239" spans="4:4">
      <c r="D239" s="6"/>
    </row>
    <row r="240" spans="4:4">
      <c r="D240" s="6"/>
    </row>
    <row r="241" spans="4:4">
      <c r="D241" s="6"/>
    </row>
    <row r="242" spans="4:4">
      <c r="D242" s="6"/>
    </row>
    <row r="243" spans="4:4">
      <c r="D243" s="6"/>
    </row>
    <row r="244" spans="4:4">
      <c r="D244" s="6"/>
    </row>
    <row r="245" spans="4:4">
      <c r="D245" s="6"/>
    </row>
    <row r="246" spans="4:4">
      <c r="D246" s="6"/>
    </row>
    <row r="247" spans="4:4">
      <c r="D247" s="6"/>
    </row>
    <row r="248" spans="4:4">
      <c r="D248" s="6"/>
    </row>
    <row r="249" spans="4:4">
      <c r="D249" s="6"/>
    </row>
    <row r="250" spans="4:4">
      <c r="D250" s="6"/>
    </row>
    <row r="251" spans="4:4">
      <c r="D251" s="6"/>
    </row>
    <row r="252" spans="4:4">
      <c r="D252" s="6"/>
    </row>
    <row r="253" spans="4:4">
      <c r="D253" s="6"/>
    </row>
    <row r="254" spans="4:4">
      <c r="D254" s="6"/>
    </row>
    <row r="255" spans="4:4">
      <c r="D255" s="6"/>
    </row>
    <row r="256" spans="4:4">
      <c r="D256" s="6"/>
    </row>
    <row r="257" spans="4:4">
      <c r="D257" s="6"/>
    </row>
    <row r="258" spans="4:4">
      <c r="D258" s="6"/>
    </row>
    <row r="259" spans="4:4">
      <c r="D259" s="6"/>
    </row>
    <row r="260" spans="4:4">
      <c r="D260" s="6"/>
    </row>
    <row r="261" spans="4:4">
      <c r="D261" s="6"/>
    </row>
    <row r="262" spans="4:4">
      <c r="D262" s="6"/>
    </row>
    <row r="263" spans="4:4">
      <c r="D263" s="6"/>
    </row>
    <row r="264" spans="4:4">
      <c r="D264" s="6"/>
    </row>
    <row r="265" spans="4:4">
      <c r="D265" s="6"/>
    </row>
    <row r="266" spans="4:4">
      <c r="D266" s="6"/>
    </row>
    <row r="267" spans="4:4">
      <c r="D267" s="6"/>
    </row>
    <row r="268" spans="4:4">
      <c r="D268" s="6"/>
    </row>
    <row r="269" spans="4:4">
      <c r="D269" s="6"/>
    </row>
    <row r="270" spans="4:4">
      <c r="D270" s="6"/>
    </row>
    <row r="271" spans="4:4">
      <c r="D271" s="6"/>
    </row>
    <row r="272" spans="4:4">
      <c r="D272" s="6"/>
    </row>
    <row r="273" spans="4:4">
      <c r="D273" s="6"/>
    </row>
    <row r="274" spans="4:4">
      <c r="D274" s="6"/>
    </row>
    <row r="275" spans="4:4">
      <c r="D275" s="6"/>
    </row>
    <row r="276" spans="4:4">
      <c r="D276" s="6"/>
    </row>
    <row r="277" spans="4:4">
      <c r="D277" s="6"/>
    </row>
    <row r="278" spans="4:4">
      <c r="D278" s="6"/>
    </row>
    <row r="279" spans="4:4">
      <c r="D279" s="6"/>
    </row>
    <row r="280" spans="4:4">
      <c r="D280" s="6"/>
    </row>
    <row r="281" spans="4:4">
      <c r="D281" s="6"/>
    </row>
    <row r="282" spans="4:4">
      <c r="D282" s="6"/>
    </row>
    <row r="283" spans="4:4">
      <c r="D283" s="6"/>
    </row>
    <row r="284" spans="4:4">
      <c r="D284" s="6"/>
    </row>
    <row r="285" spans="4:4">
      <c r="D285" s="6"/>
    </row>
    <row r="286" spans="4:4">
      <c r="D286" s="6"/>
    </row>
    <row r="287" spans="4:4">
      <c r="D287" s="6"/>
    </row>
    <row r="288" spans="4:4">
      <c r="D288" s="6"/>
    </row>
    <row r="289" spans="4:4">
      <c r="D289" s="6"/>
    </row>
    <row r="290" spans="4:4">
      <c r="D290" s="6"/>
    </row>
    <row r="291" spans="4:4">
      <c r="D291" s="6"/>
    </row>
    <row r="292" spans="4:4">
      <c r="D292" s="6"/>
    </row>
    <row r="293" spans="4:4">
      <c r="D293" s="6"/>
    </row>
    <row r="294" spans="4:4">
      <c r="D294" s="6"/>
    </row>
    <row r="295" spans="4:4">
      <c r="D295" s="6"/>
    </row>
    <row r="296" spans="4:4">
      <c r="D296" s="6"/>
    </row>
    <row r="297" spans="4:4">
      <c r="D297" s="6"/>
    </row>
    <row r="298" spans="4:4">
      <c r="D298" s="6"/>
    </row>
    <row r="299" spans="4:4">
      <c r="D299" s="6"/>
    </row>
    <row r="300" spans="4:4">
      <c r="D300" s="6"/>
    </row>
    <row r="301" spans="4:4">
      <c r="D301" s="6"/>
    </row>
    <row r="302" spans="4:4">
      <c r="D302" s="6"/>
    </row>
    <row r="303" spans="4:4">
      <c r="D303" s="6"/>
    </row>
    <row r="304" spans="4:4">
      <c r="D304" s="6"/>
    </row>
    <row r="305" spans="4:4">
      <c r="D305" s="6"/>
    </row>
    <row r="306" spans="4:4">
      <c r="D306" s="6"/>
    </row>
    <row r="307" spans="4:4">
      <c r="D307" s="6"/>
    </row>
    <row r="308" spans="4:4">
      <c r="D308" s="6"/>
    </row>
    <row r="309" spans="4:4">
      <c r="D309" s="6"/>
    </row>
    <row r="310" spans="4:4">
      <c r="D310" s="6"/>
    </row>
    <row r="311" spans="4:4">
      <c r="D311" s="6"/>
    </row>
    <row r="312" spans="4:4">
      <c r="D312" s="6"/>
    </row>
    <row r="313" spans="4:4">
      <c r="D313" s="6"/>
    </row>
    <row r="314" spans="4:4">
      <c r="D314" s="6"/>
    </row>
    <row r="315" spans="4:4">
      <c r="D315" s="6"/>
    </row>
    <row r="316" spans="4:4">
      <c r="D316" s="6"/>
    </row>
    <row r="317" spans="4:4">
      <c r="D317" s="6"/>
    </row>
    <row r="318" spans="4:4">
      <c r="D318" s="6"/>
    </row>
    <row r="319" spans="4:4">
      <c r="D319" s="6"/>
    </row>
    <row r="320" spans="4:4">
      <c r="D320" s="6"/>
    </row>
    <row r="321" spans="4:4">
      <c r="D321" s="6"/>
    </row>
    <row r="322" spans="4:4">
      <c r="D322" s="6"/>
    </row>
    <row r="323" spans="4:4">
      <c r="D323" s="6"/>
    </row>
    <row r="324" spans="4:4">
      <c r="D324" s="6"/>
    </row>
    <row r="325" spans="4:4">
      <c r="D325" s="6"/>
    </row>
    <row r="326" spans="4:4">
      <c r="D326" s="6"/>
    </row>
    <row r="327" spans="4:4">
      <c r="D327" s="6"/>
    </row>
    <row r="328" spans="4:4">
      <c r="D328" s="6"/>
    </row>
    <row r="329" spans="4:4">
      <c r="D329" s="6"/>
    </row>
    <row r="330" spans="4:4">
      <c r="D330" s="6"/>
    </row>
    <row r="331" spans="4:4">
      <c r="D331" s="6"/>
    </row>
    <row r="332" spans="4:4">
      <c r="D332" s="6"/>
    </row>
    <row r="333" spans="4:4">
      <c r="D333" s="6"/>
    </row>
    <row r="334" spans="4:4">
      <c r="D334" s="6"/>
    </row>
    <row r="335" spans="4:4">
      <c r="D335" s="6"/>
    </row>
    <row r="336" spans="4:4">
      <c r="D336" s="6"/>
    </row>
    <row r="337" spans="4:4">
      <c r="D337" s="6"/>
    </row>
    <row r="338" spans="4:4">
      <c r="D338" s="6"/>
    </row>
    <row r="339" spans="4:4">
      <c r="D339" s="6"/>
    </row>
    <row r="340" spans="4:4">
      <c r="D340" s="6"/>
    </row>
    <row r="341" spans="4:4">
      <c r="D341" s="6"/>
    </row>
    <row r="342" spans="4:4">
      <c r="D342" s="6"/>
    </row>
    <row r="343" spans="4:4">
      <c r="D343" s="6"/>
    </row>
    <row r="344" spans="4:4">
      <c r="D344" s="6"/>
    </row>
    <row r="345" spans="4:4">
      <c r="D345" s="6"/>
    </row>
    <row r="346" spans="4:4">
      <c r="D346" s="6"/>
    </row>
    <row r="347" spans="4:4">
      <c r="D347" s="6"/>
    </row>
    <row r="348" spans="4:4">
      <c r="D348" s="6"/>
    </row>
    <row r="349" spans="4:4">
      <c r="D349" s="6"/>
    </row>
    <row r="350" spans="4:4">
      <c r="D350" s="6"/>
    </row>
    <row r="351" spans="4:4">
      <c r="D351" s="6"/>
    </row>
    <row r="352" spans="4:4">
      <c r="D352" s="6"/>
    </row>
    <row r="353" spans="4:4">
      <c r="D353" s="6"/>
    </row>
    <row r="354" spans="4:4">
      <c r="D354" s="6"/>
    </row>
    <row r="355" spans="4:4">
      <c r="D355" s="6"/>
    </row>
    <row r="356" spans="4:4">
      <c r="D356" s="6"/>
    </row>
    <row r="357" spans="4:4">
      <c r="D357" s="6"/>
    </row>
    <row r="358" spans="4:4">
      <c r="D358" s="6"/>
    </row>
    <row r="359" spans="4:4">
      <c r="D359" s="6"/>
    </row>
    <row r="360" spans="4:4">
      <c r="D360" s="6"/>
    </row>
    <row r="361" spans="4:4">
      <c r="D361" s="6"/>
    </row>
    <row r="362" spans="4:4">
      <c r="D362" s="6"/>
    </row>
    <row r="363" spans="4:4">
      <c r="D363" s="6"/>
    </row>
    <row r="364" spans="4:4">
      <c r="D364" s="6"/>
    </row>
    <row r="365" spans="4:4">
      <c r="D365" s="6"/>
    </row>
    <row r="366" spans="4:4">
      <c r="D366" s="6"/>
    </row>
    <row r="367" spans="4:4">
      <c r="D367" s="6"/>
    </row>
    <row r="368" spans="4:4">
      <c r="D368" s="6"/>
    </row>
    <row r="369" spans="4:4">
      <c r="D369" s="6"/>
    </row>
    <row r="370" spans="4:4">
      <c r="D370" s="6"/>
    </row>
    <row r="371" spans="4:4">
      <c r="D371" s="6"/>
    </row>
    <row r="372" spans="4:4">
      <c r="D372" s="6"/>
    </row>
    <row r="373" spans="4:4">
      <c r="D373" s="6"/>
    </row>
    <row r="374" spans="4:4">
      <c r="D374" s="6"/>
    </row>
    <row r="375" spans="4:4">
      <c r="D375" s="6"/>
    </row>
    <row r="376" spans="4:4">
      <c r="D376" s="6"/>
    </row>
    <row r="377" spans="4:4">
      <c r="D377" s="6"/>
    </row>
    <row r="378" spans="4:4">
      <c r="D378" s="6"/>
    </row>
    <row r="379" spans="4:4">
      <c r="D379" s="6"/>
    </row>
    <row r="380" spans="4:4">
      <c r="D380" s="6"/>
    </row>
    <row r="381" spans="4:4">
      <c r="D381" s="6"/>
    </row>
    <row r="382" spans="4:4">
      <c r="D382" s="6"/>
    </row>
    <row r="383" spans="4:4">
      <c r="D383" s="6"/>
    </row>
    <row r="384" spans="4:4">
      <c r="D384" s="6"/>
    </row>
    <row r="385" spans="4:4">
      <c r="D385" s="6"/>
    </row>
    <row r="386" spans="4:4">
      <c r="D386" s="6"/>
    </row>
    <row r="387" spans="4:4">
      <c r="D387" s="6"/>
    </row>
    <row r="388" spans="4:4">
      <c r="D388" s="6"/>
    </row>
    <row r="389" spans="4:4">
      <c r="D389" s="6"/>
    </row>
    <row r="390" spans="4:4">
      <c r="D390" s="6"/>
    </row>
    <row r="391" spans="4:4">
      <c r="D391" s="6"/>
    </row>
    <row r="392" spans="4:4">
      <c r="D392" s="6"/>
    </row>
    <row r="393" spans="4:4">
      <c r="D393" s="6"/>
    </row>
    <row r="394" spans="4:4">
      <c r="D394" s="6"/>
    </row>
    <row r="395" spans="4:4">
      <c r="D395" s="6"/>
    </row>
    <row r="396" spans="4:4">
      <c r="D396" s="6"/>
    </row>
    <row r="397" spans="4:4">
      <c r="D397" s="6"/>
    </row>
    <row r="398" spans="4:4">
      <c r="D398" s="6"/>
    </row>
    <row r="399" spans="4:4">
      <c r="D399" s="6"/>
    </row>
    <row r="400" spans="4:4">
      <c r="D400" s="6"/>
    </row>
    <row r="401" spans="4:4">
      <c r="D401" s="6"/>
    </row>
    <row r="402" spans="4:4">
      <c r="D402" s="6"/>
    </row>
    <row r="403" spans="4:4">
      <c r="D403" s="6"/>
    </row>
    <row r="404" spans="4:4">
      <c r="D404" s="6"/>
    </row>
    <row r="405" spans="4:4">
      <c r="D405" s="6"/>
    </row>
    <row r="406" spans="4:4">
      <c r="D406" s="6"/>
    </row>
    <row r="407" spans="4:4">
      <c r="D407" s="6"/>
    </row>
    <row r="408" spans="4:4">
      <c r="D408" s="6"/>
    </row>
    <row r="409" spans="4:4">
      <c r="D409" s="6"/>
    </row>
    <row r="410" spans="4:4">
      <c r="D410" s="6"/>
    </row>
    <row r="411" spans="4:4">
      <c r="D411" s="6"/>
    </row>
    <row r="412" spans="4:4">
      <c r="D412" s="6"/>
    </row>
    <row r="413" spans="4:4">
      <c r="D413" s="6"/>
    </row>
    <row r="414" spans="4:4">
      <c r="D414" s="6"/>
    </row>
    <row r="415" spans="4:4">
      <c r="D415" s="6"/>
    </row>
    <row r="416" spans="4:4">
      <c r="D416" s="6"/>
    </row>
    <row r="417" spans="4:4">
      <c r="D417" s="6"/>
    </row>
    <row r="418" spans="4:4">
      <c r="D418" s="6"/>
    </row>
    <row r="419" spans="4:4">
      <c r="D419" s="6"/>
    </row>
    <row r="420" spans="4:4">
      <c r="D420" s="6"/>
    </row>
    <row r="421" spans="4:4">
      <c r="D421" s="6"/>
    </row>
    <row r="422" spans="4:4">
      <c r="D422" s="6"/>
    </row>
    <row r="423" spans="4:4">
      <c r="D423" s="6"/>
    </row>
    <row r="424" spans="4:4">
      <c r="D424" s="6"/>
    </row>
    <row r="425" spans="4:4">
      <c r="D425" s="6"/>
    </row>
    <row r="426" spans="4:4">
      <c r="D426" s="6"/>
    </row>
    <row r="427" spans="4:4">
      <c r="D427" s="6"/>
    </row>
    <row r="428" spans="4:4">
      <c r="D428" s="6"/>
    </row>
    <row r="429" spans="4:4">
      <c r="D429" s="6"/>
    </row>
    <row r="430" spans="4:4">
      <c r="D430" s="6"/>
    </row>
    <row r="431" spans="4:4">
      <c r="D431" s="6"/>
    </row>
    <row r="432" spans="4:4">
      <c r="D432" s="6"/>
    </row>
    <row r="433" spans="4:4">
      <c r="D433" s="6"/>
    </row>
    <row r="434" spans="4:4">
      <c r="D434" s="6"/>
    </row>
    <row r="435" spans="4:4">
      <c r="D435" s="6"/>
    </row>
    <row r="436" spans="4:4">
      <c r="D436" s="6"/>
    </row>
    <row r="437" spans="4:4">
      <c r="D437" s="6"/>
    </row>
    <row r="438" spans="4:4">
      <c r="D438" s="6"/>
    </row>
    <row r="439" spans="4:4">
      <c r="D439" s="6"/>
    </row>
    <row r="440" spans="4:4">
      <c r="D440" s="6"/>
    </row>
    <row r="441" spans="4:4">
      <c r="D441" s="6"/>
    </row>
    <row r="442" spans="4:4">
      <c r="D442" s="6"/>
    </row>
    <row r="443" spans="4:4">
      <c r="D443" s="6"/>
    </row>
    <row r="444" spans="4:4">
      <c r="D444" s="6"/>
    </row>
    <row r="445" spans="4:4">
      <c r="D445" s="6"/>
    </row>
    <row r="446" spans="4:4">
      <c r="D446" s="6"/>
    </row>
    <row r="447" spans="4:4">
      <c r="D447" s="6"/>
    </row>
    <row r="448" spans="4:4">
      <c r="D448" s="6"/>
    </row>
    <row r="449" spans="4:4">
      <c r="D449" s="6"/>
    </row>
    <row r="450" spans="4:4">
      <c r="D450" s="6"/>
    </row>
    <row r="451" spans="4:4">
      <c r="D451" s="6"/>
    </row>
    <row r="452" spans="4:4">
      <c r="D452" s="6"/>
    </row>
    <row r="453" spans="4:4">
      <c r="D453" s="6"/>
    </row>
    <row r="454" spans="4:4">
      <c r="D454" s="6"/>
    </row>
    <row r="455" spans="4:4">
      <c r="D455" s="6"/>
    </row>
    <row r="456" spans="4:4">
      <c r="D456" s="6"/>
    </row>
    <row r="457" spans="4:4">
      <c r="D457" s="6"/>
    </row>
    <row r="458" spans="4:4">
      <c r="D458" s="6"/>
    </row>
    <row r="459" spans="4:4">
      <c r="D459" s="6"/>
    </row>
    <row r="460" spans="4:4">
      <c r="D460" s="6"/>
    </row>
    <row r="461" spans="4:4">
      <c r="D461" s="6"/>
    </row>
    <row r="462" spans="4:4">
      <c r="D462" s="6"/>
    </row>
    <row r="463" spans="4:4">
      <c r="D463" s="6"/>
    </row>
    <row r="464" spans="4:4">
      <c r="D464" s="6"/>
    </row>
    <row r="465" spans="4:4">
      <c r="D465" s="6"/>
    </row>
    <row r="466" spans="4:4">
      <c r="D466" s="6"/>
    </row>
    <row r="467" spans="4:4">
      <c r="D467" s="6"/>
    </row>
    <row r="468" spans="4:4">
      <c r="D468" s="6"/>
    </row>
    <row r="469" spans="4:4">
      <c r="D469" s="6"/>
    </row>
    <row r="470" spans="4:4">
      <c r="D470" s="6"/>
    </row>
    <row r="471" spans="4:4">
      <c r="D471" s="6"/>
    </row>
    <row r="472" spans="4:4">
      <c r="D472" s="6"/>
    </row>
    <row r="473" spans="4:4">
      <c r="D473" s="6"/>
    </row>
    <row r="474" spans="4:4">
      <c r="D474" s="6"/>
    </row>
    <row r="475" spans="4:4">
      <c r="D475" s="6"/>
    </row>
    <row r="476" spans="4:4">
      <c r="D476" s="6"/>
    </row>
    <row r="477" spans="4:4">
      <c r="D477" s="6"/>
    </row>
    <row r="478" spans="4:4">
      <c r="D478" s="6"/>
    </row>
    <row r="479" spans="4:4">
      <c r="D479" s="6"/>
    </row>
    <row r="480" spans="4:4">
      <c r="D480" s="6"/>
    </row>
    <row r="481" spans="4:4">
      <c r="D481" s="6"/>
    </row>
    <row r="482" spans="4:4">
      <c r="D482" s="6"/>
    </row>
    <row r="483" spans="4:4">
      <c r="D483" s="6"/>
    </row>
    <row r="484" spans="4:4">
      <c r="D484" s="6"/>
    </row>
    <row r="485" spans="4:4">
      <c r="D485" s="6"/>
    </row>
    <row r="486" spans="4:4">
      <c r="D486" s="6"/>
    </row>
    <row r="487" spans="4:4">
      <c r="D487" s="6"/>
    </row>
    <row r="488" spans="4:4">
      <c r="D488" s="6"/>
    </row>
    <row r="489" spans="4:4">
      <c r="D489" s="6"/>
    </row>
    <row r="490" spans="4:4">
      <c r="D490" s="6"/>
    </row>
    <row r="491" spans="4:4">
      <c r="D491" s="6"/>
    </row>
    <row r="492" spans="4:4">
      <c r="D492" s="6"/>
    </row>
    <row r="493" spans="4:4">
      <c r="D493" s="6"/>
    </row>
    <row r="494" spans="4:4">
      <c r="D494" s="6"/>
    </row>
    <row r="495" spans="4:4">
      <c r="D495" s="6"/>
    </row>
    <row r="496" spans="4:4">
      <c r="D496" s="6"/>
    </row>
    <row r="497" spans="4:4">
      <c r="D497" s="6"/>
    </row>
    <row r="498" spans="4:4">
      <c r="D498" s="6"/>
    </row>
    <row r="499" spans="4:4">
      <c r="D499" s="6"/>
    </row>
    <row r="500" spans="4:4">
      <c r="D500" s="6"/>
    </row>
    <row r="501" spans="4:4">
      <c r="D501" s="6"/>
    </row>
    <row r="502" spans="4:4">
      <c r="D502" s="6"/>
    </row>
    <row r="503" spans="4:4">
      <c r="D503" s="6"/>
    </row>
    <row r="504" spans="4:4">
      <c r="D504" s="6"/>
    </row>
    <row r="505" spans="4:4">
      <c r="D505" s="6"/>
    </row>
    <row r="506" spans="4:4">
      <c r="D506" s="6"/>
    </row>
    <row r="507" spans="4:4">
      <c r="D507" s="6"/>
    </row>
    <row r="508" spans="4:4">
      <c r="D508" s="6"/>
    </row>
    <row r="509" spans="4:4">
      <c r="D509" s="6"/>
    </row>
    <row r="510" spans="4:4">
      <c r="D510" s="6"/>
    </row>
    <row r="511" spans="4:4">
      <c r="D511" s="6"/>
    </row>
    <row r="512" spans="4:4">
      <c r="D512" s="6"/>
    </row>
    <row r="513" spans="4:4">
      <c r="D513" s="6"/>
    </row>
    <row r="514" spans="4:4">
      <c r="D514" s="6"/>
    </row>
    <row r="515" spans="4:4">
      <c r="D515" s="6"/>
    </row>
    <row r="516" spans="4:4">
      <c r="D516" s="6"/>
    </row>
    <row r="517" spans="4:4">
      <c r="D517" s="6"/>
    </row>
    <row r="518" spans="4:4">
      <c r="D518" s="6"/>
    </row>
    <row r="519" spans="4:4">
      <c r="D519" s="6"/>
    </row>
    <row r="520" spans="4:4">
      <c r="D520" s="6"/>
    </row>
    <row r="521" spans="4:4">
      <c r="D521" s="6"/>
    </row>
    <row r="522" spans="4:4">
      <c r="D522" s="6"/>
    </row>
    <row r="523" spans="4:4">
      <c r="D523" s="6"/>
    </row>
    <row r="524" spans="4:4">
      <c r="D524" s="6"/>
    </row>
    <row r="525" spans="4:4">
      <c r="D525" s="6"/>
    </row>
    <row r="526" spans="4:4">
      <c r="D526" s="6"/>
    </row>
    <row r="527" spans="4:4">
      <c r="D527" s="6"/>
    </row>
    <row r="528" spans="4:4">
      <c r="D528" s="6"/>
    </row>
    <row r="529" spans="4:4">
      <c r="D529" s="6"/>
    </row>
    <row r="530" spans="4:4">
      <c r="D530" s="6"/>
    </row>
    <row r="531" spans="4:4">
      <c r="D531" s="6"/>
    </row>
    <row r="532" spans="4:4">
      <c r="D532" s="6"/>
    </row>
    <row r="533" spans="4:4">
      <c r="D533" s="6"/>
    </row>
    <row r="534" spans="4:4">
      <c r="D534" s="6"/>
    </row>
    <row r="535" spans="4:4">
      <c r="D535" s="6"/>
    </row>
    <row r="536" spans="4:4">
      <c r="D536" s="6"/>
    </row>
    <row r="537" spans="4:4">
      <c r="D537" s="6"/>
    </row>
    <row r="538" spans="4:4">
      <c r="D538" s="6"/>
    </row>
    <row r="539" spans="4:4">
      <c r="D539" s="6"/>
    </row>
    <row r="540" spans="4:4">
      <c r="D540" s="6"/>
    </row>
    <row r="541" spans="4:4">
      <c r="D541" s="6"/>
    </row>
    <row r="542" spans="4:4">
      <c r="D542" s="6"/>
    </row>
    <row r="543" spans="4:4">
      <c r="D543" s="6"/>
    </row>
    <row r="544" spans="4:4">
      <c r="D544" s="6"/>
    </row>
    <row r="545" spans="4:4">
      <c r="D545" s="6"/>
    </row>
    <row r="546" spans="4:4">
      <c r="D546" s="6"/>
    </row>
    <row r="547" spans="4:4">
      <c r="D547" s="6"/>
    </row>
    <row r="548" spans="4:4">
      <c r="D548" s="6"/>
    </row>
    <row r="549" spans="4:4">
      <c r="D549" s="6"/>
    </row>
    <row r="550" spans="4:4">
      <c r="D550" s="6"/>
    </row>
    <row r="551" spans="4:4">
      <c r="D551" s="6"/>
    </row>
    <row r="552" spans="4:4">
      <c r="D552" s="6"/>
    </row>
    <row r="553" spans="4:4">
      <c r="D553" s="6"/>
    </row>
    <row r="554" spans="4:4">
      <c r="D554" s="6"/>
    </row>
    <row r="555" spans="4:4">
      <c r="D555" s="6"/>
    </row>
    <row r="556" spans="4:4">
      <c r="D556" s="6"/>
    </row>
    <row r="557" spans="4:4">
      <c r="D557" s="6"/>
    </row>
    <row r="558" spans="4:4">
      <c r="D558" s="6"/>
    </row>
    <row r="559" spans="4:4">
      <c r="D559" s="6"/>
    </row>
    <row r="560" spans="4:4">
      <c r="D560" s="6"/>
    </row>
    <row r="561" spans="4:4">
      <c r="D561" s="6"/>
    </row>
    <row r="562" spans="4:4">
      <c r="D562" s="6"/>
    </row>
    <row r="563" spans="4:4">
      <c r="D563" s="6"/>
    </row>
    <row r="564" spans="4:4">
      <c r="D564" s="6"/>
    </row>
    <row r="565" spans="4:4">
      <c r="D565" s="6"/>
    </row>
    <row r="566" spans="4:4">
      <c r="D566" s="6"/>
    </row>
    <row r="567" spans="4:4">
      <c r="D567" s="6"/>
    </row>
    <row r="568" spans="4:4">
      <c r="D568" s="6"/>
    </row>
    <row r="569" spans="4:4">
      <c r="D569" s="6"/>
    </row>
    <row r="570" spans="4:4">
      <c r="D570" s="6"/>
    </row>
    <row r="571" spans="4:4">
      <c r="D571" s="6"/>
    </row>
    <row r="572" spans="4:4">
      <c r="D572" s="6"/>
    </row>
    <row r="573" spans="4:4">
      <c r="D573" s="6"/>
    </row>
    <row r="574" spans="4:4">
      <c r="D574" s="6"/>
    </row>
    <row r="575" spans="4:4">
      <c r="D575" s="6"/>
    </row>
    <row r="576" spans="4:4">
      <c r="D576" s="6"/>
    </row>
    <row r="577" spans="4:4">
      <c r="D577" s="6"/>
    </row>
    <row r="578" spans="4:4">
      <c r="D578" s="6"/>
    </row>
    <row r="579" spans="4:4">
      <c r="D579" s="6"/>
    </row>
    <row r="580" spans="4:4">
      <c r="D580" s="6"/>
    </row>
    <row r="581" spans="4:4">
      <c r="D581" s="6"/>
    </row>
    <row r="582" spans="4:4">
      <c r="D582" s="6"/>
    </row>
    <row r="583" spans="4:4">
      <c r="D583" s="6"/>
    </row>
    <row r="584" spans="4:4">
      <c r="D584" s="6"/>
    </row>
    <row r="585" spans="4:4">
      <c r="D585" s="6"/>
    </row>
    <row r="586" spans="4:4">
      <c r="D586" s="6"/>
    </row>
    <row r="587" spans="4:4">
      <c r="D587" s="6"/>
    </row>
    <row r="588" spans="4:4">
      <c r="D588" s="6"/>
    </row>
    <row r="589" spans="4:4">
      <c r="D589" s="6"/>
    </row>
    <row r="590" spans="4:4">
      <c r="D590" s="6"/>
    </row>
    <row r="591" spans="4:4">
      <c r="D591" s="6"/>
    </row>
    <row r="592" spans="4:4">
      <c r="D592" s="6"/>
    </row>
    <row r="593" spans="4:4">
      <c r="D593" s="6"/>
    </row>
    <row r="594" spans="4:4">
      <c r="D594" s="6"/>
    </row>
    <row r="595" spans="4:4">
      <c r="D595" s="6"/>
    </row>
    <row r="596" spans="4:4">
      <c r="D596" s="6"/>
    </row>
    <row r="597" spans="4:4">
      <c r="D597" s="6"/>
    </row>
    <row r="598" spans="4:4">
      <c r="D598" s="6"/>
    </row>
    <row r="599" spans="4:4">
      <c r="D599" s="6"/>
    </row>
    <row r="600" spans="4:4">
      <c r="D600" s="6"/>
    </row>
    <row r="601" spans="4:4">
      <c r="D601" s="6"/>
    </row>
    <row r="602" spans="4:4">
      <c r="D602" s="6"/>
    </row>
    <row r="603" spans="4:4">
      <c r="D603" s="6"/>
    </row>
    <row r="604" spans="4:4">
      <c r="D604" s="6"/>
    </row>
    <row r="605" spans="4:4">
      <c r="D605" s="6"/>
    </row>
    <row r="606" spans="4:4">
      <c r="D606" s="6"/>
    </row>
    <row r="607" spans="4:4">
      <c r="D607" s="6"/>
    </row>
    <row r="608" spans="4:4">
      <c r="D608" s="6"/>
    </row>
    <row r="609" spans="4:4">
      <c r="D609" s="6"/>
    </row>
    <row r="610" spans="4:4">
      <c r="D610" s="6"/>
    </row>
    <row r="611" spans="4:4">
      <c r="D611" s="6"/>
    </row>
    <row r="612" spans="4:4">
      <c r="D612" s="6"/>
    </row>
    <row r="613" spans="4:4">
      <c r="D613" s="6"/>
    </row>
    <row r="614" spans="4:4">
      <c r="D614" s="6"/>
    </row>
    <row r="615" spans="4:4">
      <c r="D615" s="6"/>
    </row>
    <row r="616" spans="4:4">
      <c r="D616" s="6"/>
    </row>
    <row r="617" spans="4:4">
      <c r="D617" s="6"/>
    </row>
    <row r="618" spans="4:4">
      <c r="D618" s="6"/>
    </row>
    <row r="619" spans="4:4">
      <c r="D619" s="6"/>
    </row>
    <row r="620" spans="4:4">
      <c r="D620" s="6"/>
    </row>
    <row r="621" spans="4:4">
      <c r="D621" s="6"/>
    </row>
    <row r="622" spans="4:4">
      <c r="D622" s="6"/>
    </row>
    <row r="623" spans="4:4">
      <c r="D623" s="6"/>
    </row>
    <row r="624" spans="4:4">
      <c r="D624" s="6"/>
    </row>
    <row r="625" spans="4:4">
      <c r="D625" s="6"/>
    </row>
    <row r="626" spans="4:4">
      <c r="D626" s="6"/>
    </row>
    <row r="627" spans="4:4">
      <c r="D627" s="6"/>
    </row>
    <row r="628" spans="4:4">
      <c r="D628" s="6"/>
    </row>
    <row r="629" spans="4:4">
      <c r="D629" s="6"/>
    </row>
    <row r="630" spans="4:4">
      <c r="D630" s="6"/>
    </row>
    <row r="631" spans="4:4">
      <c r="D631" s="6"/>
    </row>
    <row r="632" spans="4:4">
      <c r="D632" s="6"/>
    </row>
    <row r="633" spans="4:4">
      <c r="D633" s="6"/>
    </row>
    <row r="634" spans="4:4">
      <c r="D634" s="6"/>
    </row>
    <row r="635" spans="4:4">
      <c r="D635" s="6"/>
    </row>
    <row r="636" spans="4:4">
      <c r="D636" s="6"/>
    </row>
    <row r="637" spans="4:4">
      <c r="D637" s="6"/>
    </row>
    <row r="638" spans="4:4">
      <c r="D638" s="6"/>
    </row>
    <row r="639" spans="4:4">
      <c r="D639" s="6"/>
    </row>
    <row r="640" spans="4:4">
      <c r="D640" s="6"/>
    </row>
    <row r="641" spans="4:4">
      <c r="D641" s="6"/>
    </row>
    <row r="642" spans="4:4">
      <c r="D642" s="6"/>
    </row>
    <row r="643" spans="4:4">
      <c r="D643" s="6"/>
    </row>
    <row r="644" spans="4:4">
      <c r="D644" s="6"/>
    </row>
    <row r="645" spans="4:4">
      <c r="D645" s="6"/>
    </row>
    <row r="646" spans="4:4">
      <c r="D646" s="6"/>
    </row>
    <row r="647" spans="4:4">
      <c r="D647" s="6"/>
    </row>
    <row r="648" spans="4:4">
      <c r="D648" s="6"/>
    </row>
    <row r="649" spans="4:4">
      <c r="D649" s="6"/>
    </row>
    <row r="650" spans="4:4">
      <c r="D650" s="6"/>
    </row>
    <row r="651" spans="4:4">
      <c r="D651" s="6"/>
    </row>
    <row r="652" spans="4:4">
      <c r="D652" s="6"/>
    </row>
    <row r="653" spans="4:4">
      <c r="D653" s="6"/>
    </row>
    <row r="654" spans="4:4">
      <c r="D654" s="6"/>
    </row>
    <row r="655" spans="4:4">
      <c r="D655" s="6"/>
    </row>
    <row r="656" spans="4:4">
      <c r="D656" s="6"/>
    </row>
    <row r="657" spans="4:4">
      <c r="D657" s="6"/>
    </row>
    <row r="658" spans="4:4">
      <c r="D658" s="6"/>
    </row>
    <row r="659" spans="4:4">
      <c r="D659" s="6"/>
    </row>
    <row r="660" spans="4:4">
      <c r="D660" s="6"/>
    </row>
    <row r="661" spans="4:4">
      <c r="D661" s="6"/>
    </row>
    <row r="662" spans="4:4">
      <c r="D662" s="6"/>
    </row>
    <row r="663" spans="4:4">
      <c r="D663" s="6"/>
    </row>
    <row r="664" spans="4:4">
      <c r="D664" s="6"/>
    </row>
    <row r="665" spans="4:4">
      <c r="D665" s="6"/>
    </row>
    <row r="666" spans="4:4">
      <c r="D666" s="6"/>
    </row>
    <row r="667" spans="4:4">
      <c r="D667" s="6"/>
    </row>
    <row r="668" spans="4:4">
      <c r="D668" s="6"/>
    </row>
    <row r="669" spans="4:4">
      <c r="D669" s="6"/>
    </row>
    <row r="670" spans="4:4">
      <c r="D670" s="6"/>
    </row>
    <row r="671" spans="4:4">
      <c r="D671" s="6"/>
    </row>
    <row r="672" spans="4:4">
      <c r="D672" s="6"/>
    </row>
    <row r="673" spans="4:4">
      <c r="D673" s="6"/>
    </row>
    <row r="674" spans="4:4">
      <c r="D674" s="6"/>
    </row>
    <row r="675" spans="4:4">
      <c r="D675" s="6"/>
    </row>
    <row r="676" spans="4:4">
      <c r="D676" s="6"/>
    </row>
    <row r="677" spans="4:4">
      <c r="D677" s="6"/>
    </row>
    <row r="678" spans="4:4">
      <c r="D678" s="6"/>
    </row>
    <row r="679" spans="4:4">
      <c r="D679" s="6"/>
    </row>
    <row r="680" spans="4:4">
      <c r="D680" s="6"/>
    </row>
    <row r="681" spans="4:4">
      <c r="D681" s="6"/>
    </row>
    <row r="682" spans="4:4">
      <c r="D682" s="6"/>
    </row>
    <row r="683" spans="4:4">
      <c r="D683" s="6"/>
    </row>
    <row r="684" spans="4:4">
      <c r="D684" s="6"/>
    </row>
    <row r="685" spans="4:4">
      <c r="D685" s="6"/>
    </row>
    <row r="686" spans="4:4">
      <c r="D686" s="6"/>
    </row>
    <row r="687" spans="4:4">
      <c r="D687" s="6"/>
    </row>
    <row r="688" spans="4:4">
      <c r="D688" s="6"/>
    </row>
    <row r="689" spans="4:4">
      <c r="D689" s="6"/>
    </row>
    <row r="690" spans="4:4">
      <c r="D690" s="6"/>
    </row>
    <row r="691" spans="4:4">
      <c r="D691" s="6"/>
    </row>
    <row r="692" spans="4:4">
      <c r="D692" s="6"/>
    </row>
    <row r="693" spans="4:4">
      <c r="D693" s="6"/>
    </row>
    <row r="694" spans="4:4">
      <c r="D694" s="6"/>
    </row>
    <row r="695" spans="4:4">
      <c r="D695" s="6"/>
    </row>
    <row r="696" spans="4:4">
      <c r="D696" s="6"/>
    </row>
    <row r="697" spans="4:4">
      <c r="D697" s="6"/>
    </row>
    <row r="698" spans="4:4">
      <c r="D698" s="6"/>
    </row>
    <row r="699" spans="4:4">
      <c r="D699" s="6"/>
    </row>
    <row r="700" spans="4:4">
      <c r="D700" s="6"/>
    </row>
    <row r="701" spans="4:4">
      <c r="D701" s="6"/>
    </row>
    <row r="702" spans="4:4">
      <c r="D702" s="6"/>
    </row>
    <row r="703" spans="4:4">
      <c r="D703" s="6"/>
    </row>
    <row r="704" spans="4:4">
      <c r="D704" s="6"/>
    </row>
    <row r="705" spans="4:4">
      <c r="D705" s="6"/>
    </row>
    <row r="706" spans="4:4">
      <c r="D706" s="6"/>
    </row>
    <row r="707" spans="4:4">
      <c r="D707" s="6"/>
    </row>
    <row r="708" spans="4:4">
      <c r="D708" s="6"/>
    </row>
    <row r="709" spans="4:4">
      <c r="D709" s="6"/>
    </row>
    <row r="710" spans="4:4">
      <c r="D710" s="6"/>
    </row>
    <row r="711" spans="4:4">
      <c r="D711" s="6"/>
    </row>
    <row r="712" spans="4:4">
      <c r="D712" s="6"/>
    </row>
    <row r="713" spans="4:4">
      <c r="D713" s="6"/>
    </row>
    <row r="714" spans="4:4">
      <c r="D714" s="6"/>
    </row>
    <row r="715" spans="4:4">
      <c r="D715" s="6"/>
    </row>
    <row r="716" spans="4:4">
      <c r="D716" s="6"/>
    </row>
    <row r="717" spans="4:4">
      <c r="D717" s="6"/>
    </row>
    <row r="718" spans="4:4">
      <c r="D718" s="6"/>
    </row>
    <row r="719" spans="4:4">
      <c r="D719" s="6"/>
    </row>
    <row r="720" spans="4:4">
      <c r="D720" s="6"/>
    </row>
    <row r="721" spans="4:4">
      <c r="D721" s="6"/>
    </row>
    <row r="722" spans="4:4">
      <c r="D722" s="6"/>
    </row>
    <row r="723" spans="4:4">
      <c r="D723" s="6"/>
    </row>
    <row r="724" spans="4:4">
      <c r="D724" s="6"/>
    </row>
    <row r="725" spans="4:4">
      <c r="D725" s="6"/>
    </row>
    <row r="726" spans="4:4">
      <c r="D726" s="6"/>
    </row>
    <row r="727" spans="4:4">
      <c r="D727" s="6"/>
    </row>
    <row r="728" spans="4:4">
      <c r="D728" s="6"/>
    </row>
    <row r="729" spans="4:4">
      <c r="D729" s="6"/>
    </row>
    <row r="730" spans="4:4">
      <c r="D730" s="6"/>
    </row>
    <row r="731" spans="4:4">
      <c r="D731" s="6"/>
    </row>
    <row r="732" spans="4:4">
      <c r="D732" s="6"/>
    </row>
    <row r="733" spans="4:4">
      <c r="D733" s="6"/>
    </row>
    <row r="734" spans="4:4">
      <c r="D734" s="6"/>
    </row>
    <row r="735" spans="4:4">
      <c r="D735" s="6"/>
    </row>
    <row r="736" spans="4:4">
      <c r="D736" s="6"/>
    </row>
    <row r="737" spans="4:4">
      <c r="D737" s="6"/>
    </row>
    <row r="738" spans="4:4">
      <c r="D738" s="6"/>
    </row>
    <row r="739" spans="4:4">
      <c r="D739" s="6"/>
    </row>
    <row r="740" spans="4:4">
      <c r="D740" s="6"/>
    </row>
    <row r="741" spans="4:4">
      <c r="D741" s="6"/>
    </row>
    <row r="742" spans="4:4">
      <c r="D742" s="6"/>
    </row>
    <row r="743" spans="4:4">
      <c r="D743" s="6"/>
    </row>
    <row r="744" spans="4:4">
      <c r="D744" s="6"/>
    </row>
    <row r="745" spans="4:4">
      <c r="D745" s="6"/>
    </row>
    <row r="746" spans="4:4">
      <c r="D746" s="6"/>
    </row>
    <row r="747" spans="4:4">
      <c r="D747" s="6"/>
    </row>
    <row r="748" spans="4:4">
      <c r="D748" s="6"/>
    </row>
    <row r="749" spans="4:4">
      <c r="D749" s="6"/>
    </row>
    <row r="750" spans="4:4">
      <c r="D750" s="6"/>
    </row>
    <row r="751" spans="4:4">
      <c r="D751" s="6"/>
    </row>
    <row r="752" spans="4:4">
      <c r="D752" s="6"/>
    </row>
    <row r="753" spans="4:4">
      <c r="D753" s="6"/>
    </row>
    <row r="754" spans="4:4">
      <c r="D754" s="6"/>
    </row>
    <row r="755" spans="4:4">
      <c r="D755" s="6"/>
    </row>
    <row r="756" spans="4:4">
      <c r="D756" s="6"/>
    </row>
    <row r="757" spans="4:4">
      <c r="D757" s="6"/>
    </row>
    <row r="758" spans="4:4">
      <c r="D758" s="6"/>
    </row>
    <row r="759" spans="4:4">
      <c r="D759" s="6"/>
    </row>
    <row r="760" spans="4:4">
      <c r="D760" s="6"/>
    </row>
    <row r="761" spans="4:4">
      <c r="D761" s="6"/>
    </row>
    <row r="762" spans="4:4">
      <c r="D762" s="6"/>
    </row>
    <row r="763" spans="4:4">
      <c r="D763" s="6"/>
    </row>
    <row r="764" spans="4:4">
      <c r="D764" s="6"/>
    </row>
    <row r="765" spans="4:4">
      <c r="D765" s="6"/>
    </row>
    <row r="766" spans="4:4">
      <c r="D766" s="6"/>
    </row>
    <row r="767" spans="4:4">
      <c r="D767" s="6"/>
    </row>
    <row r="768" spans="4:4">
      <c r="D768" s="6"/>
    </row>
    <row r="769" spans="4:4">
      <c r="D769" s="6"/>
    </row>
    <row r="770" spans="4:4">
      <c r="D770" s="6"/>
    </row>
    <row r="771" spans="4:4">
      <c r="D771" s="6"/>
    </row>
    <row r="772" spans="4:4">
      <c r="D772" s="6"/>
    </row>
    <row r="773" spans="4:4">
      <c r="D773" s="6"/>
    </row>
    <row r="774" spans="4:4">
      <c r="D774" s="6"/>
    </row>
    <row r="775" spans="4:4">
      <c r="D775" s="6"/>
    </row>
    <row r="776" spans="4:4">
      <c r="D776" s="6"/>
    </row>
    <row r="777" spans="4:4">
      <c r="D777" s="6"/>
    </row>
    <row r="778" spans="4:4">
      <c r="D778" s="6"/>
    </row>
    <row r="779" spans="4:4">
      <c r="D779" s="6"/>
    </row>
    <row r="780" spans="4:4">
      <c r="D780" s="6"/>
    </row>
    <row r="781" spans="4:4">
      <c r="D781" s="6"/>
    </row>
    <row r="782" spans="4:4">
      <c r="D782" s="6"/>
    </row>
    <row r="783" spans="4:4">
      <c r="D783" s="6"/>
    </row>
    <row r="784" spans="4:4">
      <c r="D784" s="6"/>
    </row>
    <row r="785" spans="4:4">
      <c r="D785" s="6"/>
    </row>
    <row r="786" spans="4:4">
      <c r="D786" s="6"/>
    </row>
    <row r="787" spans="4:4">
      <c r="D787" s="6"/>
    </row>
    <row r="788" spans="4:4">
      <c r="D788" s="6"/>
    </row>
    <row r="789" spans="4:4">
      <c r="D789" s="6"/>
    </row>
    <row r="790" spans="4:4">
      <c r="D790" s="6"/>
    </row>
    <row r="791" spans="4:4">
      <c r="D791" s="6"/>
    </row>
    <row r="792" spans="4:4">
      <c r="D792" s="6"/>
    </row>
    <row r="793" spans="4:4">
      <c r="D793" s="6"/>
    </row>
    <row r="794" spans="4:4">
      <c r="D794" s="6"/>
    </row>
    <row r="795" spans="4:4">
      <c r="D795" s="6"/>
    </row>
    <row r="796" spans="4:4">
      <c r="D796" s="6"/>
    </row>
    <row r="797" spans="4:4">
      <c r="D797" s="6"/>
    </row>
    <row r="798" spans="4:4">
      <c r="D798" s="6"/>
    </row>
    <row r="799" spans="4:4">
      <c r="D799" s="6"/>
    </row>
    <row r="800" spans="4:4">
      <c r="D800" s="6"/>
    </row>
    <row r="801" spans="4:4">
      <c r="D801" s="6"/>
    </row>
    <row r="802" spans="4:4">
      <c r="D802" s="6"/>
    </row>
    <row r="803" spans="4:4">
      <c r="D803" s="6"/>
    </row>
    <row r="804" spans="4:4">
      <c r="D804" s="6"/>
    </row>
    <row r="805" spans="4:4">
      <c r="D805" s="6"/>
    </row>
    <row r="806" spans="4:4">
      <c r="D806" s="6"/>
    </row>
    <row r="807" spans="4:4">
      <c r="D807" s="6"/>
    </row>
    <row r="808" spans="4:4">
      <c r="D808" s="6"/>
    </row>
    <row r="809" spans="4:4">
      <c r="D809" s="6"/>
    </row>
    <row r="810" spans="4:4">
      <c r="D810" s="6"/>
    </row>
    <row r="811" spans="4:4">
      <c r="D811" s="6"/>
    </row>
    <row r="812" spans="4:4">
      <c r="D812" s="6"/>
    </row>
    <row r="813" spans="4:4">
      <c r="D813" s="6"/>
    </row>
    <row r="814" spans="4:4">
      <c r="D814" s="6"/>
    </row>
    <row r="815" spans="4:4">
      <c r="D815" s="6"/>
    </row>
    <row r="816" spans="4:4">
      <c r="D816" s="6"/>
    </row>
    <row r="817" spans="4:4">
      <c r="D817" s="6"/>
    </row>
    <row r="818" spans="4:4">
      <c r="D818" s="6"/>
    </row>
    <row r="819" spans="4:4">
      <c r="D819" s="6"/>
    </row>
    <row r="820" spans="4:4">
      <c r="D820" s="6"/>
    </row>
    <row r="821" spans="4:4">
      <c r="D821" s="6"/>
    </row>
    <row r="822" spans="4:4">
      <c r="D822" s="6"/>
    </row>
    <row r="823" spans="4:4">
      <c r="D823" s="6"/>
    </row>
    <row r="824" spans="4:4">
      <c r="D824" s="6"/>
    </row>
    <row r="825" spans="4:4">
      <c r="D825" s="6"/>
    </row>
    <row r="826" spans="4:4">
      <c r="D826" s="6"/>
    </row>
    <row r="827" spans="4:4">
      <c r="D827" s="6"/>
    </row>
    <row r="828" spans="4:4">
      <c r="D828" s="6"/>
    </row>
    <row r="829" spans="4:4">
      <c r="D829" s="6"/>
    </row>
    <row r="830" spans="4:4">
      <c r="D830" s="6"/>
    </row>
    <row r="831" spans="4:4">
      <c r="D831" s="6"/>
    </row>
    <row r="832" spans="4:4">
      <c r="D832" s="6"/>
    </row>
    <row r="833" spans="4:4">
      <c r="D833" s="6"/>
    </row>
    <row r="834" spans="4:4">
      <c r="D834" s="6"/>
    </row>
    <row r="835" spans="4:4">
      <c r="D835" s="6"/>
    </row>
    <row r="836" spans="4:4">
      <c r="D836" s="6"/>
    </row>
    <row r="837" spans="4:4">
      <c r="D837" s="6"/>
    </row>
    <row r="838" spans="4:4">
      <c r="D838" s="6"/>
    </row>
    <row r="839" spans="4:4">
      <c r="D839" s="6"/>
    </row>
    <row r="840" spans="4:4">
      <c r="D840" s="6"/>
    </row>
    <row r="841" spans="4:4">
      <c r="D841" s="6"/>
    </row>
    <row r="842" spans="4:4">
      <c r="D842" s="6"/>
    </row>
    <row r="843" spans="4:4">
      <c r="D843" s="6"/>
    </row>
    <row r="844" spans="4:4">
      <c r="D844" s="6"/>
    </row>
    <row r="845" spans="4:4">
      <c r="D845" s="6"/>
    </row>
    <row r="846" spans="4:4">
      <c r="D846" s="6"/>
    </row>
    <row r="847" spans="4:4">
      <c r="D847" s="6"/>
    </row>
    <row r="848" spans="4:4">
      <c r="D848" s="6"/>
    </row>
    <row r="849" spans="4:4">
      <c r="D849" s="6"/>
    </row>
    <row r="850" spans="4:4">
      <c r="D850" s="6"/>
    </row>
    <row r="851" spans="4:4">
      <c r="D851" s="6"/>
    </row>
    <row r="852" spans="4:4">
      <c r="D852" s="6"/>
    </row>
    <row r="853" spans="4:4">
      <c r="D853" s="6"/>
    </row>
    <row r="854" spans="4:4">
      <c r="D854" s="6"/>
    </row>
    <row r="855" spans="4:4">
      <c r="D855" s="6"/>
    </row>
    <row r="856" spans="4:4">
      <c r="D856" s="6"/>
    </row>
    <row r="857" spans="4:4">
      <c r="D857" s="6"/>
    </row>
    <row r="858" spans="4:4">
      <c r="D858" s="6"/>
    </row>
    <row r="859" spans="4:4">
      <c r="D859" s="6"/>
    </row>
    <row r="860" spans="4:4">
      <c r="D860" s="6"/>
    </row>
    <row r="861" spans="4:4">
      <c r="D861" s="6"/>
    </row>
    <row r="862" spans="4:4">
      <c r="D862" s="6"/>
    </row>
    <row r="863" spans="4:4">
      <c r="D863" s="6"/>
    </row>
    <row r="864" spans="4:4">
      <c r="D864" s="6"/>
    </row>
    <row r="865" spans="4:4">
      <c r="D865" s="6"/>
    </row>
    <row r="866" spans="4:4">
      <c r="D866" s="6"/>
    </row>
    <row r="867" spans="4:4">
      <c r="D867" s="6"/>
    </row>
    <row r="868" spans="4:4">
      <c r="D868" s="6"/>
    </row>
    <row r="869" spans="4:4">
      <c r="D869" s="6"/>
    </row>
    <row r="870" spans="4:4">
      <c r="D870" s="6"/>
    </row>
    <row r="871" spans="4:4">
      <c r="D871" s="6"/>
    </row>
    <row r="872" spans="4:4">
      <c r="D872" s="6"/>
    </row>
    <row r="873" spans="4:4">
      <c r="D873" s="6"/>
    </row>
    <row r="874" spans="4:4">
      <c r="D874" s="6"/>
    </row>
    <row r="875" spans="4:4">
      <c r="D875" s="6"/>
    </row>
    <row r="876" spans="4:4">
      <c r="D876" s="6"/>
    </row>
    <row r="877" spans="4:4">
      <c r="D877" s="6"/>
    </row>
    <row r="878" spans="4:4">
      <c r="D878" s="6"/>
    </row>
    <row r="879" spans="4:4">
      <c r="D879" s="6"/>
    </row>
    <row r="880" spans="4:4">
      <c r="D880" s="6"/>
    </row>
    <row r="881" spans="4:4">
      <c r="D881" s="6"/>
    </row>
    <row r="882" spans="4:4">
      <c r="D882" s="6"/>
    </row>
    <row r="883" spans="4:4">
      <c r="D883" s="6"/>
    </row>
    <row r="884" spans="4:4">
      <c r="D884" s="6"/>
    </row>
    <row r="885" spans="4:4">
      <c r="D885" s="6"/>
    </row>
    <row r="886" spans="4:4">
      <c r="D886" s="6"/>
    </row>
    <row r="887" spans="4:4">
      <c r="D887" s="6"/>
    </row>
    <row r="888" spans="4:4">
      <c r="D888" s="6"/>
    </row>
    <row r="889" spans="4:4">
      <c r="D889" s="6"/>
    </row>
    <row r="890" spans="4:4">
      <c r="D890" s="6"/>
    </row>
    <row r="891" spans="4:4">
      <c r="D891" s="6"/>
    </row>
    <row r="892" spans="4:4">
      <c r="D892" s="6"/>
    </row>
    <row r="893" spans="4:4">
      <c r="D893" s="6"/>
    </row>
    <row r="894" spans="4:4">
      <c r="D894" s="6"/>
    </row>
    <row r="895" spans="4:4">
      <c r="D895" s="6"/>
    </row>
    <row r="896" spans="4:4">
      <c r="D896" s="6"/>
    </row>
    <row r="897" spans="4:4">
      <c r="D897" s="6"/>
    </row>
    <row r="898" spans="4:4">
      <c r="D898" s="6"/>
    </row>
    <row r="899" spans="4:4">
      <c r="D899" s="6"/>
    </row>
    <row r="900" spans="4:4">
      <c r="D900" s="6"/>
    </row>
    <row r="901" spans="4:4">
      <c r="D901" s="6"/>
    </row>
    <row r="902" spans="4:4">
      <c r="D902" s="6"/>
    </row>
    <row r="903" spans="4:4">
      <c r="D903" s="6"/>
    </row>
    <row r="904" spans="4:4">
      <c r="D904" s="6"/>
    </row>
    <row r="905" spans="4:4">
      <c r="D905" s="6"/>
    </row>
    <row r="906" spans="4:4">
      <c r="D906" s="6"/>
    </row>
    <row r="907" spans="4:4">
      <c r="D907" s="6"/>
    </row>
    <row r="908" spans="4:4">
      <c r="D908" s="6"/>
    </row>
    <row r="909" spans="4:4">
      <c r="D909" s="6"/>
    </row>
    <row r="910" spans="4:4">
      <c r="D910" s="6"/>
    </row>
    <row r="911" spans="4:4">
      <c r="D911" s="6"/>
    </row>
    <row r="912" spans="4:4">
      <c r="D912" s="6"/>
    </row>
    <row r="913" spans="4:4">
      <c r="D913" s="6"/>
    </row>
    <row r="914" spans="4:4">
      <c r="D914" s="6"/>
    </row>
    <row r="915" spans="4:4">
      <c r="D915" s="6"/>
    </row>
    <row r="916" spans="4:4">
      <c r="D916" s="6"/>
    </row>
    <row r="917" spans="4:4">
      <c r="D917" s="6"/>
    </row>
    <row r="918" spans="4:4">
      <c r="D918" s="6"/>
    </row>
    <row r="919" spans="4:4">
      <c r="D919" s="6"/>
    </row>
    <row r="920" spans="4:4">
      <c r="D920" s="6"/>
    </row>
    <row r="921" spans="4:4">
      <c r="D921" s="6"/>
    </row>
    <row r="922" spans="4:4">
      <c r="D922" s="6"/>
    </row>
    <row r="923" spans="4:4">
      <c r="D923" s="6"/>
    </row>
    <row r="924" spans="4:4">
      <c r="D924" s="6"/>
    </row>
    <row r="925" spans="4:4">
      <c r="D925" s="6"/>
    </row>
    <row r="926" spans="4:4">
      <c r="D926" s="6"/>
    </row>
    <row r="927" spans="4:4">
      <c r="D927" s="6"/>
    </row>
    <row r="928" spans="4:4">
      <c r="D928" s="6"/>
    </row>
    <row r="929" spans="4:4">
      <c r="D929" s="6"/>
    </row>
    <row r="930" spans="4:4">
      <c r="D930" s="6"/>
    </row>
    <row r="931" spans="4:4">
      <c r="D931" s="6"/>
    </row>
    <row r="932" spans="4:4">
      <c r="D932" s="6"/>
    </row>
    <row r="933" spans="4:4">
      <c r="D933" s="6"/>
    </row>
    <row r="934" spans="4:4">
      <c r="D934" s="6"/>
    </row>
    <row r="935" spans="4:4">
      <c r="D935" s="6"/>
    </row>
    <row r="936" spans="4:4">
      <c r="D936" s="6"/>
    </row>
    <row r="937" spans="4:4">
      <c r="D937" s="6"/>
    </row>
    <row r="938" spans="4:4">
      <c r="D938" s="6"/>
    </row>
    <row r="939" spans="4:4">
      <c r="D939" s="6"/>
    </row>
    <row r="940" spans="4:4">
      <c r="D940" s="6"/>
    </row>
    <row r="941" spans="4:4">
      <c r="D941" s="6"/>
    </row>
    <row r="942" spans="4:4">
      <c r="D942" s="6"/>
    </row>
    <row r="943" spans="4:4">
      <c r="D943" s="6"/>
    </row>
    <row r="944" spans="4:4">
      <c r="D944" s="6"/>
    </row>
    <row r="945" spans="4:4">
      <c r="D945" s="6"/>
    </row>
    <row r="946" spans="4:4">
      <c r="D946" s="6"/>
    </row>
    <row r="947" spans="4:4">
      <c r="D947" s="6"/>
    </row>
    <row r="948" spans="4:4">
      <c r="D948" s="6"/>
    </row>
    <row r="949" spans="4:4">
      <c r="D949" s="6"/>
    </row>
    <row r="950" spans="4:4">
      <c r="D950" s="6"/>
    </row>
    <row r="951" spans="4:4">
      <c r="D951" s="6"/>
    </row>
    <row r="952" spans="4:4">
      <c r="D952" s="6"/>
    </row>
    <row r="953" spans="4:4">
      <c r="D953" s="6"/>
    </row>
    <row r="954" spans="4:4">
      <c r="D954" s="6"/>
    </row>
    <row r="955" spans="4:4">
      <c r="D955" s="6"/>
    </row>
    <row r="956" spans="4:4">
      <c r="D956" s="6"/>
    </row>
    <row r="957" spans="4:4">
      <c r="D957" s="6"/>
    </row>
    <row r="958" spans="4:4">
      <c r="D958" s="6"/>
    </row>
    <row r="959" spans="4:4">
      <c r="D959" s="6"/>
    </row>
    <row r="960" spans="4:4">
      <c r="D960" s="6"/>
    </row>
    <row r="961" spans="4:4">
      <c r="D961" s="6"/>
    </row>
    <row r="962" spans="4:4">
      <c r="D962" s="6"/>
    </row>
    <row r="963" spans="4:4">
      <c r="D963" s="6"/>
    </row>
    <row r="964" spans="4:4">
      <c r="D964" s="6"/>
    </row>
    <row r="965" spans="4:4">
      <c r="D965" s="6"/>
    </row>
    <row r="966" spans="4:4">
      <c r="D966" s="6"/>
    </row>
    <row r="967" spans="4:4">
      <c r="D967" s="6"/>
    </row>
    <row r="968" spans="4:4">
      <c r="D968" s="6"/>
    </row>
    <row r="969" spans="4:4">
      <c r="D969" s="6"/>
    </row>
    <row r="970" spans="4:4">
      <c r="D970" s="6"/>
    </row>
    <row r="971" spans="4:4">
      <c r="D971" s="6"/>
    </row>
    <row r="972" spans="4:4">
      <c r="D972" s="6"/>
    </row>
    <row r="973" spans="4:4">
      <c r="D973" s="6"/>
    </row>
    <row r="974" spans="4:4">
      <c r="D974" s="6"/>
    </row>
    <row r="975" spans="4:4">
      <c r="D975" s="6"/>
    </row>
    <row r="976" spans="4:4">
      <c r="D976" s="6"/>
    </row>
    <row r="977" spans="4:4">
      <c r="D977" s="6"/>
    </row>
    <row r="978" spans="4:4">
      <c r="D978" s="6"/>
    </row>
    <row r="979" spans="4:4">
      <c r="D979" s="6"/>
    </row>
    <row r="980" spans="4:4">
      <c r="D980" s="6"/>
    </row>
    <row r="981" spans="4:4">
      <c r="D981" s="6"/>
    </row>
    <row r="982" spans="4:4">
      <c r="D982" s="6"/>
    </row>
    <row r="983" spans="4:4">
      <c r="D983" s="6"/>
    </row>
    <row r="984" spans="4:4">
      <c r="D984" s="6"/>
    </row>
    <row r="985" spans="4:4">
      <c r="D985" s="6"/>
    </row>
    <row r="986" spans="4:4">
      <c r="D986" s="6"/>
    </row>
    <row r="987" spans="4:4">
      <c r="D987" s="6"/>
    </row>
    <row r="988" spans="4:4">
      <c r="D988" s="6"/>
    </row>
    <row r="989" spans="4:4">
      <c r="D989" s="6"/>
    </row>
    <row r="990" spans="4:4">
      <c r="D990" s="6"/>
    </row>
    <row r="991" spans="4:4">
      <c r="D991" s="6"/>
    </row>
    <row r="992" spans="4:4">
      <c r="D992" s="6"/>
    </row>
    <row r="993" spans="4:4">
      <c r="D993" s="6"/>
    </row>
    <row r="994" spans="4:4">
      <c r="D994" s="6"/>
    </row>
    <row r="995" spans="4:4">
      <c r="D995" s="6"/>
    </row>
    <row r="996" spans="4:4">
      <c r="D996" s="6"/>
    </row>
    <row r="997" spans="4:4">
      <c r="D997" s="6"/>
    </row>
    <row r="998" spans="4:4">
      <c r="D998" s="6"/>
    </row>
    <row r="999" spans="4:4">
      <c r="D999" s="6"/>
    </row>
    <row r="1000" spans="4:4">
      <c r="D1000" s="6"/>
    </row>
    <row r="1001" spans="4:4">
      <c r="D1001" s="6"/>
    </row>
    <row r="1002" spans="4:4">
      <c r="D1002" s="6"/>
    </row>
    <row r="1003" spans="4:4">
      <c r="D1003" s="6"/>
    </row>
    <row r="1004" spans="4:4">
      <c r="D1004" s="6"/>
    </row>
    <row r="1005" spans="4:4">
      <c r="D1005" s="6"/>
    </row>
    <row r="1006" spans="4:4">
      <c r="D1006" s="6"/>
    </row>
    <row r="1007" spans="4:4">
      <c r="D1007" s="6"/>
    </row>
    <row r="1008" spans="4:4">
      <c r="D1008" s="6"/>
    </row>
    <row r="1009" spans="4:4">
      <c r="D1009" s="6"/>
    </row>
    <row r="1010" spans="4:4">
      <c r="D1010" s="6"/>
    </row>
    <row r="1011" spans="4:4">
      <c r="D1011" s="6"/>
    </row>
    <row r="1012" spans="4:4">
      <c r="D1012" s="6"/>
    </row>
    <row r="1013" spans="4:4">
      <c r="D1013" s="6"/>
    </row>
    <row r="1014" spans="4:4">
      <c r="D1014" s="6"/>
    </row>
    <row r="1015" spans="4:4">
      <c r="D1015" s="6"/>
    </row>
    <row r="1016" spans="4:4">
      <c r="D1016" s="6"/>
    </row>
    <row r="1017" spans="4:4">
      <c r="D1017" s="6"/>
    </row>
    <row r="1018" spans="4:4">
      <c r="D1018" s="6"/>
    </row>
    <row r="1019" spans="4:4">
      <c r="D1019" s="6"/>
    </row>
    <row r="1020" spans="4:4">
      <c r="D1020" s="6"/>
    </row>
    <row r="1021" spans="4:4">
      <c r="D1021" s="6"/>
    </row>
    <row r="1022" spans="4:4">
      <c r="D1022" s="6"/>
    </row>
    <row r="1023" spans="4:4">
      <c r="D1023" s="6"/>
    </row>
    <row r="1024" spans="4:4">
      <c r="D1024" s="6"/>
    </row>
    <row r="1025" spans="4:4">
      <c r="D1025" s="6"/>
    </row>
    <row r="1026" spans="4:4">
      <c r="D1026" s="6"/>
    </row>
    <row r="1027" spans="4:4">
      <c r="D1027" s="6"/>
    </row>
    <row r="1028" spans="4:4">
      <c r="D1028" s="6"/>
    </row>
    <row r="1029" spans="4:4">
      <c r="D1029" s="6"/>
    </row>
    <row r="1030" spans="4:4">
      <c r="D1030" s="6"/>
    </row>
    <row r="1031" spans="4:4">
      <c r="D1031" s="6"/>
    </row>
    <row r="1032" spans="4:4">
      <c r="D1032" s="6"/>
    </row>
    <row r="1033" spans="4:4">
      <c r="D1033" s="6"/>
    </row>
    <row r="1034" spans="4:4">
      <c r="D1034" s="6"/>
    </row>
    <row r="1035" spans="4:4">
      <c r="D1035" s="6"/>
    </row>
    <row r="1036" spans="4:4">
      <c r="D1036" s="6"/>
    </row>
    <row r="1037" spans="4:4">
      <c r="D1037" s="6"/>
    </row>
    <row r="1038" spans="4:4">
      <c r="D1038" s="6"/>
    </row>
    <row r="1039" spans="4:4">
      <c r="D1039" s="6"/>
    </row>
    <row r="1040" spans="4:4">
      <c r="D1040" s="6"/>
    </row>
    <row r="1041" spans="4:4">
      <c r="D1041" s="6"/>
    </row>
    <row r="1042" spans="4:4">
      <c r="D1042" s="6"/>
    </row>
    <row r="1043" spans="4:4">
      <c r="D1043" s="6"/>
    </row>
    <row r="1044" spans="4:4">
      <c r="D1044" s="6"/>
    </row>
    <row r="1045" spans="4:4">
      <c r="D1045" s="6"/>
    </row>
    <row r="1046" spans="4:4">
      <c r="D1046" s="6"/>
    </row>
    <row r="1047" spans="4:4">
      <c r="D1047" s="6"/>
    </row>
    <row r="1048" spans="4:4">
      <c r="D1048" s="6"/>
    </row>
    <row r="1049" spans="4:4">
      <c r="D1049" s="6"/>
    </row>
    <row r="1050" spans="4:4">
      <c r="D1050" s="6"/>
    </row>
    <row r="1051" spans="4:4">
      <c r="D1051" s="6"/>
    </row>
    <row r="1052" spans="4:4">
      <c r="D1052" s="6"/>
    </row>
    <row r="1053" spans="4:4">
      <c r="D1053" s="6"/>
    </row>
    <row r="1054" spans="4:4">
      <c r="D1054" s="6"/>
    </row>
    <row r="1055" spans="4:4">
      <c r="D1055" s="6"/>
    </row>
    <row r="1056" spans="4:4">
      <c r="D1056" s="6"/>
    </row>
    <row r="1057" spans="4:4">
      <c r="D1057" s="6"/>
    </row>
    <row r="1058" spans="4:4">
      <c r="D1058" s="6"/>
    </row>
    <row r="1059" spans="4:4">
      <c r="D1059" s="6"/>
    </row>
    <row r="1060" spans="4:4">
      <c r="D1060" s="6"/>
    </row>
    <row r="1061" spans="4:4">
      <c r="D1061" s="6"/>
    </row>
    <row r="1062" spans="4:4">
      <c r="D1062" s="6"/>
    </row>
    <row r="1063" spans="4:4">
      <c r="D1063" s="6"/>
    </row>
    <row r="1064" spans="4:4">
      <c r="D1064" s="6"/>
    </row>
    <row r="1065" spans="4:4">
      <c r="D1065" s="6"/>
    </row>
    <row r="1066" spans="4:4">
      <c r="D1066" s="6"/>
    </row>
    <row r="1067" spans="4:4">
      <c r="D1067" s="6"/>
    </row>
    <row r="1068" spans="4:4">
      <c r="D1068" s="6"/>
    </row>
    <row r="1069" spans="4:4">
      <c r="D1069" s="6"/>
    </row>
    <row r="1070" spans="4:4">
      <c r="D1070" s="6"/>
    </row>
    <row r="1071" spans="4:4">
      <c r="D1071" s="6"/>
    </row>
    <row r="1072" spans="4:4">
      <c r="D1072" s="6"/>
    </row>
    <row r="1073" spans="4:4">
      <c r="D1073" s="6"/>
    </row>
    <row r="1074" spans="4:4">
      <c r="D1074" s="6"/>
    </row>
    <row r="1075" spans="4:4">
      <c r="D1075" s="6"/>
    </row>
    <row r="1076" spans="4:4">
      <c r="D1076" s="6"/>
    </row>
    <row r="1077" spans="4:4">
      <c r="D1077" s="6"/>
    </row>
    <row r="1078" spans="4:4">
      <c r="D1078" s="6"/>
    </row>
    <row r="1079" spans="4:4">
      <c r="D1079" s="6"/>
    </row>
    <row r="1080" spans="4:4">
      <c r="D1080" s="6"/>
    </row>
    <row r="1081" spans="4:4">
      <c r="D1081" s="6"/>
    </row>
    <row r="1082" spans="4:4">
      <c r="D1082" s="6"/>
    </row>
    <row r="1083" spans="4:4">
      <c r="D1083" s="6"/>
    </row>
    <row r="1084" spans="4:4">
      <c r="D1084" s="6"/>
    </row>
    <row r="1085" spans="4:4">
      <c r="D1085" s="6"/>
    </row>
    <row r="1086" spans="4:4">
      <c r="D1086" s="6"/>
    </row>
    <row r="1087" spans="4:4">
      <c r="D1087" s="6"/>
    </row>
    <row r="1088" spans="4:4">
      <c r="D1088" s="6"/>
    </row>
    <row r="1089" spans="4:4">
      <c r="D1089" s="6"/>
    </row>
    <row r="1090" spans="4:4">
      <c r="D1090" s="6"/>
    </row>
    <row r="1091" spans="4:4">
      <c r="D1091" s="6"/>
    </row>
    <row r="1092" spans="4:4">
      <c r="D1092" s="6"/>
    </row>
    <row r="1093" spans="4:4">
      <c r="D1093" s="6"/>
    </row>
    <row r="1094" spans="4:4">
      <c r="D1094" s="6"/>
    </row>
    <row r="1095" spans="4:4">
      <c r="D1095" s="6"/>
    </row>
    <row r="1096" spans="4:4">
      <c r="D1096" s="6"/>
    </row>
    <row r="1097" spans="4:4">
      <c r="D1097" s="6"/>
    </row>
    <row r="1098" spans="4:4">
      <c r="D1098" s="6"/>
    </row>
    <row r="1099" spans="4:4">
      <c r="D1099" s="6"/>
    </row>
    <row r="1100" spans="4:4">
      <c r="D1100" s="6"/>
    </row>
    <row r="1101" spans="4:4">
      <c r="D1101" s="6"/>
    </row>
    <row r="1102" spans="4:4">
      <c r="D1102" s="6"/>
    </row>
    <row r="1103" spans="4:4">
      <c r="D1103" s="6"/>
    </row>
    <row r="1104" spans="4:4">
      <c r="D1104" s="6"/>
    </row>
    <row r="1105" spans="4:4">
      <c r="D1105" s="6"/>
    </row>
    <row r="1106" spans="4:4">
      <c r="D1106" s="6"/>
    </row>
    <row r="1107" spans="4:4">
      <c r="D1107" s="6"/>
    </row>
    <row r="1108" spans="4:4">
      <c r="D1108" s="6"/>
    </row>
    <row r="1109" spans="4:4">
      <c r="D1109" s="6"/>
    </row>
    <row r="1110" spans="4:4">
      <c r="D1110" s="6"/>
    </row>
    <row r="1111" spans="4:4">
      <c r="D1111" s="6"/>
    </row>
    <row r="1112" spans="4:4">
      <c r="D1112" s="6"/>
    </row>
    <row r="1113" spans="4:4">
      <c r="D1113" s="6"/>
    </row>
    <row r="1114" spans="4:4">
      <c r="D1114" s="6"/>
    </row>
    <row r="1115" spans="4:4">
      <c r="D1115" s="6"/>
    </row>
    <row r="1116" spans="4:4">
      <c r="D1116" s="6"/>
    </row>
    <row r="1117" spans="4:4">
      <c r="D1117" s="6"/>
    </row>
    <row r="1118" spans="4:4">
      <c r="D1118" s="6"/>
    </row>
    <row r="1119" spans="4:4">
      <c r="D1119" s="6"/>
    </row>
    <row r="1120" spans="4:4">
      <c r="D1120" s="6"/>
    </row>
    <row r="1121" spans="4:4">
      <c r="D1121" s="6"/>
    </row>
    <row r="1122" spans="4:4">
      <c r="D1122" s="6"/>
    </row>
    <row r="1123" spans="4:4">
      <c r="D1123" s="6"/>
    </row>
    <row r="1124" spans="4:4">
      <c r="D1124" s="6"/>
    </row>
    <row r="1125" spans="4:4">
      <c r="D1125" s="6"/>
    </row>
    <row r="1126" spans="4:4">
      <c r="D1126" s="6"/>
    </row>
    <row r="1127" spans="4:4">
      <c r="D1127" s="6"/>
    </row>
    <row r="1128" spans="4:4">
      <c r="D1128" s="6"/>
    </row>
    <row r="1129" spans="4:4">
      <c r="D1129" s="6"/>
    </row>
    <row r="1130" spans="4:4">
      <c r="D1130" s="6"/>
    </row>
    <row r="1131" spans="4:4">
      <c r="D1131" s="6"/>
    </row>
    <row r="1132" spans="4:4">
      <c r="D1132" s="6"/>
    </row>
    <row r="1133" spans="4:4">
      <c r="D1133" s="6"/>
    </row>
    <row r="1134" spans="4:4">
      <c r="D1134" s="6"/>
    </row>
    <row r="1135" spans="4:4">
      <c r="D1135" s="6"/>
    </row>
    <row r="1136" spans="4:4">
      <c r="D1136" s="6"/>
    </row>
    <row r="1137" spans="4:4">
      <c r="D1137" s="6"/>
    </row>
    <row r="1138" spans="4:4">
      <c r="D1138" s="6"/>
    </row>
    <row r="1139" spans="4:4">
      <c r="D1139" s="6"/>
    </row>
    <row r="1140" spans="4:4">
      <c r="D1140" s="6"/>
    </row>
    <row r="1141" spans="4:4">
      <c r="D1141" s="6"/>
    </row>
    <row r="1142" spans="4:4">
      <c r="D1142" s="6"/>
    </row>
    <row r="1143" spans="4:4">
      <c r="D1143" s="6"/>
    </row>
    <row r="1144" spans="4:4">
      <c r="D1144" s="6"/>
    </row>
    <row r="1145" spans="4:4">
      <c r="D1145" s="6"/>
    </row>
    <row r="1146" spans="4:4">
      <c r="D1146" s="6"/>
    </row>
    <row r="1147" spans="4:4">
      <c r="D1147" s="6"/>
    </row>
    <row r="1148" spans="4:4">
      <c r="D1148" s="6"/>
    </row>
    <row r="1149" spans="4:4">
      <c r="D1149" s="6"/>
    </row>
    <row r="1150" spans="4:4">
      <c r="D1150" s="6"/>
    </row>
    <row r="1151" spans="4:4">
      <c r="D1151" s="6"/>
    </row>
    <row r="1152" spans="4:4">
      <c r="D1152" s="6"/>
    </row>
    <row r="1153" spans="4:4">
      <c r="D1153" s="6"/>
    </row>
    <row r="1154" spans="4:4">
      <c r="D1154" s="6"/>
    </row>
    <row r="1155" spans="4:4">
      <c r="D1155" s="6"/>
    </row>
    <row r="1156" spans="4:4">
      <c r="D1156" s="6"/>
    </row>
    <row r="1157" spans="4:4">
      <c r="D1157" s="6"/>
    </row>
    <row r="1158" spans="4:4">
      <c r="D1158" s="6"/>
    </row>
    <row r="1159" spans="4:4">
      <c r="D1159" s="6"/>
    </row>
    <row r="1160" spans="4:4">
      <c r="D1160" s="6"/>
    </row>
    <row r="1161" spans="4:4">
      <c r="D1161" s="6"/>
    </row>
    <row r="1162" spans="4:4">
      <c r="D1162" s="6"/>
    </row>
    <row r="1163" spans="4:4">
      <c r="D1163" s="6"/>
    </row>
    <row r="1164" spans="4:4">
      <c r="D1164" s="6"/>
    </row>
    <row r="1165" spans="4:4">
      <c r="D1165" s="6"/>
    </row>
    <row r="1166" spans="4:4">
      <c r="D1166" s="6"/>
    </row>
    <row r="1167" spans="4:4">
      <c r="D1167" s="6"/>
    </row>
    <row r="1168" spans="4:4">
      <c r="D1168" s="6"/>
    </row>
    <row r="1169" spans="4:4">
      <c r="D1169" s="6"/>
    </row>
    <row r="1170" spans="4:4">
      <c r="D1170" s="6"/>
    </row>
    <row r="1171" spans="4:4">
      <c r="D1171" s="6"/>
    </row>
    <row r="1172" spans="4:4">
      <c r="D1172" s="6"/>
    </row>
    <row r="1173" spans="4:4">
      <c r="D1173" s="6"/>
    </row>
    <row r="1174" spans="4:4">
      <c r="D1174" s="6"/>
    </row>
    <row r="1175" spans="4:4">
      <c r="D1175" s="6"/>
    </row>
    <row r="1176" spans="4:4">
      <c r="D1176" s="6"/>
    </row>
    <row r="1177" spans="4:4">
      <c r="D1177" s="6"/>
    </row>
    <row r="1178" spans="4:4">
      <c r="D1178" s="6"/>
    </row>
    <row r="1179" spans="4:4">
      <c r="D1179" s="6"/>
    </row>
    <row r="1180" spans="4:4">
      <c r="D1180" s="6"/>
    </row>
    <row r="1181" spans="4:4">
      <c r="D1181" s="6"/>
    </row>
    <row r="1182" spans="4:4">
      <c r="D1182" s="6"/>
    </row>
    <row r="1183" spans="4:4">
      <c r="D1183" s="6"/>
    </row>
    <row r="1184" spans="4:4">
      <c r="D1184" s="6"/>
    </row>
    <row r="1185" spans="4:4">
      <c r="D1185" s="6"/>
    </row>
    <row r="1186" spans="4:4">
      <c r="D1186" s="6"/>
    </row>
    <row r="1187" spans="4:4">
      <c r="D1187" s="6"/>
    </row>
    <row r="1188" spans="4:4">
      <c r="D1188" s="6"/>
    </row>
    <row r="1189" spans="4:4">
      <c r="D1189" s="6"/>
    </row>
    <row r="1190" spans="4:4">
      <c r="D1190" s="6"/>
    </row>
    <row r="1191" spans="4:4">
      <c r="D1191" s="6"/>
    </row>
    <row r="1192" spans="4:4">
      <c r="D1192" s="6"/>
    </row>
    <row r="1193" spans="4:4">
      <c r="D1193" s="6"/>
    </row>
    <row r="1194" spans="4:4">
      <c r="D1194" s="6"/>
    </row>
    <row r="1195" spans="4:4">
      <c r="D1195" s="6"/>
    </row>
    <row r="1196" spans="4:4">
      <c r="D1196" s="6"/>
    </row>
    <row r="1197" spans="4:4">
      <c r="D1197" s="6"/>
    </row>
    <row r="1198" spans="4:4">
      <c r="D1198" s="6"/>
    </row>
    <row r="1199" spans="4:4">
      <c r="D1199" s="6"/>
    </row>
    <row r="1200" spans="4:4">
      <c r="D1200" s="6"/>
    </row>
    <row r="1201" spans="4:4">
      <c r="D1201" s="6"/>
    </row>
    <row r="1202" spans="4:4">
      <c r="D1202" s="6"/>
    </row>
    <row r="1203" spans="4:4">
      <c r="D1203" s="6"/>
    </row>
    <row r="1204" spans="4:4">
      <c r="D1204" s="6"/>
    </row>
    <row r="1205" spans="4:4">
      <c r="D1205" s="6"/>
    </row>
    <row r="1206" spans="4:4">
      <c r="D1206" s="6"/>
    </row>
    <row r="1207" spans="4:4">
      <c r="D1207" s="6"/>
    </row>
    <row r="1208" spans="4:4">
      <c r="D1208" s="6"/>
    </row>
    <row r="1209" spans="4:4">
      <c r="D1209" s="6"/>
    </row>
    <row r="1210" spans="4:4">
      <c r="D1210" s="6"/>
    </row>
    <row r="1211" spans="4:4">
      <c r="D1211" s="6"/>
    </row>
    <row r="1212" spans="4:4">
      <c r="D1212" s="6"/>
    </row>
    <row r="1213" spans="4:4">
      <c r="D1213" s="6"/>
    </row>
    <row r="1214" spans="4:4">
      <c r="D1214" s="6"/>
    </row>
    <row r="1215" spans="4:4">
      <c r="D1215" s="6"/>
    </row>
    <row r="1216" spans="4:4">
      <c r="D1216" s="6"/>
    </row>
    <row r="1217" spans="4:4">
      <c r="D1217" s="6"/>
    </row>
    <row r="1218" spans="4:4">
      <c r="D1218" s="6"/>
    </row>
    <row r="1219" spans="4:4">
      <c r="D1219" s="6"/>
    </row>
    <row r="1220" spans="4:4">
      <c r="D1220" s="6"/>
    </row>
    <row r="1221" spans="4:4">
      <c r="D1221" s="6"/>
    </row>
    <row r="1222" spans="4:4">
      <c r="D1222" s="6"/>
    </row>
    <row r="1223" spans="4:4">
      <c r="D1223" s="6"/>
    </row>
    <row r="1224" spans="4:4">
      <c r="D1224" s="6"/>
    </row>
    <row r="1225" spans="4:4">
      <c r="D1225" s="6"/>
    </row>
    <row r="1226" spans="4:4">
      <c r="D1226" s="6"/>
    </row>
    <row r="1227" spans="4:4">
      <c r="D1227" s="6"/>
    </row>
    <row r="1228" spans="4:4">
      <c r="D1228" s="6"/>
    </row>
    <row r="1229" spans="4:4">
      <c r="D1229" s="6"/>
    </row>
    <row r="1230" spans="4:4">
      <c r="D1230" s="6"/>
    </row>
    <row r="1231" spans="4:4">
      <c r="D1231" s="6"/>
    </row>
    <row r="1232" spans="4:4">
      <c r="D1232" s="6"/>
    </row>
    <row r="1233" spans="4:4">
      <c r="D1233" s="6"/>
    </row>
    <row r="1234" spans="4:4">
      <c r="D1234" s="6"/>
    </row>
    <row r="1235" spans="4:4">
      <c r="D1235" s="6"/>
    </row>
    <row r="1236" spans="4:4">
      <c r="D1236" s="6"/>
    </row>
    <row r="1237" spans="4:4">
      <c r="D1237" s="6"/>
    </row>
    <row r="1238" spans="4:4">
      <c r="D1238" s="6"/>
    </row>
    <row r="1239" spans="4:4">
      <c r="D1239" s="6"/>
    </row>
    <row r="1240" spans="4:4">
      <c r="D1240" s="6"/>
    </row>
    <row r="1241" spans="4:4">
      <c r="D1241" s="6"/>
    </row>
    <row r="1242" spans="4:4">
      <c r="D1242" s="6"/>
    </row>
    <row r="1243" spans="4:4">
      <c r="D1243" s="6"/>
    </row>
    <row r="1244" spans="4:4">
      <c r="D1244" s="6"/>
    </row>
    <row r="1245" spans="4:4">
      <c r="D1245" s="6"/>
    </row>
    <row r="1246" spans="4:4">
      <c r="D1246" s="6"/>
    </row>
    <row r="1247" spans="4:4">
      <c r="D1247" s="6"/>
    </row>
    <row r="1248" spans="4:4">
      <c r="D1248" s="6"/>
    </row>
    <row r="1249" spans="4:4">
      <c r="D1249" s="6"/>
    </row>
    <row r="1250" spans="4:4">
      <c r="D1250" s="6"/>
    </row>
    <row r="1251" spans="4:4">
      <c r="D1251" s="6"/>
    </row>
    <row r="1252" spans="4:4">
      <c r="D1252" s="6"/>
    </row>
    <row r="1253" spans="4:4">
      <c r="D1253" s="6"/>
    </row>
    <row r="1254" spans="4:4">
      <c r="D1254" s="6"/>
    </row>
    <row r="1255" spans="4:4">
      <c r="D1255" s="6"/>
    </row>
    <row r="1256" spans="4:4">
      <c r="D1256" s="6"/>
    </row>
    <row r="1257" spans="4:4">
      <c r="D1257" s="6"/>
    </row>
    <row r="1258" spans="4:4">
      <c r="D1258" s="6"/>
    </row>
    <row r="1259" spans="4:4">
      <c r="D1259" s="6"/>
    </row>
    <row r="1260" spans="4:4">
      <c r="D1260" s="6"/>
    </row>
    <row r="1261" spans="4:4">
      <c r="D1261" s="6"/>
    </row>
    <row r="1262" spans="4:4">
      <c r="D1262" s="6"/>
    </row>
    <row r="1263" spans="4:4">
      <c r="D1263" s="6"/>
    </row>
    <row r="1264" spans="4:4">
      <c r="D1264" s="6"/>
    </row>
    <row r="1265" spans="4:4">
      <c r="D1265" s="6"/>
    </row>
    <row r="1266" spans="4:4">
      <c r="D1266" s="6"/>
    </row>
    <row r="1267" spans="4:4">
      <c r="D1267" s="6"/>
    </row>
    <row r="1268" spans="4:4">
      <c r="D1268" s="6"/>
    </row>
    <row r="1269" spans="4:4">
      <c r="D1269" s="6"/>
    </row>
    <row r="1270" spans="4:4">
      <c r="D1270" s="6"/>
    </row>
    <row r="1271" spans="4:4">
      <c r="D1271" s="6"/>
    </row>
    <row r="1272" spans="4:4">
      <c r="D1272" s="6"/>
    </row>
    <row r="1273" spans="4:4">
      <c r="D1273" s="6"/>
    </row>
    <row r="1274" spans="4:4">
      <c r="D1274" s="6"/>
    </row>
    <row r="1275" spans="4:4">
      <c r="D1275" s="6"/>
    </row>
    <row r="1276" spans="4:4">
      <c r="D1276" s="6"/>
    </row>
    <row r="1277" spans="4:4">
      <c r="D1277" s="6"/>
    </row>
    <row r="1278" spans="4:4">
      <c r="D1278" s="6"/>
    </row>
    <row r="1279" spans="4:4">
      <c r="D1279" s="6"/>
    </row>
    <row r="1280" spans="4:4">
      <c r="D1280" s="6"/>
    </row>
    <row r="1281" spans="4:4">
      <c r="D1281" s="6"/>
    </row>
    <row r="1282" spans="4:4">
      <c r="D1282" s="6"/>
    </row>
    <row r="1283" spans="4:4">
      <c r="D1283" s="6"/>
    </row>
    <row r="1284" spans="4:4">
      <c r="D1284" s="6"/>
    </row>
    <row r="1285" spans="4:4">
      <c r="D1285" s="6"/>
    </row>
    <row r="1286" spans="4:4">
      <c r="D1286" s="6"/>
    </row>
    <row r="1287" spans="4:4">
      <c r="D1287" s="6"/>
    </row>
    <row r="1288" spans="4:4">
      <c r="D1288" s="6"/>
    </row>
    <row r="1289" spans="4:4">
      <c r="D1289" s="6"/>
    </row>
    <row r="1290" spans="4:4">
      <c r="D1290" s="6"/>
    </row>
    <row r="1291" spans="4:4">
      <c r="D1291" s="6"/>
    </row>
    <row r="1292" spans="4:4">
      <c r="D1292" s="6"/>
    </row>
    <row r="1293" spans="4:4">
      <c r="D1293" s="6"/>
    </row>
    <row r="1294" spans="4:4">
      <c r="D1294" s="6"/>
    </row>
    <row r="1295" spans="4:4">
      <c r="D1295" s="6"/>
    </row>
    <row r="1296" spans="4:4">
      <c r="D1296" s="6"/>
    </row>
    <row r="1297" spans="4:4">
      <c r="D1297" s="6"/>
    </row>
    <row r="1298" spans="4:4">
      <c r="D1298" s="6"/>
    </row>
    <row r="1299" spans="4:4">
      <c r="D1299" s="6"/>
    </row>
    <row r="1300" spans="4:4">
      <c r="D1300" s="6"/>
    </row>
    <row r="1301" spans="4:4">
      <c r="D1301" s="6"/>
    </row>
    <row r="1302" spans="4:4">
      <c r="D1302" s="6"/>
    </row>
    <row r="1303" spans="4:4">
      <c r="D1303" s="6"/>
    </row>
    <row r="1304" spans="4:4">
      <c r="D1304" s="6"/>
    </row>
    <row r="1305" spans="4:4">
      <c r="D1305" s="6"/>
    </row>
    <row r="1306" spans="4:4">
      <c r="D1306" s="6"/>
    </row>
    <row r="1307" spans="4:4">
      <c r="D1307" s="6"/>
    </row>
    <row r="1308" spans="4:4">
      <c r="D1308" s="6"/>
    </row>
    <row r="1309" spans="4:4">
      <c r="D1309" s="6"/>
    </row>
    <row r="1310" spans="4:4">
      <c r="D1310" s="6"/>
    </row>
    <row r="1311" spans="4:4">
      <c r="D1311" s="6"/>
    </row>
    <row r="1312" spans="4:4">
      <c r="D1312" s="6"/>
    </row>
    <row r="1313" spans="4:4">
      <c r="D1313" s="6"/>
    </row>
    <row r="1314" spans="4:4">
      <c r="D1314" s="6"/>
    </row>
    <row r="1315" spans="4:4">
      <c r="D1315" s="6"/>
    </row>
    <row r="1316" spans="4:4">
      <c r="D1316" s="6"/>
    </row>
    <row r="1317" spans="4:4">
      <c r="D1317" s="6"/>
    </row>
    <row r="1318" spans="4:4">
      <c r="D1318" s="6"/>
    </row>
    <row r="1319" spans="4:4">
      <c r="D1319" s="6"/>
    </row>
    <row r="1320" spans="4:4">
      <c r="D1320" s="6"/>
    </row>
    <row r="1321" spans="4:4">
      <c r="D1321" s="6"/>
    </row>
    <row r="1322" spans="4:4">
      <c r="D1322" s="6"/>
    </row>
    <row r="1323" spans="4:4">
      <c r="D1323" s="6"/>
    </row>
    <row r="1324" spans="4:4">
      <c r="D1324" s="6"/>
    </row>
    <row r="1325" spans="4:4">
      <c r="D1325" s="6"/>
    </row>
    <row r="1326" spans="4:4">
      <c r="D1326" s="6"/>
    </row>
    <row r="1327" spans="4:4">
      <c r="D1327" s="6"/>
    </row>
    <row r="1328" spans="4:4">
      <c r="D1328" s="6"/>
    </row>
    <row r="1329" spans="4:4">
      <c r="D1329" s="6"/>
    </row>
    <row r="1330" spans="4:4">
      <c r="D1330" s="6"/>
    </row>
    <row r="1331" spans="4:4">
      <c r="D1331" s="6"/>
    </row>
    <row r="1332" spans="4:4">
      <c r="D1332" s="6"/>
    </row>
    <row r="1333" spans="4:4">
      <c r="D1333" s="6"/>
    </row>
    <row r="1334" spans="4:4">
      <c r="D1334" s="6"/>
    </row>
    <row r="1335" spans="4:4">
      <c r="D1335" s="6"/>
    </row>
    <row r="1336" spans="4:4">
      <c r="D1336" s="6"/>
    </row>
    <row r="1337" spans="4:4">
      <c r="D1337" s="6"/>
    </row>
    <row r="1338" spans="4:4">
      <c r="D1338" s="6"/>
    </row>
    <row r="1339" spans="4:4">
      <c r="D1339" s="6"/>
    </row>
    <row r="1340" spans="4:4">
      <c r="D1340" s="6"/>
    </row>
    <row r="1341" spans="4:4">
      <c r="D1341" s="6"/>
    </row>
    <row r="1342" spans="4:4">
      <c r="D1342" s="6"/>
    </row>
    <row r="1343" spans="4:4">
      <c r="D1343" s="6"/>
    </row>
    <row r="1344" spans="4:4">
      <c r="D1344" s="6"/>
    </row>
    <row r="1345" spans="4:4">
      <c r="D1345" s="6"/>
    </row>
    <row r="1346" spans="4:4">
      <c r="D1346" s="6"/>
    </row>
    <row r="1347" spans="4:4">
      <c r="D1347" s="6"/>
    </row>
    <row r="1348" spans="4:4">
      <c r="D1348" s="6"/>
    </row>
    <row r="1349" spans="4:4">
      <c r="D1349" s="6"/>
    </row>
    <row r="1350" spans="4:4">
      <c r="D1350" s="6"/>
    </row>
    <row r="1351" spans="4:4">
      <c r="D1351" s="6"/>
    </row>
    <row r="1352" spans="4:4">
      <c r="D1352" s="6"/>
    </row>
    <row r="1353" spans="4:4">
      <c r="D1353" s="6"/>
    </row>
    <row r="1354" spans="4:4">
      <c r="D1354" s="6"/>
    </row>
    <row r="1355" spans="4:4">
      <c r="D1355" s="6"/>
    </row>
    <row r="1356" spans="4:4">
      <c r="D1356" s="6"/>
    </row>
    <row r="1357" spans="4:4">
      <c r="D1357" s="6"/>
    </row>
    <row r="1358" spans="4:4">
      <c r="D1358" s="6"/>
    </row>
    <row r="1359" spans="4:4">
      <c r="D1359" s="6"/>
    </row>
    <row r="1360" spans="4:4">
      <c r="D1360" s="6"/>
    </row>
    <row r="1361" spans="4:4">
      <c r="D1361" s="6"/>
    </row>
    <row r="1362" spans="4:4">
      <c r="D1362" s="6"/>
    </row>
    <row r="1363" spans="4:4">
      <c r="D1363" s="6"/>
    </row>
    <row r="1364" spans="4:4">
      <c r="D1364" s="6"/>
    </row>
    <row r="1365" spans="4:4">
      <c r="D1365" s="6"/>
    </row>
    <row r="1366" spans="4:4">
      <c r="D1366" s="6"/>
    </row>
    <row r="1367" spans="4:4">
      <c r="D1367" s="6"/>
    </row>
    <row r="1368" spans="4:4">
      <c r="D1368" s="6"/>
    </row>
    <row r="1369" spans="4:4">
      <c r="D1369" s="6"/>
    </row>
    <row r="1370" spans="4:4">
      <c r="D1370" s="6"/>
    </row>
    <row r="1371" spans="4:4">
      <c r="D1371" s="6"/>
    </row>
    <row r="1372" spans="4:4">
      <c r="D1372" s="6"/>
    </row>
    <row r="1373" spans="4:4">
      <c r="D1373" s="6"/>
    </row>
    <row r="1374" spans="4:4">
      <c r="D1374" s="6"/>
    </row>
    <row r="1375" spans="4:4">
      <c r="D1375" s="6"/>
    </row>
    <row r="1376" spans="4:4">
      <c r="D1376" s="6"/>
    </row>
    <row r="1377" spans="4:4">
      <c r="D1377" s="6"/>
    </row>
    <row r="1378" spans="4:4">
      <c r="D1378" s="6"/>
    </row>
    <row r="1379" spans="4:4">
      <c r="D1379" s="6"/>
    </row>
    <row r="1380" spans="4:4">
      <c r="D1380" s="6"/>
    </row>
    <row r="1381" spans="4:4">
      <c r="D1381" s="6"/>
    </row>
    <row r="1382" spans="4:4">
      <c r="D1382" s="6"/>
    </row>
    <row r="1383" spans="4:4">
      <c r="D1383" s="6"/>
    </row>
    <row r="1384" spans="4:4">
      <c r="D1384" s="6"/>
    </row>
    <row r="1385" spans="4:4">
      <c r="D1385" s="6"/>
    </row>
    <row r="1386" spans="4:4">
      <c r="D1386" s="6"/>
    </row>
    <row r="1387" spans="4:4">
      <c r="D1387" s="6"/>
    </row>
    <row r="1388" spans="4:4">
      <c r="D1388" s="6"/>
    </row>
    <row r="1389" spans="4:4">
      <c r="D1389" s="6"/>
    </row>
    <row r="1390" spans="4:4">
      <c r="D1390" s="6"/>
    </row>
    <row r="1391" spans="4:4">
      <c r="D1391" s="6"/>
    </row>
    <row r="1392" spans="4:4">
      <c r="D1392" s="6"/>
    </row>
    <row r="1393" spans="4:4">
      <c r="D1393" s="6"/>
    </row>
    <row r="1394" spans="4:4">
      <c r="D1394" s="6"/>
    </row>
    <row r="1395" spans="4:4">
      <c r="D1395" s="6"/>
    </row>
    <row r="1396" spans="4:4">
      <c r="D1396" s="6"/>
    </row>
    <row r="1397" spans="4:4">
      <c r="D1397" s="6"/>
    </row>
    <row r="1398" spans="4:4">
      <c r="D1398" s="6"/>
    </row>
    <row r="1399" spans="4:4">
      <c r="D1399" s="6"/>
    </row>
    <row r="1400" spans="4:4">
      <c r="D1400" s="6"/>
    </row>
    <row r="1401" spans="4:4">
      <c r="D1401" s="6"/>
    </row>
    <row r="1402" spans="4:4">
      <c r="D1402" s="6"/>
    </row>
    <row r="1403" spans="4:4">
      <c r="D1403" s="6"/>
    </row>
    <row r="1404" spans="4:4">
      <c r="D1404" s="6"/>
    </row>
    <row r="1405" spans="4:4">
      <c r="D1405" s="6"/>
    </row>
    <row r="1406" spans="4:4">
      <c r="D1406" s="6"/>
    </row>
    <row r="1407" spans="4:4">
      <c r="D1407" s="6"/>
    </row>
    <row r="1408" spans="4:4">
      <c r="D1408" s="6"/>
    </row>
    <row r="1409" spans="4:4">
      <c r="D1409" s="6"/>
    </row>
    <row r="1410" spans="4:4">
      <c r="D1410" s="6"/>
    </row>
    <row r="1411" spans="4:4">
      <c r="D1411" s="6"/>
    </row>
    <row r="1412" spans="4:4">
      <c r="D1412" s="6"/>
    </row>
    <row r="1413" spans="4:4">
      <c r="D1413" s="6"/>
    </row>
    <row r="1414" spans="4:4">
      <c r="D1414" s="6"/>
    </row>
    <row r="1415" spans="4:4">
      <c r="D1415" s="6"/>
    </row>
    <row r="1416" spans="4:4">
      <c r="D1416" s="6"/>
    </row>
    <row r="1417" spans="4:4">
      <c r="D1417" s="6"/>
    </row>
    <row r="1418" spans="4:4">
      <c r="D1418" s="6"/>
    </row>
    <row r="1419" spans="4:4">
      <c r="D1419" s="6"/>
    </row>
    <row r="1420" spans="4:4">
      <c r="D1420" s="6"/>
    </row>
    <row r="1421" spans="4:4">
      <c r="D1421" s="6"/>
    </row>
    <row r="1422" spans="4:4">
      <c r="D1422" s="6"/>
    </row>
    <row r="1423" spans="4:4">
      <c r="D1423" s="6"/>
    </row>
    <row r="1424" spans="4:4">
      <c r="D1424" s="6"/>
    </row>
    <row r="1425" spans="4:4">
      <c r="D1425" s="6"/>
    </row>
    <row r="1426" spans="4:4">
      <c r="D1426" s="6"/>
    </row>
    <row r="1427" spans="4:4">
      <c r="D1427" s="6"/>
    </row>
    <row r="1428" spans="4:4">
      <c r="D1428" s="6"/>
    </row>
    <row r="1429" spans="4:4">
      <c r="D1429" s="6"/>
    </row>
    <row r="1430" spans="4:4">
      <c r="D1430" s="6"/>
    </row>
    <row r="1431" spans="4:4">
      <c r="D1431" s="6"/>
    </row>
    <row r="1432" spans="4:4">
      <c r="D1432" s="6"/>
    </row>
    <row r="1433" spans="4:4">
      <c r="D1433" s="6"/>
    </row>
    <row r="1434" spans="4:4">
      <c r="D1434" s="6"/>
    </row>
    <row r="1435" spans="4:4">
      <c r="D1435" s="6"/>
    </row>
    <row r="1436" spans="4:4">
      <c r="D1436" s="6"/>
    </row>
    <row r="1437" spans="4:4">
      <c r="D1437" s="6"/>
    </row>
    <row r="1438" spans="4:4">
      <c r="D1438" s="6"/>
    </row>
    <row r="1439" spans="4:4">
      <c r="D1439" s="6"/>
    </row>
    <row r="1440" spans="4:4">
      <c r="D1440" s="6"/>
    </row>
    <row r="1441" spans="4:4">
      <c r="D1441" s="6"/>
    </row>
    <row r="1442" spans="4:4">
      <c r="D1442" s="6"/>
    </row>
    <row r="1443" spans="4:4">
      <c r="D1443" s="6"/>
    </row>
    <row r="1444" spans="4:4">
      <c r="D1444" s="6"/>
    </row>
    <row r="1445" spans="4:4">
      <c r="D1445" s="6"/>
    </row>
    <row r="1446" spans="4:4">
      <c r="D1446" s="6"/>
    </row>
    <row r="1447" spans="4:4">
      <c r="D1447" s="6"/>
    </row>
    <row r="1448" spans="4:4">
      <c r="D1448" s="6"/>
    </row>
    <row r="1449" spans="4:4">
      <c r="D1449" s="6"/>
    </row>
    <row r="1450" spans="4:4">
      <c r="D1450" s="6"/>
    </row>
    <row r="1451" spans="4:4">
      <c r="D1451" s="6"/>
    </row>
    <row r="1452" spans="4:4">
      <c r="D1452" s="6"/>
    </row>
    <row r="1453" spans="4:4">
      <c r="D1453" s="6"/>
    </row>
    <row r="1454" spans="4:4">
      <c r="D1454" s="6"/>
    </row>
    <row r="1455" spans="4:4">
      <c r="D1455" s="6"/>
    </row>
    <row r="1456" spans="4:4">
      <c r="D1456" s="6"/>
    </row>
    <row r="1457" spans="4:4">
      <c r="D1457" s="6"/>
    </row>
    <row r="1458" spans="4:4">
      <c r="D1458" s="6"/>
    </row>
    <row r="1459" spans="4:4">
      <c r="D1459" s="6"/>
    </row>
    <row r="1460" spans="4:4">
      <c r="D1460" s="6"/>
    </row>
    <row r="1461" spans="4:4">
      <c r="D1461" s="6"/>
    </row>
    <row r="1462" spans="4:4">
      <c r="D1462" s="6"/>
    </row>
    <row r="1463" spans="4:4">
      <c r="D1463" s="6"/>
    </row>
    <row r="1464" spans="4:4">
      <c r="D1464" s="6"/>
    </row>
    <row r="1465" spans="4:4">
      <c r="D1465" s="6"/>
    </row>
    <row r="1466" spans="4:4">
      <c r="D1466" s="6"/>
    </row>
    <row r="1467" spans="4:4">
      <c r="D1467" s="6"/>
    </row>
    <row r="1468" spans="4:4">
      <c r="D1468" s="6"/>
    </row>
    <row r="1469" spans="4:4">
      <c r="D1469" s="6"/>
    </row>
    <row r="1470" spans="4:4">
      <c r="D1470" s="6"/>
    </row>
    <row r="1471" spans="4:4">
      <c r="D1471" s="6"/>
    </row>
    <row r="1472" spans="4:4">
      <c r="D1472" s="6"/>
    </row>
    <row r="1473" spans="4:4">
      <c r="D1473" s="6"/>
    </row>
    <row r="1474" spans="4:4">
      <c r="D1474" s="6"/>
    </row>
    <row r="1475" spans="4:4">
      <c r="D1475" s="6"/>
    </row>
    <row r="1476" spans="4:4">
      <c r="D1476" s="6"/>
    </row>
    <row r="1477" spans="4:4">
      <c r="D1477" s="6"/>
    </row>
    <row r="1478" spans="4:4">
      <c r="D1478" s="6"/>
    </row>
    <row r="1479" spans="4:4">
      <c r="D1479" s="6"/>
    </row>
    <row r="1480" spans="4:4">
      <c r="D1480" s="6"/>
    </row>
    <row r="1481" spans="4:4">
      <c r="D1481" s="6"/>
    </row>
    <row r="1482" spans="4:4">
      <c r="D1482" s="6"/>
    </row>
    <row r="1483" spans="4:4">
      <c r="D1483" s="6"/>
    </row>
    <row r="1484" spans="4:4">
      <c r="D1484" s="6"/>
    </row>
    <row r="1485" spans="4:4">
      <c r="D1485" s="6"/>
    </row>
    <row r="1486" spans="4:4">
      <c r="D1486" s="6"/>
    </row>
    <row r="1487" spans="4:4">
      <c r="D1487" s="6"/>
    </row>
    <row r="1488" spans="4:4">
      <c r="D1488" s="6"/>
    </row>
    <row r="1489" spans="4:4">
      <c r="D1489" s="6"/>
    </row>
    <row r="1490" spans="4:4">
      <c r="D1490" s="6"/>
    </row>
    <row r="1491" spans="4:4">
      <c r="D1491" s="6"/>
    </row>
    <row r="1492" spans="4:4">
      <c r="D1492" s="6"/>
    </row>
    <row r="1493" spans="4:4">
      <c r="D1493" s="6"/>
    </row>
    <row r="1494" spans="4:4">
      <c r="D1494" s="6"/>
    </row>
    <row r="1495" spans="4:4">
      <c r="D1495" s="6"/>
    </row>
    <row r="1496" spans="4:4">
      <c r="D1496" s="6"/>
    </row>
    <row r="1497" spans="4:4">
      <c r="D1497" s="6"/>
    </row>
    <row r="1498" spans="4:4">
      <c r="D1498" s="6"/>
    </row>
    <row r="1499" spans="4:4">
      <c r="D1499" s="6"/>
    </row>
    <row r="1500" spans="4:4">
      <c r="D1500" s="6"/>
    </row>
    <row r="1501" spans="4:4">
      <c r="D1501" s="6"/>
    </row>
    <row r="1502" spans="4:4">
      <c r="D1502" s="6"/>
    </row>
    <row r="1503" spans="4:4">
      <c r="D1503" s="6"/>
    </row>
    <row r="1504" spans="4:4">
      <c r="D1504" s="6"/>
    </row>
    <row r="1505" spans="4:4">
      <c r="D1505" s="6"/>
    </row>
    <row r="1506" spans="4:4">
      <c r="D1506" s="6"/>
    </row>
    <row r="1507" spans="4:4">
      <c r="D1507" s="6"/>
    </row>
    <row r="1508" spans="4:4">
      <c r="D1508" s="6"/>
    </row>
    <row r="1509" spans="4:4">
      <c r="D1509" s="6"/>
    </row>
    <row r="1510" spans="4:4">
      <c r="D1510" s="6"/>
    </row>
    <row r="1511" spans="4:4">
      <c r="D1511" s="6"/>
    </row>
    <row r="1512" spans="4:4">
      <c r="D1512" s="6"/>
    </row>
    <row r="1513" spans="4:4">
      <c r="D1513" s="6"/>
    </row>
    <row r="1514" spans="4:4">
      <c r="D1514" s="6"/>
    </row>
    <row r="1515" spans="4:4">
      <c r="D1515" s="6"/>
    </row>
    <row r="1516" spans="4:4">
      <c r="D1516" s="6"/>
    </row>
    <row r="1517" spans="4:4">
      <c r="D1517" s="6"/>
    </row>
    <row r="1518" spans="4:4">
      <c r="D1518" s="6"/>
    </row>
    <row r="1519" spans="4:4">
      <c r="D1519" s="6"/>
    </row>
    <row r="1520" spans="4:4">
      <c r="D1520" s="6"/>
    </row>
    <row r="1521" spans="4:4">
      <c r="D1521" s="6"/>
    </row>
    <row r="1522" spans="4:4">
      <c r="D1522" s="6"/>
    </row>
    <row r="1523" spans="4:4">
      <c r="D1523" s="6"/>
    </row>
    <row r="1524" spans="4:4">
      <c r="D1524" s="6"/>
    </row>
    <row r="1525" spans="4:4">
      <c r="D1525" s="6"/>
    </row>
    <row r="1526" spans="4:4">
      <c r="D1526" s="6"/>
    </row>
    <row r="1527" spans="4:4">
      <c r="D1527" s="6"/>
    </row>
    <row r="1528" spans="4:4">
      <c r="D1528" s="6"/>
    </row>
    <row r="1529" spans="4:4">
      <c r="D1529" s="6"/>
    </row>
    <row r="1530" spans="4:4">
      <c r="D1530" s="6"/>
    </row>
    <row r="1531" spans="4:4">
      <c r="D1531" s="6"/>
    </row>
    <row r="1532" spans="4:4">
      <c r="D1532" s="6"/>
    </row>
    <row r="1533" spans="4:4">
      <c r="D1533" s="6"/>
    </row>
    <row r="1534" spans="4:4">
      <c r="D1534" s="6"/>
    </row>
    <row r="1535" spans="4:4">
      <c r="D1535" s="6"/>
    </row>
    <row r="1536" spans="4:4">
      <c r="D1536" s="6"/>
    </row>
    <row r="1537" spans="4:4">
      <c r="D1537" s="6"/>
    </row>
    <row r="1538" spans="4:4">
      <c r="D1538" s="6"/>
    </row>
    <row r="1539" spans="4:4">
      <c r="D1539" s="6"/>
    </row>
    <row r="1540" spans="4:4">
      <c r="D1540" s="6"/>
    </row>
    <row r="1541" spans="4:4">
      <c r="D1541" s="6"/>
    </row>
    <row r="1542" spans="4:4">
      <c r="D1542" s="6"/>
    </row>
    <row r="1543" spans="4:4">
      <c r="D1543" s="6"/>
    </row>
    <row r="1544" spans="4:4">
      <c r="D1544" s="6"/>
    </row>
    <row r="1545" spans="4:4">
      <c r="D1545" s="6"/>
    </row>
    <row r="1546" spans="4:4">
      <c r="D1546" s="6"/>
    </row>
    <row r="1547" spans="4:4">
      <c r="D1547" s="6"/>
    </row>
    <row r="1548" spans="4:4">
      <c r="D1548" s="6"/>
    </row>
    <row r="1549" spans="4:4">
      <c r="D1549" s="6"/>
    </row>
    <row r="1550" spans="4:4">
      <c r="D1550" s="6"/>
    </row>
    <row r="1551" spans="4:4">
      <c r="D1551" s="6"/>
    </row>
    <row r="1552" spans="4:4">
      <c r="D1552" s="6"/>
    </row>
    <row r="1553" spans="4:4">
      <c r="D1553" s="6"/>
    </row>
    <row r="1554" spans="4:4">
      <c r="D1554" s="6"/>
    </row>
    <row r="1555" spans="4:4">
      <c r="D1555" s="6"/>
    </row>
    <row r="1556" spans="4:4">
      <c r="D1556" s="6"/>
    </row>
    <row r="1557" spans="4:4">
      <c r="D1557" s="6"/>
    </row>
    <row r="1558" spans="4:4">
      <c r="D1558" s="6"/>
    </row>
    <row r="1559" spans="4:4">
      <c r="D1559" s="6"/>
    </row>
    <row r="1560" spans="4:4">
      <c r="D1560" s="6"/>
    </row>
    <row r="1561" spans="4:4">
      <c r="D1561" s="6"/>
    </row>
    <row r="1562" spans="4:4">
      <c r="D1562" s="6"/>
    </row>
    <row r="1563" spans="4:4">
      <c r="D1563" s="6"/>
    </row>
    <row r="1564" spans="4:4">
      <c r="D1564" s="6"/>
    </row>
    <row r="1565" spans="4:4">
      <c r="D1565" s="6"/>
    </row>
    <row r="1566" spans="4:4">
      <c r="D1566" s="6"/>
    </row>
    <row r="1567" spans="4:4">
      <c r="D1567" s="6"/>
    </row>
    <row r="1568" spans="4:4">
      <c r="D1568" s="6"/>
    </row>
    <row r="1569" spans="4:4">
      <c r="D1569" s="6"/>
    </row>
    <row r="1570" spans="4:4">
      <c r="D1570" s="6"/>
    </row>
    <row r="1571" spans="4:4">
      <c r="D1571" s="6"/>
    </row>
    <row r="1572" spans="4:4">
      <c r="D1572" s="6"/>
    </row>
    <row r="1573" spans="4:4">
      <c r="D1573" s="6"/>
    </row>
    <row r="1574" spans="4:4">
      <c r="D1574" s="6"/>
    </row>
    <row r="1575" spans="4:4">
      <c r="D1575" s="6"/>
    </row>
    <row r="1576" spans="4:4">
      <c r="D1576" s="6"/>
    </row>
    <row r="1577" spans="4:4">
      <c r="D1577" s="6"/>
    </row>
    <row r="1578" spans="4:4">
      <c r="D1578" s="6"/>
    </row>
    <row r="1579" spans="4:4">
      <c r="D1579" s="6"/>
    </row>
    <row r="1580" spans="4:4">
      <c r="D1580" s="6"/>
    </row>
    <row r="1581" spans="4:4">
      <c r="D1581" s="6"/>
    </row>
    <row r="1582" spans="4:4">
      <c r="D1582" s="6"/>
    </row>
    <row r="1583" spans="4:4">
      <c r="D1583" s="6"/>
    </row>
    <row r="1584" spans="4:4">
      <c r="D1584" s="6"/>
    </row>
    <row r="1585" spans="4:4">
      <c r="D1585" s="6"/>
    </row>
    <row r="1586" spans="4:4">
      <c r="D1586" s="6"/>
    </row>
    <row r="1587" spans="4:4">
      <c r="D1587" s="6"/>
    </row>
    <row r="1588" spans="4:4">
      <c r="D1588" s="6"/>
    </row>
    <row r="1589" spans="4:4">
      <c r="D1589" s="6"/>
    </row>
    <row r="1590" spans="4:4">
      <c r="D1590" s="6"/>
    </row>
    <row r="1591" spans="4:4">
      <c r="D1591" s="6"/>
    </row>
    <row r="1592" spans="4:4">
      <c r="D1592" s="6"/>
    </row>
    <row r="1593" spans="4:4">
      <c r="D1593" s="6"/>
    </row>
    <row r="1594" spans="4:4">
      <c r="D1594" s="6"/>
    </row>
    <row r="1595" spans="4:4">
      <c r="D1595" s="6"/>
    </row>
    <row r="1596" spans="4:4">
      <c r="D1596" s="6"/>
    </row>
    <row r="1597" spans="4:4">
      <c r="D1597" s="6"/>
    </row>
    <row r="1598" spans="4:4">
      <c r="D1598" s="6"/>
    </row>
    <row r="1599" spans="4:4">
      <c r="D1599" s="6"/>
    </row>
    <row r="1600" spans="4:4">
      <c r="D1600" s="6"/>
    </row>
    <row r="1601" spans="4:4">
      <c r="D1601" s="6"/>
    </row>
    <row r="1602" spans="4:4">
      <c r="D1602" s="6"/>
    </row>
    <row r="1603" spans="4:4">
      <c r="D1603" s="6"/>
    </row>
    <row r="1604" spans="4:4">
      <c r="D1604" s="6"/>
    </row>
    <row r="1605" spans="4:4">
      <c r="D1605" s="6"/>
    </row>
    <row r="1606" spans="4:4">
      <c r="D1606" s="6"/>
    </row>
    <row r="1607" spans="4:4">
      <c r="D1607" s="6"/>
    </row>
    <row r="1608" spans="4:4">
      <c r="D1608" s="6"/>
    </row>
    <row r="1609" spans="4:4">
      <c r="D1609" s="6"/>
    </row>
    <row r="1610" spans="4:4">
      <c r="D1610" s="6"/>
    </row>
    <row r="1611" spans="4:4">
      <c r="D1611" s="6"/>
    </row>
    <row r="1612" spans="4:4">
      <c r="D1612" s="6"/>
    </row>
    <row r="1613" spans="4:4">
      <c r="D1613" s="6"/>
    </row>
    <row r="1614" spans="4:4">
      <c r="D1614" s="6"/>
    </row>
    <row r="1615" spans="4:4">
      <c r="D1615" s="6"/>
    </row>
    <row r="1616" spans="4:4">
      <c r="D1616" s="6"/>
    </row>
    <row r="1617" spans="4:4">
      <c r="D1617" s="6"/>
    </row>
    <row r="1618" spans="4:4">
      <c r="D1618" s="6"/>
    </row>
    <row r="1619" spans="4:4">
      <c r="D1619" s="6"/>
    </row>
    <row r="1620" spans="4:4">
      <c r="D1620" s="6"/>
    </row>
    <row r="1621" spans="4:4">
      <c r="D1621" s="6"/>
    </row>
    <row r="1622" spans="4:4">
      <c r="D1622" s="6"/>
    </row>
    <row r="1623" spans="4:4">
      <c r="D1623" s="6"/>
    </row>
    <row r="1624" spans="4:4">
      <c r="D1624" s="6"/>
    </row>
    <row r="1625" spans="4:4">
      <c r="D1625" s="6"/>
    </row>
    <row r="1626" spans="4:4">
      <c r="D1626" s="6"/>
    </row>
    <row r="1627" spans="4:4">
      <c r="D1627" s="6"/>
    </row>
    <row r="1628" spans="4:4">
      <c r="D1628" s="6"/>
    </row>
    <row r="1629" spans="4:4">
      <c r="D1629" s="6"/>
    </row>
    <row r="1630" spans="4:4">
      <c r="D1630" s="6"/>
    </row>
    <row r="1631" spans="4:4">
      <c r="D1631" s="6"/>
    </row>
    <row r="1632" spans="4:4">
      <c r="D1632" s="6"/>
    </row>
    <row r="1633" spans="4:4">
      <c r="D1633" s="6"/>
    </row>
    <row r="1634" spans="4:4">
      <c r="D1634" s="6"/>
    </row>
    <row r="1635" spans="4:4">
      <c r="D1635" s="6"/>
    </row>
    <row r="1636" spans="4:4">
      <c r="D1636" s="6"/>
    </row>
    <row r="1637" spans="4:4">
      <c r="D1637" s="6"/>
    </row>
    <row r="1638" spans="4:4">
      <c r="D1638" s="6"/>
    </row>
    <row r="1639" spans="4:4">
      <c r="D1639" s="6"/>
    </row>
    <row r="1640" spans="4:4">
      <c r="D1640" s="6"/>
    </row>
    <row r="1641" spans="4:4">
      <c r="D1641" s="6"/>
    </row>
    <row r="1642" spans="4:4">
      <c r="D1642" s="6"/>
    </row>
    <row r="1643" spans="4:4">
      <c r="D1643" s="6"/>
    </row>
    <row r="1644" spans="4:4">
      <c r="D1644" s="6"/>
    </row>
    <row r="1645" spans="4:4">
      <c r="D1645" s="6"/>
    </row>
    <row r="1646" spans="4:4">
      <c r="D1646" s="6"/>
    </row>
    <row r="1647" spans="4:4">
      <c r="D1647" s="6"/>
    </row>
    <row r="1648" spans="4:4">
      <c r="D1648" s="6"/>
    </row>
    <row r="1649" spans="4:4">
      <c r="D1649" s="6"/>
    </row>
    <row r="1650" spans="4:4">
      <c r="D1650" s="6"/>
    </row>
    <row r="1651" spans="4:4">
      <c r="D1651" s="6"/>
    </row>
    <row r="1652" spans="4:4">
      <c r="D1652" s="6"/>
    </row>
    <row r="1653" spans="4:4">
      <c r="D1653" s="6"/>
    </row>
    <row r="1654" spans="4:4">
      <c r="D1654" s="6"/>
    </row>
    <row r="1655" spans="4:4">
      <c r="D1655" s="6"/>
    </row>
    <row r="1656" spans="4:4">
      <c r="D1656" s="6"/>
    </row>
    <row r="1657" spans="4:4">
      <c r="D1657" s="6"/>
    </row>
    <row r="1658" spans="4:4">
      <c r="D1658" s="6"/>
    </row>
    <row r="1659" spans="4:4">
      <c r="D1659" s="6"/>
    </row>
    <row r="1660" spans="4:4">
      <c r="D1660" s="6"/>
    </row>
    <row r="1661" spans="4:4">
      <c r="D1661" s="6"/>
    </row>
    <row r="1662" spans="4:4">
      <c r="D1662" s="6"/>
    </row>
    <row r="1663" spans="4:4">
      <c r="D1663" s="6"/>
    </row>
    <row r="1664" spans="4:4">
      <c r="D1664" s="6"/>
    </row>
    <row r="1665" spans="4:4">
      <c r="D1665" s="6"/>
    </row>
    <row r="1666" spans="4:4">
      <c r="D1666" s="6"/>
    </row>
    <row r="1667" spans="4:4">
      <c r="D1667" s="6"/>
    </row>
    <row r="1668" spans="4:4">
      <c r="D1668" s="6"/>
    </row>
    <row r="1669" spans="4:4">
      <c r="D1669" s="6"/>
    </row>
    <row r="1670" spans="4:4">
      <c r="D1670" s="6"/>
    </row>
    <row r="1671" spans="4:4">
      <c r="D1671" s="6"/>
    </row>
    <row r="1672" spans="4:4">
      <c r="D1672" s="6"/>
    </row>
    <row r="1673" spans="4:4">
      <c r="D1673" s="6"/>
    </row>
    <row r="1674" spans="4:4">
      <c r="D1674" s="6"/>
    </row>
    <row r="1675" spans="4:4">
      <c r="D1675" s="6"/>
    </row>
    <row r="1676" spans="4:4">
      <c r="D1676" s="6"/>
    </row>
    <row r="1677" spans="4:4">
      <c r="D1677" s="6"/>
    </row>
    <row r="1678" spans="4:4">
      <c r="D1678" s="6"/>
    </row>
    <row r="1679" spans="4:4">
      <c r="D1679" s="6"/>
    </row>
    <row r="1680" spans="4:4">
      <c r="D1680" s="6"/>
    </row>
    <row r="1681" spans="4:4">
      <c r="D1681" s="6"/>
    </row>
    <row r="1682" spans="4:4">
      <c r="D1682" s="6"/>
    </row>
    <row r="1683" spans="4:4">
      <c r="D1683" s="6"/>
    </row>
    <row r="1684" spans="4:4">
      <c r="D1684" s="6"/>
    </row>
    <row r="1685" spans="4:4">
      <c r="D1685" s="6"/>
    </row>
    <row r="1686" spans="4:4">
      <c r="D1686" s="6"/>
    </row>
    <row r="1687" spans="4:4">
      <c r="D1687" s="6"/>
    </row>
    <row r="1688" spans="4:4">
      <c r="D1688" s="6"/>
    </row>
    <row r="1689" spans="4:4">
      <c r="D1689" s="6"/>
    </row>
    <row r="1690" spans="4:4">
      <c r="D1690" s="6"/>
    </row>
    <row r="1691" spans="4:4">
      <c r="D1691" s="6"/>
    </row>
    <row r="1692" spans="4:4">
      <c r="D1692" s="6"/>
    </row>
    <row r="1693" spans="4:4">
      <c r="D1693" s="6"/>
    </row>
    <row r="1694" spans="4:4">
      <c r="D1694" s="6"/>
    </row>
    <row r="1695" spans="4:4">
      <c r="D1695" s="6"/>
    </row>
    <row r="1696" spans="4:4">
      <c r="D1696" s="6"/>
    </row>
    <row r="1697" spans="4:4">
      <c r="D1697" s="6"/>
    </row>
    <row r="1698" spans="4:4">
      <c r="D1698" s="6"/>
    </row>
    <row r="1699" spans="4:4">
      <c r="D1699" s="6"/>
    </row>
    <row r="1700" spans="4:4">
      <c r="D1700" s="6"/>
    </row>
    <row r="1701" spans="4:4">
      <c r="D1701" s="6"/>
    </row>
    <row r="1702" spans="4:4">
      <c r="D1702" s="6"/>
    </row>
    <row r="1703" spans="4:4">
      <c r="D1703" s="6"/>
    </row>
    <row r="1704" spans="4:4">
      <c r="D1704" s="6"/>
    </row>
    <row r="1705" spans="4:4">
      <c r="D1705" s="6"/>
    </row>
    <row r="1706" spans="4:4">
      <c r="D1706" s="6"/>
    </row>
    <row r="1707" spans="4:4">
      <c r="D1707" s="6"/>
    </row>
    <row r="1708" spans="4:4">
      <c r="D1708" s="6"/>
    </row>
    <row r="1709" spans="4:4">
      <c r="D1709" s="6"/>
    </row>
    <row r="1710" spans="4:4">
      <c r="D1710" s="6"/>
    </row>
    <row r="1711" spans="4:4">
      <c r="D1711" s="6"/>
    </row>
    <row r="1712" spans="4:4">
      <c r="D1712" s="6"/>
    </row>
    <row r="1713" spans="4:4">
      <c r="D1713" s="6"/>
    </row>
    <row r="1714" spans="4:4">
      <c r="D1714" s="6"/>
    </row>
    <row r="1715" spans="4:4">
      <c r="D1715" s="6"/>
    </row>
    <row r="1716" spans="4:4">
      <c r="D1716" s="6"/>
    </row>
    <row r="1717" spans="4:4">
      <c r="D1717" s="6"/>
    </row>
    <row r="1718" spans="4:4">
      <c r="D1718" s="6"/>
    </row>
    <row r="1719" spans="4:4">
      <c r="D1719" s="6"/>
    </row>
    <row r="1720" spans="4:4">
      <c r="D1720" s="6"/>
    </row>
    <row r="1721" spans="4:4">
      <c r="D1721" s="6"/>
    </row>
    <row r="1722" spans="4:4">
      <c r="D1722" s="6"/>
    </row>
    <row r="1723" spans="4:4">
      <c r="D1723" s="6"/>
    </row>
    <row r="1724" spans="4:4">
      <c r="D1724" s="6"/>
    </row>
    <row r="1725" spans="4:4">
      <c r="D1725" s="6"/>
    </row>
    <row r="1726" spans="4:4">
      <c r="D1726" s="6"/>
    </row>
    <row r="1727" spans="4:4">
      <c r="D1727" s="6"/>
    </row>
    <row r="1728" spans="4:4">
      <c r="D1728" s="6"/>
    </row>
    <row r="1729" spans="4:4">
      <c r="D1729" s="6"/>
    </row>
    <row r="1730" spans="4:4">
      <c r="D1730" s="6"/>
    </row>
    <row r="1731" spans="4:4">
      <c r="D1731" s="6"/>
    </row>
    <row r="1732" spans="4:4">
      <c r="D1732" s="6"/>
    </row>
    <row r="1733" spans="4:4">
      <c r="D1733" s="6"/>
    </row>
    <row r="1734" spans="4:4">
      <c r="D1734" s="6"/>
    </row>
    <row r="1735" spans="4:4">
      <c r="D1735" s="6"/>
    </row>
    <row r="1736" spans="4:4">
      <c r="D1736" s="6"/>
    </row>
    <row r="1737" spans="4:4">
      <c r="D1737" s="6"/>
    </row>
    <row r="1738" spans="4:4">
      <c r="D1738" s="6"/>
    </row>
    <row r="1739" spans="4:4">
      <c r="D1739" s="6"/>
    </row>
    <row r="1740" spans="4:4">
      <c r="D1740" s="6"/>
    </row>
    <row r="1741" spans="4:4">
      <c r="D1741" s="6"/>
    </row>
    <row r="1742" spans="4:4">
      <c r="D1742" s="6"/>
    </row>
    <row r="1743" spans="4:4">
      <c r="D1743" s="6"/>
    </row>
    <row r="1744" spans="4:4">
      <c r="D1744" s="6"/>
    </row>
    <row r="1745" spans="4:4">
      <c r="D1745" s="6"/>
    </row>
    <row r="1746" spans="4:4">
      <c r="D1746" s="6"/>
    </row>
    <row r="1747" spans="4:4">
      <c r="D1747" s="6"/>
    </row>
    <row r="1748" spans="4:4">
      <c r="D1748" s="6"/>
    </row>
    <row r="1749" spans="4:4">
      <c r="D1749" s="6"/>
    </row>
    <row r="1750" spans="4:4">
      <c r="D1750" s="6"/>
    </row>
    <row r="1751" spans="4:4">
      <c r="D1751" s="6"/>
    </row>
    <row r="1752" spans="4:4">
      <c r="D1752" s="6"/>
    </row>
    <row r="1753" spans="4:4">
      <c r="D1753" s="6"/>
    </row>
    <row r="1754" spans="4:4">
      <c r="D1754" s="6"/>
    </row>
    <row r="1755" spans="4:4">
      <c r="D1755" s="6"/>
    </row>
    <row r="1756" spans="4:4">
      <c r="D1756" s="6"/>
    </row>
    <row r="1757" spans="4:4">
      <c r="D1757" s="6"/>
    </row>
    <row r="1758" spans="4:4">
      <c r="D1758" s="6"/>
    </row>
    <row r="1759" spans="4:4">
      <c r="D1759" s="6"/>
    </row>
    <row r="1760" spans="4:4">
      <c r="D1760" s="6"/>
    </row>
    <row r="1761" spans="4:4">
      <c r="D1761" s="6"/>
    </row>
    <row r="1762" spans="4:4">
      <c r="D1762" s="6"/>
    </row>
    <row r="1763" spans="4:4">
      <c r="D1763" s="6"/>
    </row>
    <row r="1764" spans="4:4">
      <c r="D1764" s="6"/>
    </row>
    <row r="1765" spans="4:4">
      <c r="D1765" s="6"/>
    </row>
    <row r="1766" spans="4:4">
      <c r="D1766" s="6"/>
    </row>
    <row r="1767" spans="4:4">
      <c r="D1767" s="6"/>
    </row>
    <row r="1768" spans="4:4">
      <c r="D1768" s="6"/>
    </row>
    <row r="1769" spans="4:4">
      <c r="D1769" s="6"/>
    </row>
    <row r="1770" spans="4:4">
      <c r="D1770" s="6"/>
    </row>
    <row r="1771" spans="4:4">
      <c r="D1771" s="6"/>
    </row>
    <row r="1772" spans="4:4">
      <c r="D1772" s="6"/>
    </row>
    <row r="1773" spans="4:4">
      <c r="D1773" s="6"/>
    </row>
    <row r="1774" spans="4:4">
      <c r="D1774" s="6"/>
    </row>
    <row r="1775" spans="4:4">
      <c r="D1775" s="6"/>
    </row>
    <row r="1776" spans="4:4">
      <c r="D1776" s="6"/>
    </row>
    <row r="1777" spans="4:4">
      <c r="D1777" s="6"/>
    </row>
    <row r="1778" spans="4:4">
      <c r="D1778" s="6"/>
    </row>
    <row r="1779" spans="4:4">
      <c r="D1779" s="6"/>
    </row>
    <row r="1780" spans="4:4">
      <c r="D1780" s="6"/>
    </row>
    <row r="1781" spans="4:4">
      <c r="D1781" s="6"/>
    </row>
    <row r="1782" spans="4:4">
      <c r="D1782" s="6"/>
    </row>
    <row r="1783" spans="4:4">
      <c r="D1783" s="6"/>
    </row>
    <row r="1784" spans="4:4">
      <c r="D1784" s="6"/>
    </row>
    <row r="1785" spans="4:4">
      <c r="D1785" s="6"/>
    </row>
    <row r="1786" spans="4:4">
      <c r="D1786" s="6"/>
    </row>
    <row r="1787" spans="4:4">
      <c r="D1787" s="6"/>
    </row>
    <row r="1788" spans="4:4">
      <c r="D1788" s="6"/>
    </row>
    <row r="1789" spans="4:4">
      <c r="D1789" s="6"/>
    </row>
    <row r="1790" spans="4:4">
      <c r="D1790" s="6"/>
    </row>
    <row r="1791" spans="4:4">
      <c r="D1791" s="6"/>
    </row>
    <row r="1792" spans="4:4">
      <c r="D1792" s="6"/>
    </row>
    <row r="1793" spans="4:4">
      <c r="D1793" s="6"/>
    </row>
    <row r="1794" spans="4:4">
      <c r="D1794" s="6"/>
    </row>
    <row r="1795" spans="4:4">
      <c r="D1795" s="6"/>
    </row>
    <row r="1796" spans="4:4">
      <c r="D1796" s="6"/>
    </row>
    <row r="1797" spans="4:4">
      <c r="D1797" s="6"/>
    </row>
    <row r="1798" spans="4:4">
      <c r="D1798" s="6"/>
    </row>
    <row r="1799" spans="4:4">
      <c r="D1799" s="6"/>
    </row>
    <row r="1800" spans="4:4">
      <c r="D1800" s="6"/>
    </row>
    <row r="1801" spans="4:4">
      <c r="D1801" s="6"/>
    </row>
    <row r="1802" spans="4:4">
      <c r="D1802" s="6"/>
    </row>
    <row r="1803" spans="4:4">
      <c r="D1803" s="6"/>
    </row>
    <row r="1804" spans="4:4">
      <c r="D1804" s="6"/>
    </row>
    <row r="1805" spans="4:4">
      <c r="D1805" s="6"/>
    </row>
    <row r="1806" spans="4:4">
      <c r="D1806" s="6"/>
    </row>
    <row r="1807" spans="4:4">
      <c r="D1807" s="6"/>
    </row>
    <row r="1808" spans="4:4">
      <c r="D1808" s="6"/>
    </row>
    <row r="1809" spans="4:4">
      <c r="D1809" s="6"/>
    </row>
    <row r="1810" spans="4:4">
      <c r="D1810" s="6"/>
    </row>
    <row r="1811" spans="4:4">
      <c r="D1811" s="6"/>
    </row>
    <row r="1812" spans="4:4">
      <c r="D1812" s="6"/>
    </row>
    <row r="1813" spans="4:4">
      <c r="D1813" s="6"/>
    </row>
    <row r="1814" spans="4:4">
      <c r="D1814" s="6"/>
    </row>
    <row r="1815" spans="4:4">
      <c r="D1815" s="6"/>
    </row>
    <row r="1816" spans="4:4">
      <c r="D1816" s="6"/>
    </row>
    <row r="1817" spans="4:4">
      <c r="D1817" s="6"/>
    </row>
    <row r="1818" spans="4:4">
      <c r="D1818" s="6"/>
    </row>
    <row r="1819" spans="4:4">
      <c r="D1819" s="6"/>
    </row>
    <row r="1820" spans="4:4">
      <c r="D1820" s="6"/>
    </row>
    <row r="1821" spans="4:4">
      <c r="D1821" s="6"/>
    </row>
    <row r="1822" spans="4:4">
      <c r="D1822" s="6"/>
    </row>
    <row r="1823" spans="4:4">
      <c r="D1823" s="6"/>
    </row>
    <row r="1824" spans="4:4">
      <c r="D1824" s="6"/>
    </row>
    <row r="1825" spans="4:4">
      <c r="D1825" s="6"/>
    </row>
    <row r="1826" spans="4:4">
      <c r="D1826" s="6"/>
    </row>
    <row r="1827" spans="4:4">
      <c r="D1827" s="6"/>
    </row>
    <row r="1828" spans="4:4">
      <c r="D1828" s="6"/>
    </row>
    <row r="1829" spans="4:4">
      <c r="D1829" s="6"/>
    </row>
    <row r="1830" spans="4:4">
      <c r="D1830" s="6"/>
    </row>
    <row r="1831" spans="4:4">
      <c r="D1831" s="6"/>
    </row>
    <row r="1832" spans="4:4">
      <c r="D1832" s="6"/>
    </row>
    <row r="1833" spans="4:4">
      <c r="D1833" s="6"/>
    </row>
    <row r="1834" spans="4:4">
      <c r="D1834" s="6"/>
    </row>
    <row r="1835" spans="4:4">
      <c r="D1835" s="6"/>
    </row>
    <row r="1836" spans="4:4">
      <c r="D1836" s="6"/>
    </row>
    <row r="1837" spans="4:4">
      <c r="D1837" s="6"/>
    </row>
    <row r="1838" spans="4:4">
      <c r="D1838" s="6"/>
    </row>
    <row r="1839" spans="4:4">
      <c r="D1839" s="6"/>
    </row>
    <row r="1840" spans="4:4">
      <c r="D1840" s="6"/>
    </row>
    <row r="1841" spans="4:4">
      <c r="D1841" s="6"/>
    </row>
    <row r="1842" spans="4:4">
      <c r="D1842" s="6"/>
    </row>
    <row r="1843" spans="4:4">
      <c r="D1843" s="6"/>
    </row>
    <row r="1844" spans="4:4">
      <c r="D1844" s="6"/>
    </row>
    <row r="1845" spans="4:4">
      <c r="D1845" s="6"/>
    </row>
    <row r="1846" spans="4:4">
      <c r="D1846" s="6"/>
    </row>
    <row r="1847" spans="4:4">
      <c r="D1847" s="6"/>
    </row>
    <row r="1848" spans="4:4">
      <c r="D1848" s="6"/>
    </row>
    <row r="1849" spans="4:4">
      <c r="D1849" s="6"/>
    </row>
    <row r="1850" spans="4:4">
      <c r="D1850" s="6"/>
    </row>
    <row r="1851" spans="4:4">
      <c r="D1851" s="6"/>
    </row>
    <row r="1852" spans="4:4">
      <c r="D1852" s="6"/>
    </row>
    <row r="1853" spans="4:4">
      <c r="D1853" s="6"/>
    </row>
    <row r="1854" spans="4:4">
      <c r="D1854" s="6"/>
    </row>
    <row r="1855" spans="4:4">
      <c r="D1855" s="6"/>
    </row>
    <row r="1856" spans="4:4">
      <c r="D1856" s="6"/>
    </row>
    <row r="1857" spans="4:4">
      <c r="D1857" s="6"/>
    </row>
    <row r="1858" spans="4:4">
      <c r="D1858" s="6"/>
    </row>
    <row r="1859" spans="4:4">
      <c r="D1859" s="6"/>
    </row>
    <row r="1860" spans="4:4">
      <c r="D1860" s="6"/>
    </row>
    <row r="1861" spans="4:4">
      <c r="D1861" s="6"/>
    </row>
    <row r="1862" spans="4:4">
      <c r="D1862" s="6"/>
    </row>
    <row r="1863" spans="4:4">
      <c r="D1863" s="6"/>
    </row>
    <row r="1864" spans="4:4">
      <c r="D1864" s="6"/>
    </row>
    <row r="1865" spans="4:4">
      <c r="D1865" s="6"/>
    </row>
    <row r="1866" spans="4:4">
      <c r="D1866" s="6"/>
    </row>
    <row r="1867" spans="4:4">
      <c r="D1867" s="6"/>
    </row>
    <row r="1868" spans="4:4">
      <c r="D1868" s="6"/>
    </row>
    <row r="1869" spans="4:4">
      <c r="D1869" s="6"/>
    </row>
    <row r="1870" spans="4:4">
      <c r="D1870" s="6"/>
    </row>
    <row r="1871" spans="4:4">
      <c r="D1871" s="6"/>
    </row>
    <row r="1872" spans="4:4">
      <c r="D1872" s="6"/>
    </row>
    <row r="1873" spans="4:4">
      <c r="D1873" s="6"/>
    </row>
    <row r="1874" spans="4:4">
      <c r="D1874" s="6"/>
    </row>
    <row r="1875" spans="4:4">
      <c r="D1875" s="6"/>
    </row>
    <row r="1876" spans="4:4">
      <c r="D1876" s="6"/>
    </row>
    <row r="1877" spans="4:4">
      <c r="D1877" s="6"/>
    </row>
    <row r="1878" spans="4:4">
      <c r="D1878" s="6"/>
    </row>
    <row r="1879" spans="4:4">
      <c r="D1879" s="6"/>
    </row>
    <row r="1880" spans="4:4">
      <c r="D1880" s="6"/>
    </row>
    <row r="1881" spans="4:4">
      <c r="D1881" s="6"/>
    </row>
    <row r="1882" spans="4:4">
      <c r="D1882" s="6"/>
    </row>
    <row r="1883" spans="4:4">
      <c r="D1883" s="6"/>
    </row>
    <row r="1884" spans="4:4">
      <c r="D1884" s="6"/>
    </row>
    <row r="1885" spans="4:4">
      <c r="D1885" s="6"/>
    </row>
    <row r="1886" spans="4:4">
      <c r="D1886" s="6"/>
    </row>
    <row r="1887" spans="4:4">
      <c r="D1887" s="6"/>
    </row>
    <row r="1888" spans="4:4">
      <c r="D1888" s="6"/>
    </row>
    <row r="1889" spans="4:4">
      <c r="D1889" s="6"/>
    </row>
    <row r="1890" spans="4:4">
      <c r="D1890" s="6"/>
    </row>
    <row r="1891" spans="4:4">
      <c r="D1891" s="6"/>
    </row>
    <row r="1892" spans="4:4">
      <c r="D1892" s="6"/>
    </row>
    <row r="1893" spans="4:4">
      <c r="D1893" s="6"/>
    </row>
    <row r="1894" spans="4:4">
      <c r="D1894" s="6"/>
    </row>
    <row r="1895" spans="4:4">
      <c r="D1895" s="6"/>
    </row>
    <row r="1896" spans="4:4">
      <c r="D1896" s="6"/>
    </row>
    <row r="1897" spans="4:4">
      <c r="D1897" s="6"/>
    </row>
    <row r="1898" spans="4:4">
      <c r="D1898" s="6"/>
    </row>
    <row r="1899" spans="4:4">
      <c r="D1899" s="6"/>
    </row>
    <row r="1900" spans="4:4">
      <c r="D1900" s="6"/>
    </row>
    <row r="1901" spans="4:4">
      <c r="D1901" s="6"/>
    </row>
    <row r="1902" spans="4:4">
      <c r="D1902" s="6"/>
    </row>
    <row r="1903" spans="4:4">
      <c r="D1903" s="6"/>
    </row>
    <row r="1904" spans="4:4">
      <c r="D1904" s="6"/>
    </row>
    <row r="1905" spans="4:4">
      <c r="D1905" s="6"/>
    </row>
    <row r="1906" spans="4:4">
      <c r="D1906" s="6"/>
    </row>
    <row r="1907" spans="4:4">
      <c r="D1907" s="6"/>
    </row>
    <row r="1908" spans="4:4">
      <c r="D1908" s="6"/>
    </row>
    <row r="1909" spans="4:4">
      <c r="D1909" s="6"/>
    </row>
    <row r="1910" spans="4:4">
      <c r="D1910" s="6"/>
    </row>
    <row r="1911" spans="4:4">
      <c r="D1911" s="6"/>
    </row>
    <row r="1912" spans="4:4">
      <c r="D1912" s="6"/>
    </row>
    <row r="1913" spans="4:4">
      <c r="D1913" s="6"/>
    </row>
    <row r="1914" spans="4:4">
      <c r="D1914" s="6"/>
    </row>
    <row r="1915" spans="4:4">
      <c r="D1915" s="6"/>
    </row>
    <row r="1916" spans="4:4">
      <c r="D1916" s="6"/>
    </row>
    <row r="1917" spans="4:4">
      <c r="D1917" s="6"/>
    </row>
    <row r="1918" spans="4:4">
      <c r="D1918" s="6"/>
    </row>
    <row r="1919" spans="4:4">
      <c r="D1919" s="6"/>
    </row>
    <row r="1920" spans="4:4">
      <c r="D1920" s="6"/>
    </row>
    <row r="1921" spans="4:4">
      <c r="D1921" s="6"/>
    </row>
    <row r="1922" spans="4:4">
      <c r="D1922" s="6"/>
    </row>
    <row r="1923" spans="4:4">
      <c r="D1923" s="6"/>
    </row>
    <row r="1924" spans="4:4">
      <c r="D1924" s="6"/>
    </row>
    <row r="1925" spans="4:4">
      <c r="D1925" s="6"/>
    </row>
    <row r="1926" spans="4:4">
      <c r="D1926" s="6"/>
    </row>
    <row r="1927" spans="4:4">
      <c r="D1927" s="6"/>
    </row>
    <row r="1928" spans="4:4">
      <c r="D1928" s="6"/>
    </row>
    <row r="1929" spans="4:4">
      <c r="D1929" s="6"/>
    </row>
    <row r="1930" spans="4:4">
      <c r="D1930" s="6"/>
    </row>
    <row r="1931" spans="4:4">
      <c r="D1931" s="6"/>
    </row>
    <row r="1932" spans="4:4">
      <c r="D1932" s="6"/>
    </row>
    <row r="1933" spans="4:4">
      <c r="D1933" s="6"/>
    </row>
    <row r="1934" spans="4:4">
      <c r="D1934" s="6"/>
    </row>
    <row r="1935" spans="4:4">
      <c r="D1935" s="6"/>
    </row>
    <row r="1936" spans="4:4">
      <c r="D1936" s="6"/>
    </row>
    <row r="1937" spans="4:4">
      <c r="D1937" s="6"/>
    </row>
    <row r="1938" spans="4:4">
      <c r="D1938" s="6"/>
    </row>
    <row r="1939" spans="4:4">
      <c r="D1939" s="6"/>
    </row>
    <row r="1940" spans="4:4">
      <c r="D1940" s="6"/>
    </row>
    <row r="1941" spans="4:4">
      <c r="D1941" s="6"/>
    </row>
    <row r="1942" spans="4:4">
      <c r="D1942" s="6"/>
    </row>
    <row r="1943" spans="4:4">
      <c r="D1943" s="6"/>
    </row>
    <row r="1944" spans="4:4">
      <c r="D1944" s="6"/>
    </row>
    <row r="1945" spans="4:4">
      <c r="D1945" s="6"/>
    </row>
    <row r="1946" spans="4:4">
      <c r="D1946" s="6"/>
    </row>
    <row r="1947" spans="4:4">
      <c r="D1947" s="6"/>
    </row>
    <row r="1948" spans="4:4">
      <c r="D1948" s="6"/>
    </row>
    <row r="1949" spans="4:4">
      <c r="D1949" s="6"/>
    </row>
    <row r="1950" spans="4:4">
      <c r="D1950" s="6"/>
    </row>
    <row r="1951" spans="4:4">
      <c r="D1951" s="6"/>
    </row>
    <row r="1952" spans="4:4">
      <c r="D1952" s="6"/>
    </row>
    <row r="1953" spans="4:4">
      <c r="D1953" s="6"/>
    </row>
    <row r="1954" spans="4:4">
      <c r="D1954" s="6"/>
    </row>
    <row r="1955" spans="4:4">
      <c r="D1955" s="6"/>
    </row>
    <row r="1956" spans="4:4">
      <c r="D1956" s="6"/>
    </row>
    <row r="1957" spans="4:4">
      <c r="D1957" s="6"/>
    </row>
    <row r="1958" spans="4:4">
      <c r="D1958" s="6"/>
    </row>
    <row r="1959" spans="4:4">
      <c r="D1959" s="6"/>
    </row>
    <row r="1960" spans="4:4">
      <c r="D1960" s="6"/>
    </row>
    <row r="1961" spans="4:4">
      <c r="D1961" s="6"/>
    </row>
    <row r="1962" spans="4:4">
      <c r="D1962" s="6"/>
    </row>
    <row r="1963" spans="4:4">
      <c r="D1963" s="6"/>
    </row>
    <row r="1964" spans="4:4">
      <c r="D1964" s="6"/>
    </row>
    <row r="1965" spans="4:4">
      <c r="D1965" s="6"/>
    </row>
    <row r="1966" spans="4:4">
      <c r="D1966" s="6"/>
    </row>
    <row r="1967" spans="4:4">
      <c r="D1967" s="6"/>
    </row>
    <row r="1968" spans="4:4">
      <c r="D1968" s="6"/>
    </row>
    <row r="1969" spans="4:4">
      <c r="D1969" s="6"/>
    </row>
    <row r="1970" spans="4:4">
      <c r="D1970" s="6"/>
    </row>
    <row r="1971" spans="4:4">
      <c r="D1971" s="6"/>
    </row>
    <row r="1972" spans="4:4">
      <c r="D1972" s="6"/>
    </row>
    <row r="1973" spans="4:4">
      <c r="D1973" s="6"/>
    </row>
    <row r="1974" spans="4:4">
      <c r="D1974" s="6"/>
    </row>
    <row r="1975" spans="4:4">
      <c r="D1975" s="6"/>
    </row>
    <row r="1976" spans="4:4">
      <c r="D1976" s="6"/>
    </row>
    <row r="1977" spans="4:4">
      <c r="D1977" s="6"/>
    </row>
    <row r="1978" spans="4:4">
      <c r="D1978" s="6"/>
    </row>
    <row r="1979" spans="4:4">
      <c r="D1979" s="6"/>
    </row>
    <row r="1980" spans="4:4">
      <c r="D1980" s="6"/>
    </row>
    <row r="1981" spans="4:4">
      <c r="D1981" s="6"/>
    </row>
    <row r="1982" spans="4:4">
      <c r="D1982" s="6"/>
    </row>
    <row r="1983" spans="4:4">
      <c r="D1983" s="6"/>
    </row>
    <row r="1984" spans="4:4">
      <c r="D1984" s="6"/>
    </row>
    <row r="1985" spans="4:4">
      <c r="D1985" s="6"/>
    </row>
    <row r="1986" spans="4:4">
      <c r="D1986" s="6"/>
    </row>
    <row r="1987" spans="4:4">
      <c r="D1987" s="6"/>
    </row>
    <row r="1988" spans="4:4">
      <c r="D1988" s="6"/>
    </row>
    <row r="1989" spans="4:4">
      <c r="D1989" s="6"/>
    </row>
    <row r="1990" spans="4:4">
      <c r="D1990" s="6"/>
    </row>
    <row r="1991" spans="4:4">
      <c r="D1991" s="6"/>
    </row>
    <row r="1992" spans="4:4">
      <c r="D1992" s="6"/>
    </row>
    <row r="1993" spans="4:4">
      <c r="D1993" s="6"/>
    </row>
    <row r="1994" spans="4:4">
      <c r="D1994" s="6"/>
    </row>
    <row r="1995" spans="4:4">
      <c r="D1995" s="6"/>
    </row>
    <row r="1996" spans="4:4">
      <c r="D1996" s="6"/>
    </row>
    <row r="1997" spans="4:4">
      <c r="D1997" s="6"/>
    </row>
    <row r="1998" spans="4:4">
      <c r="D1998" s="6"/>
    </row>
    <row r="1999" spans="4:4">
      <c r="D1999" s="6"/>
    </row>
    <row r="2000" spans="4:4">
      <c r="D2000" s="6"/>
    </row>
    <row r="2001" spans="4:4">
      <c r="D2001" s="6"/>
    </row>
    <row r="2002" spans="4:4">
      <c r="D2002" s="6"/>
    </row>
    <row r="2003" spans="4:4">
      <c r="D2003" s="6"/>
    </row>
    <row r="2004" spans="4:4">
      <c r="D2004" s="6"/>
    </row>
    <row r="2005" spans="4:4">
      <c r="D2005" s="6"/>
    </row>
    <row r="2006" spans="4:4">
      <c r="D2006" s="6"/>
    </row>
    <row r="2007" spans="4:4">
      <c r="D2007" s="6"/>
    </row>
    <row r="2008" spans="4:4">
      <c r="D2008" s="6"/>
    </row>
    <row r="2009" spans="4:4">
      <c r="D2009" s="6"/>
    </row>
    <row r="2010" spans="4:4">
      <c r="D2010" s="6"/>
    </row>
    <row r="2011" spans="4:4">
      <c r="D2011" s="6"/>
    </row>
    <row r="2012" spans="4:4">
      <c r="D2012" s="6"/>
    </row>
    <row r="2013" spans="4:4">
      <c r="D2013" s="6"/>
    </row>
    <row r="2014" spans="4:4">
      <c r="D2014" s="6"/>
    </row>
    <row r="2015" spans="4:4">
      <c r="D2015" s="6"/>
    </row>
    <row r="2016" spans="4:4">
      <c r="D2016" s="6"/>
    </row>
    <row r="2017" spans="4:4">
      <c r="D2017" s="6"/>
    </row>
    <row r="2018" spans="4:4">
      <c r="D2018" s="6"/>
    </row>
    <row r="2019" spans="4:4">
      <c r="D2019" s="6"/>
    </row>
    <row r="2020" spans="4:4">
      <c r="D2020" s="6"/>
    </row>
    <row r="2021" spans="4:4">
      <c r="D2021" s="6"/>
    </row>
    <row r="2022" spans="4:4">
      <c r="D2022" s="6"/>
    </row>
    <row r="2023" spans="4:4">
      <c r="D2023" s="6"/>
    </row>
    <row r="2024" spans="4:4">
      <c r="D2024" s="6"/>
    </row>
    <row r="2025" spans="4:4">
      <c r="D2025" s="6"/>
    </row>
    <row r="2026" spans="4:4">
      <c r="D2026" s="6"/>
    </row>
    <row r="2027" spans="4:4">
      <c r="D2027" s="6"/>
    </row>
    <row r="2028" spans="4:4">
      <c r="D2028" s="6"/>
    </row>
    <row r="2029" spans="4:4">
      <c r="D2029" s="6"/>
    </row>
    <row r="2030" spans="4:4">
      <c r="D2030" s="6"/>
    </row>
    <row r="2031" spans="4:4">
      <c r="D2031" s="6"/>
    </row>
    <row r="2032" spans="4:4">
      <c r="D2032" s="6"/>
    </row>
    <row r="2033" spans="4:4">
      <c r="D2033" s="6"/>
    </row>
    <row r="2034" spans="4:4">
      <c r="D2034" s="6"/>
    </row>
    <row r="2035" spans="4:4">
      <c r="D2035" s="6"/>
    </row>
    <row r="2036" spans="4:4">
      <c r="D2036" s="6"/>
    </row>
    <row r="2037" spans="4:4">
      <c r="D2037" s="6"/>
    </row>
    <row r="2038" spans="4:4">
      <c r="D2038" s="6"/>
    </row>
    <row r="2039" spans="4:4">
      <c r="D2039" s="6"/>
    </row>
    <row r="2040" spans="4:4">
      <c r="D2040" s="6"/>
    </row>
    <row r="2041" spans="4:4">
      <c r="D2041" s="6"/>
    </row>
    <row r="2042" spans="4:4">
      <c r="D2042" s="6"/>
    </row>
    <row r="2043" spans="4:4">
      <c r="D2043" s="6"/>
    </row>
    <row r="2044" spans="4:4">
      <c r="D2044" s="6"/>
    </row>
    <row r="2045" spans="4:4">
      <c r="D2045" s="6"/>
    </row>
    <row r="2046" spans="4:4">
      <c r="D2046" s="6"/>
    </row>
    <row r="2047" spans="4:4">
      <c r="D2047" s="6"/>
    </row>
    <row r="2048" spans="4:4">
      <c r="D2048" s="6"/>
    </row>
    <row r="2049" spans="4:4">
      <c r="D2049" s="6"/>
    </row>
    <row r="2050" spans="4:4">
      <c r="D2050" s="6"/>
    </row>
    <row r="2051" spans="4:4">
      <c r="D2051" s="6"/>
    </row>
    <row r="2052" spans="4:4">
      <c r="D2052" s="6"/>
    </row>
    <row r="2053" spans="4:4">
      <c r="D2053" s="6"/>
    </row>
    <row r="2054" spans="4:4">
      <c r="D2054" s="6"/>
    </row>
    <row r="2055" spans="4:4">
      <c r="D2055" s="6"/>
    </row>
    <row r="2056" spans="4:4">
      <c r="D2056" s="6"/>
    </row>
    <row r="2057" spans="4:4">
      <c r="D2057" s="6"/>
    </row>
    <row r="2058" spans="4:4">
      <c r="D2058" s="6"/>
    </row>
    <row r="2059" spans="4:4">
      <c r="D2059" s="6"/>
    </row>
    <row r="2060" spans="4:4">
      <c r="D2060" s="6"/>
    </row>
    <row r="2061" spans="4:4">
      <c r="D2061" s="6"/>
    </row>
    <row r="2062" spans="4:4">
      <c r="D2062" s="6"/>
    </row>
    <row r="2063" spans="4:4">
      <c r="D2063" s="6"/>
    </row>
    <row r="2064" spans="4:4">
      <c r="D2064" s="6"/>
    </row>
    <row r="2065" spans="4:4">
      <c r="D2065" s="6"/>
    </row>
    <row r="2066" spans="4:4">
      <c r="D2066" s="6"/>
    </row>
    <row r="2067" spans="4:4">
      <c r="D2067" s="6"/>
    </row>
    <row r="2068" spans="4:4">
      <c r="D2068" s="6"/>
    </row>
    <row r="2069" spans="4:4">
      <c r="D2069" s="6"/>
    </row>
    <row r="2070" spans="4:4">
      <c r="D2070" s="6"/>
    </row>
    <row r="2071" spans="4:4">
      <c r="D2071" s="6"/>
    </row>
    <row r="2072" spans="4:4">
      <c r="D2072" s="6"/>
    </row>
    <row r="2073" spans="4:4">
      <c r="D2073" s="6"/>
    </row>
    <row r="2074" spans="4:4">
      <c r="D2074" s="6"/>
    </row>
    <row r="2075" spans="4:4">
      <c r="D2075" s="6"/>
    </row>
    <row r="2076" spans="4:4">
      <c r="D2076" s="6"/>
    </row>
    <row r="2077" spans="4:4">
      <c r="D2077" s="6"/>
    </row>
    <row r="2078" spans="4:4">
      <c r="D2078" s="6"/>
    </row>
    <row r="2079" spans="4:4">
      <c r="D2079" s="6"/>
    </row>
    <row r="2080" spans="4:4">
      <c r="D2080" s="6"/>
    </row>
    <row r="2081" spans="4:4">
      <c r="D2081" s="6"/>
    </row>
    <row r="2082" spans="4:4">
      <c r="D2082" s="6"/>
    </row>
    <row r="2083" spans="4:4">
      <c r="D2083" s="6"/>
    </row>
    <row r="2084" spans="4:4">
      <c r="D2084" s="6"/>
    </row>
    <row r="2085" spans="4:4">
      <c r="D2085" s="6"/>
    </row>
    <row r="2086" spans="4:4">
      <c r="D2086" s="6"/>
    </row>
    <row r="2087" spans="4:4">
      <c r="D2087" s="6"/>
    </row>
    <row r="2088" spans="4:4">
      <c r="D2088" s="6"/>
    </row>
    <row r="2089" spans="4:4">
      <c r="D2089" s="6"/>
    </row>
    <row r="2090" spans="4:4">
      <c r="D2090" s="6"/>
    </row>
    <row r="2091" spans="4:4">
      <c r="D2091" s="6"/>
    </row>
    <row r="2092" spans="4:4">
      <c r="D2092" s="6"/>
    </row>
    <row r="2093" spans="4:4">
      <c r="D2093" s="6"/>
    </row>
    <row r="2094" spans="4:4">
      <c r="D2094" s="6"/>
    </row>
    <row r="2095" spans="4:4">
      <c r="D2095" s="6"/>
    </row>
    <row r="2096" spans="4:4">
      <c r="D2096" s="6"/>
    </row>
    <row r="2097" spans="4:4">
      <c r="D2097" s="6"/>
    </row>
    <row r="2098" spans="4:4">
      <c r="D2098" s="6"/>
    </row>
    <row r="2099" spans="4:4">
      <c r="D2099" s="6"/>
    </row>
    <row r="2100" spans="4:4">
      <c r="D2100" s="6"/>
    </row>
    <row r="2101" spans="4:4">
      <c r="D2101" s="6"/>
    </row>
    <row r="2102" spans="4:4">
      <c r="D2102" s="6"/>
    </row>
    <row r="2103" spans="4:4">
      <c r="D2103" s="6"/>
    </row>
    <row r="2104" spans="4:4">
      <c r="D2104" s="6"/>
    </row>
    <row r="2105" spans="4:4">
      <c r="D2105" s="6"/>
    </row>
    <row r="2106" spans="4:4">
      <c r="D2106" s="6"/>
    </row>
    <row r="2107" spans="4:4">
      <c r="D2107" s="6"/>
    </row>
    <row r="2108" spans="4:4">
      <c r="D2108" s="6"/>
    </row>
    <row r="2109" spans="4:4">
      <c r="D2109" s="6"/>
    </row>
    <row r="2110" spans="4:4">
      <c r="D2110" s="6"/>
    </row>
    <row r="2111" spans="4:4">
      <c r="D2111" s="6"/>
    </row>
    <row r="2112" spans="4:4">
      <c r="D2112" s="6"/>
    </row>
    <row r="2113" spans="4:4">
      <c r="D2113" s="6"/>
    </row>
    <row r="2114" spans="4:4">
      <c r="D2114" s="6"/>
    </row>
    <row r="2115" spans="4:4">
      <c r="D2115" s="6"/>
    </row>
    <row r="2116" spans="4:4">
      <c r="D2116" s="6"/>
    </row>
    <row r="2117" spans="4:4">
      <c r="D2117" s="6"/>
    </row>
    <row r="2118" spans="4:4">
      <c r="D2118" s="6"/>
    </row>
    <row r="2119" spans="4:4">
      <c r="D2119" s="6"/>
    </row>
    <row r="2120" spans="4:4">
      <c r="D2120" s="6"/>
    </row>
    <row r="2121" spans="4:4">
      <c r="D2121" s="6"/>
    </row>
    <row r="2122" spans="4:4">
      <c r="D2122" s="6"/>
    </row>
    <row r="2123" spans="4:4">
      <c r="D2123" s="6"/>
    </row>
    <row r="2124" spans="4:4">
      <c r="D2124" s="6"/>
    </row>
    <row r="2125" spans="4:4">
      <c r="D2125" s="6"/>
    </row>
    <row r="2126" spans="4:4">
      <c r="D2126" s="6"/>
    </row>
    <row r="2127" spans="4:4">
      <c r="D2127" s="6"/>
    </row>
    <row r="2128" spans="4:4">
      <c r="D2128" s="6"/>
    </row>
    <row r="2129" spans="4:4">
      <c r="D2129" s="6"/>
    </row>
    <row r="2130" spans="4:4">
      <c r="D2130" s="6"/>
    </row>
    <row r="2131" spans="4:4">
      <c r="D2131" s="6"/>
    </row>
    <row r="2132" spans="4:4">
      <c r="D2132" s="6"/>
    </row>
    <row r="2133" spans="4:4">
      <c r="D2133" s="6"/>
    </row>
    <row r="2134" spans="4:4">
      <c r="D2134" s="6"/>
    </row>
    <row r="2135" spans="4:4">
      <c r="D2135" s="6"/>
    </row>
    <row r="2136" spans="4:4">
      <c r="D2136" s="6"/>
    </row>
    <row r="2137" spans="4:4">
      <c r="D2137" s="6"/>
    </row>
    <row r="2138" spans="4:4">
      <c r="D2138" s="6"/>
    </row>
    <row r="2139" spans="4:4">
      <c r="D2139" s="6"/>
    </row>
    <row r="2140" spans="4:4">
      <c r="D2140" s="6"/>
    </row>
    <row r="2141" spans="4:4">
      <c r="D2141" s="6"/>
    </row>
    <row r="2142" spans="4:4">
      <c r="D2142" s="6"/>
    </row>
    <row r="2143" spans="4:4">
      <c r="D2143" s="6"/>
    </row>
    <row r="2144" spans="4:4">
      <c r="D2144" s="6"/>
    </row>
    <row r="2145" spans="4:4">
      <c r="D2145" s="6"/>
    </row>
    <row r="2146" spans="4:4">
      <c r="D2146" s="6"/>
    </row>
    <row r="2147" spans="4:4">
      <c r="D2147" s="6"/>
    </row>
    <row r="2148" spans="4:4">
      <c r="D2148" s="6"/>
    </row>
    <row r="2149" spans="4:4">
      <c r="D2149" s="6"/>
    </row>
    <row r="2150" spans="4:4">
      <c r="D2150" s="6"/>
    </row>
    <row r="2151" spans="4:4">
      <c r="D2151" s="6"/>
    </row>
    <row r="2152" spans="4:4">
      <c r="D2152" s="6"/>
    </row>
    <row r="2153" spans="4:4">
      <c r="D2153" s="6"/>
    </row>
    <row r="2154" spans="4:4">
      <c r="D2154" s="6"/>
    </row>
    <row r="2155" spans="4:4">
      <c r="D2155" s="6"/>
    </row>
    <row r="2156" spans="4:4">
      <c r="D2156" s="6"/>
    </row>
    <row r="2157" spans="4:4">
      <c r="D2157" s="6"/>
    </row>
    <row r="2158" spans="4:4">
      <c r="D2158" s="6"/>
    </row>
    <row r="2159" spans="4:4">
      <c r="D2159" s="6"/>
    </row>
    <row r="2160" spans="4:4">
      <c r="D2160" s="6"/>
    </row>
    <row r="2161" spans="4:4">
      <c r="D2161" s="6"/>
    </row>
    <row r="2162" spans="4:4">
      <c r="D2162" s="6"/>
    </row>
    <row r="2163" spans="4:4">
      <c r="D2163" s="6"/>
    </row>
    <row r="2164" spans="4:4">
      <c r="D2164" s="6"/>
    </row>
    <row r="2165" spans="4:4">
      <c r="D2165" s="6"/>
    </row>
    <row r="2166" spans="4:4">
      <c r="D2166" s="6"/>
    </row>
    <row r="2167" spans="4:4">
      <c r="D2167" s="6"/>
    </row>
    <row r="2168" spans="4:4">
      <c r="D2168" s="6"/>
    </row>
    <row r="2169" spans="4:4">
      <c r="D2169" s="6"/>
    </row>
    <row r="2170" spans="4:4">
      <c r="D2170" s="6"/>
    </row>
    <row r="2171" spans="4:4">
      <c r="D2171" s="6"/>
    </row>
    <row r="2172" spans="4:4">
      <c r="D2172" s="6"/>
    </row>
    <row r="2173" spans="4:4">
      <c r="D2173" s="6"/>
    </row>
    <row r="2174" spans="4:4">
      <c r="D2174" s="6"/>
    </row>
    <row r="2175" spans="4:4">
      <c r="D2175" s="6"/>
    </row>
    <row r="2176" spans="4:4">
      <c r="D2176" s="6"/>
    </row>
    <row r="2177" spans="4:4">
      <c r="D2177" s="6"/>
    </row>
    <row r="2178" spans="4:4">
      <c r="D2178" s="6"/>
    </row>
    <row r="2179" spans="4:4">
      <c r="D2179" s="6"/>
    </row>
    <row r="2180" spans="4:4">
      <c r="D2180" s="6"/>
    </row>
    <row r="2181" spans="4:4">
      <c r="D2181" s="6"/>
    </row>
    <row r="2182" spans="4:4">
      <c r="D2182" s="6"/>
    </row>
    <row r="2183" spans="4:4">
      <c r="D2183" s="6"/>
    </row>
    <row r="2184" spans="4:4">
      <c r="D2184" s="6"/>
    </row>
    <row r="2185" spans="4:4">
      <c r="D2185" s="6"/>
    </row>
    <row r="2186" spans="4:4">
      <c r="D2186" s="6"/>
    </row>
    <row r="2187" spans="4:4">
      <c r="D2187" s="6"/>
    </row>
    <row r="2188" spans="4:4">
      <c r="D2188" s="6"/>
    </row>
    <row r="2189" spans="4:4">
      <c r="D2189" s="6"/>
    </row>
    <row r="2190" spans="4:4">
      <c r="D2190" s="6"/>
    </row>
    <row r="2191" spans="4:4">
      <c r="D2191" s="6"/>
    </row>
    <row r="2192" spans="4:4">
      <c r="D2192" s="6"/>
    </row>
    <row r="2193" spans="4:4">
      <c r="D2193" s="6"/>
    </row>
    <row r="2194" spans="4:4">
      <c r="D2194" s="6"/>
    </row>
    <row r="2195" spans="4:4">
      <c r="D2195" s="6"/>
    </row>
    <row r="2196" spans="4:4">
      <c r="D2196" s="6"/>
    </row>
    <row r="2197" spans="4:4">
      <c r="D2197" s="6"/>
    </row>
    <row r="2198" spans="4:4">
      <c r="D2198" s="6"/>
    </row>
    <row r="2199" spans="4:4">
      <c r="D2199" s="6"/>
    </row>
    <row r="2200" spans="4:4">
      <c r="D2200" s="6"/>
    </row>
    <row r="2201" spans="4:4">
      <c r="D2201" s="6"/>
    </row>
    <row r="2202" spans="4:4">
      <c r="D2202" s="6"/>
    </row>
    <row r="2203" spans="4:4">
      <c r="D2203" s="6"/>
    </row>
    <row r="2204" spans="4:4">
      <c r="D2204" s="6"/>
    </row>
    <row r="2205" spans="4:4">
      <c r="D2205" s="6"/>
    </row>
    <row r="2206" spans="4:4">
      <c r="D2206" s="6"/>
    </row>
    <row r="2207" spans="4:4">
      <c r="D2207" s="6"/>
    </row>
    <row r="2208" spans="4:4">
      <c r="D2208" s="6"/>
    </row>
    <row r="2209" spans="4:4">
      <c r="D2209" s="6"/>
    </row>
    <row r="2210" spans="4:4">
      <c r="D2210" s="6"/>
    </row>
    <row r="2211" spans="4:4">
      <c r="D2211" s="6"/>
    </row>
    <row r="2212" spans="4:4">
      <c r="D2212" s="6"/>
    </row>
    <row r="2213" spans="4:4">
      <c r="D2213" s="6"/>
    </row>
    <row r="2214" spans="4:4">
      <c r="D2214" s="6"/>
    </row>
    <row r="2215" spans="4:4">
      <c r="D2215" s="6"/>
    </row>
    <row r="2216" spans="4:4">
      <c r="D2216" s="6"/>
    </row>
    <row r="2217" spans="4:4">
      <c r="D2217" s="6"/>
    </row>
    <row r="2218" spans="4:4">
      <c r="D2218" s="6"/>
    </row>
    <row r="2219" spans="4:4">
      <c r="D2219" s="6"/>
    </row>
    <row r="2220" spans="4:4">
      <c r="D2220" s="6"/>
    </row>
    <row r="2221" spans="4:4">
      <c r="D2221" s="6"/>
    </row>
    <row r="2222" spans="4:4">
      <c r="D2222" s="6"/>
    </row>
    <row r="2223" spans="4:4">
      <c r="D2223" s="6"/>
    </row>
    <row r="2224" spans="4:4">
      <c r="D2224" s="6"/>
    </row>
    <row r="2225" spans="4:4">
      <c r="D2225" s="6"/>
    </row>
    <row r="2226" spans="4:4">
      <c r="D2226" s="6"/>
    </row>
    <row r="2227" spans="4:4">
      <c r="D2227" s="6"/>
    </row>
    <row r="2228" spans="4:4">
      <c r="D2228" s="6"/>
    </row>
    <row r="2229" spans="4:4">
      <c r="D2229" s="6"/>
    </row>
    <row r="2230" spans="4:4">
      <c r="D2230" s="6"/>
    </row>
    <row r="2231" spans="4:4">
      <c r="D2231" s="6"/>
    </row>
    <row r="2232" spans="4:4">
      <c r="D2232" s="6"/>
    </row>
    <row r="2233" spans="4:4">
      <c r="D2233" s="6"/>
    </row>
    <row r="2234" spans="4:4">
      <c r="D2234" s="6"/>
    </row>
    <row r="2235" spans="4:4">
      <c r="D2235" s="6"/>
    </row>
    <row r="2236" spans="4:4">
      <c r="D2236" s="6"/>
    </row>
    <row r="2237" spans="4:4">
      <c r="D2237" s="6"/>
    </row>
    <row r="2238" spans="4:4">
      <c r="D2238" s="6"/>
    </row>
    <row r="2239" spans="4:4">
      <c r="D2239" s="6"/>
    </row>
    <row r="2240" spans="4:4">
      <c r="D2240" s="6"/>
    </row>
    <row r="2241" spans="4:4">
      <c r="D2241" s="6"/>
    </row>
    <row r="2242" spans="4:4">
      <c r="D2242" s="6"/>
    </row>
    <row r="2243" spans="4:4">
      <c r="D2243" s="6"/>
    </row>
    <row r="2244" spans="4:4">
      <c r="D2244" s="6"/>
    </row>
    <row r="2245" spans="4:4">
      <c r="D2245" s="6"/>
    </row>
    <row r="2246" spans="4:4">
      <c r="D2246" s="6"/>
    </row>
    <row r="2247" spans="4:4">
      <c r="D2247" s="6"/>
    </row>
    <row r="2248" spans="4:4">
      <c r="D2248" s="6"/>
    </row>
    <row r="2249" spans="4:4">
      <c r="D2249" s="6"/>
    </row>
    <row r="2250" spans="4:4">
      <c r="D2250" s="6"/>
    </row>
    <row r="2251" spans="4:4">
      <c r="D2251" s="6"/>
    </row>
    <row r="2252" spans="4:4">
      <c r="D2252" s="6"/>
    </row>
    <row r="2253" spans="4:4">
      <c r="D2253" s="6"/>
    </row>
    <row r="2254" spans="4:4">
      <c r="D2254" s="6"/>
    </row>
    <row r="2255" spans="4:4">
      <c r="D2255" s="6"/>
    </row>
    <row r="2256" spans="4:4">
      <c r="D2256" s="6"/>
    </row>
    <row r="2257" spans="4:4">
      <c r="D2257" s="6"/>
    </row>
    <row r="2258" spans="4:4">
      <c r="D2258" s="6"/>
    </row>
    <row r="2259" spans="4:4">
      <c r="D2259" s="6"/>
    </row>
    <row r="2260" spans="4:4">
      <c r="D2260" s="6"/>
    </row>
    <row r="2261" spans="4:4">
      <c r="D2261" s="6"/>
    </row>
    <row r="2262" spans="4:4">
      <c r="D2262" s="6"/>
    </row>
    <row r="2263" spans="4:4">
      <c r="D2263" s="6"/>
    </row>
    <row r="2264" spans="4:4">
      <c r="D2264" s="6"/>
    </row>
    <row r="2265" spans="4:4">
      <c r="D2265" s="6"/>
    </row>
    <row r="2266" spans="4:4">
      <c r="D2266" s="6"/>
    </row>
    <row r="2267" spans="4:4">
      <c r="D2267" s="6"/>
    </row>
    <row r="2268" spans="4:4">
      <c r="D2268" s="6"/>
    </row>
    <row r="2269" spans="4:4">
      <c r="D2269" s="6"/>
    </row>
    <row r="2270" spans="4:4">
      <c r="D2270" s="6"/>
    </row>
    <row r="2271" spans="4:4">
      <c r="D2271" s="6"/>
    </row>
    <row r="2272" spans="4:4">
      <c r="D2272" s="6"/>
    </row>
    <row r="2273" spans="4:4">
      <c r="D2273" s="6"/>
    </row>
    <row r="2274" spans="4:4">
      <c r="D2274" s="6"/>
    </row>
    <row r="2275" spans="4:4">
      <c r="D2275" s="6"/>
    </row>
    <row r="2276" spans="4:4">
      <c r="D2276" s="6"/>
    </row>
    <row r="2277" spans="4:4">
      <c r="D2277" s="6"/>
    </row>
    <row r="2278" spans="4:4">
      <c r="D2278" s="6"/>
    </row>
    <row r="2279" spans="4:4">
      <c r="D2279" s="6"/>
    </row>
    <row r="2280" spans="4:4">
      <c r="D2280" s="6"/>
    </row>
    <row r="2281" spans="4:4">
      <c r="D2281" s="6"/>
    </row>
    <row r="2282" spans="4:4">
      <c r="D2282" s="6"/>
    </row>
    <row r="2283" spans="4:4">
      <c r="D2283" s="6"/>
    </row>
    <row r="2284" spans="4:4">
      <c r="D2284" s="6"/>
    </row>
    <row r="2285" spans="4:4">
      <c r="D2285" s="6"/>
    </row>
    <row r="2286" spans="4:4">
      <c r="D2286" s="6"/>
    </row>
    <row r="2287" spans="4:4">
      <c r="D2287" s="6"/>
    </row>
    <row r="2288" spans="4:4">
      <c r="D2288" s="6"/>
    </row>
    <row r="2289" spans="4:4">
      <c r="D2289" s="6"/>
    </row>
    <row r="2290" spans="4:4">
      <c r="D2290" s="6"/>
    </row>
    <row r="2291" spans="4:4">
      <c r="D2291" s="6"/>
    </row>
    <row r="2292" spans="4:4">
      <c r="D2292" s="6"/>
    </row>
    <row r="2293" spans="4:4">
      <c r="D2293" s="6"/>
    </row>
    <row r="2294" spans="4:4">
      <c r="D2294" s="6"/>
    </row>
    <row r="2295" spans="4:4">
      <c r="D2295" s="6"/>
    </row>
    <row r="2296" spans="4:4">
      <c r="D2296" s="6"/>
    </row>
    <row r="2297" spans="4:4">
      <c r="D2297" s="6"/>
    </row>
    <row r="2298" spans="4:4">
      <c r="D2298" s="6"/>
    </row>
    <row r="2299" spans="4:4">
      <c r="D2299" s="6"/>
    </row>
    <row r="2300" spans="4:4">
      <c r="D2300" s="6"/>
    </row>
    <row r="2301" spans="4:4">
      <c r="D2301" s="6"/>
    </row>
    <row r="2302" spans="4:4">
      <c r="D2302" s="6"/>
    </row>
    <row r="2303" spans="4:4">
      <c r="D2303" s="6"/>
    </row>
    <row r="2304" spans="4:4">
      <c r="D2304" s="6"/>
    </row>
    <row r="2305" spans="4:4">
      <c r="D2305" s="6"/>
    </row>
    <row r="2306" spans="4:4">
      <c r="D2306" s="6"/>
    </row>
    <row r="2307" spans="4:4">
      <c r="D2307" s="6"/>
    </row>
    <row r="2308" spans="4:4">
      <c r="D2308" s="6"/>
    </row>
    <row r="2309" spans="4:4">
      <c r="D2309" s="6"/>
    </row>
    <row r="2310" spans="4:4">
      <c r="D2310" s="6"/>
    </row>
    <row r="2311" spans="4:4">
      <c r="D2311" s="6"/>
    </row>
    <row r="2312" spans="4:4">
      <c r="D2312" s="6"/>
    </row>
    <row r="2313" spans="4:4">
      <c r="D2313" s="6"/>
    </row>
    <row r="2314" spans="4:4">
      <c r="D2314" s="6"/>
    </row>
    <row r="2315" spans="4:4">
      <c r="D2315" s="6"/>
    </row>
    <row r="2316" spans="4:4">
      <c r="D2316" s="6"/>
    </row>
    <row r="2317" spans="4:4">
      <c r="D2317" s="6"/>
    </row>
    <row r="2318" spans="4:4">
      <c r="D2318" s="6"/>
    </row>
    <row r="2319" spans="4:4">
      <c r="D2319" s="6"/>
    </row>
    <row r="2320" spans="4:4">
      <c r="D2320" s="6"/>
    </row>
    <row r="2321" spans="4:4">
      <c r="D2321" s="6"/>
    </row>
    <row r="2322" spans="4:4">
      <c r="D2322" s="6"/>
    </row>
    <row r="2323" spans="4:4">
      <c r="D2323" s="6"/>
    </row>
    <row r="2324" spans="4:4">
      <c r="D2324" s="6"/>
    </row>
    <row r="2325" spans="4:4">
      <c r="D2325" s="6"/>
    </row>
    <row r="2326" spans="4:4">
      <c r="D2326" s="6"/>
    </row>
    <row r="2327" spans="4:4">
      <c r="D2327" s="6"/>
    </row>
    <row r="2328" spans="4:4">
      <c r="D2328" s="6"/>
    </row>
    <row r="2329" spans="4:4">
      <c r="D2329" s="6"/>
    </row>
    <row r="2330" spans="4:4">
      <c r="D2330" s="6"/>
    </row>
    <row r="2331" spans="4:4">
      <c r="D2331" s="6"/>
    </row>
    <row r="2332" spans="4:4">
      <c r="D2332" s="6"/>
    </row>
    <row r="2333" spans="4:4">
      <c r="D2333" s="6"/>
    </row>
    <row r="2334" spans="4:4">
      <c r="D2334" s="6"/>
    </row>
    <row r="2335" spans="4:4">
      <c r="D2335" s="6"/>
    </row>
    <row r="2336" spans="4:4">
      <c r="D2336" s="6"/>
    </row>
    <row r="2337" spans="4:4">
      <c r="D2337" s="6"/>
    </row>
    <row r="2338" spans="4:4">
      <c r="D2338" s="6"/>
    </row>
    <row r="2339" spans="4:4">
      <c r="D2339" s="6"/>
    </row>
    <row r="2340" spans="4:4">
      <c r="D2340" s="6"/>
    </row>
    <row r="2341" spans="4:4">
      <c r="D2341" s="6"/>
    </row>
    <row r="2342" spans="4:4">
      <c r="D2342" s="6"/>
    </row>
    <row r="2343" spans="4:4">
      <c r="D2343" s="6"/>
    </row>
    <row r="2344" spans="4:4">
      <c r="D2344" s="6"/>
    </row>
    <row r="2345" spans="4:4">
      <c r="D2345" s="6"/>
    </row>
    <row r="2346" spans="4:4">
      <c r="D2346" s="6"/>
    </row>
    <row r="2347" spans="4:4">
      <c r="D2347" s="6"/>
    </row>
    <row r="2348" spans="4:4">
      <c r="D2348" s="6"/>
    </row>
    <row r="2349" spans="4:4">
      <c r="D2349" s="6"/>
    </row>
    <row r="2350" spans="4:4">
      <c r="D2350" s="6"/>
    </row>
    <row r="2351" spans="4:4">
      <c r="D2351" s="6"/>
    </row>
    <row r="2352" spans="4:4">
      <c r="D2352" s="6"/>
    </row>
    <row r="2353" spans="4:4">
      <c r="D2353" s="6"/>
    </row>
    <row r="2354" spans="4:4">
      <c r="D2354" s="6"/>
    </row>
    <row r="2355" spans="4:4">
      <c r="D2355" s="6"/>
    </row>
    <row r="2356" spans="4:4">
      <c r="D2356" s="6"/>
    </row>
    <row r="2357" spans="4:4">
      <c r="D2357" s="6"/>
    </row>
    <row r="2358" spans="4:4">
      <c r="D2358" s="6"/>
    </row>
    <row r="2359" spans="4:4">
      <c r="D2359" s="6"/>
    </row>
    <row r="2360" spans="4:4">
      <c r="D2360" s="6"/>
    </row>
    <row r="2361" spans="4:4">
      <c r="D2361" s="6"/>
    </row>
    <row r="2362" spans="4:4">
      <c r="D2362" s="6"/>
    </row>
    <row r="2363" spans="4:4">
      <c r="D2363" s="6"/>
    </row>
    <row r="2364" spans="4:4">
      <c r="D2364" s="6"/>
    </row>
    <row r="2365" spans="4:4">
      <c r="D2365" s="6"/>
    </row>
    <row r="2366" spans="4:4">
      <c r="D2366" s="6"/>
    </row>
    <row r="2367" spans="4:4">
      <c r="D2367" s="6"/>
    </row>
    <row r="2368" spans="4:4">
      <c r="D2368" s="6"/>
    </row>
    <row r="2369" spans="4:4">
      <c r="D2369" s="6"/>
    </row>
    <row r="2370" spans="4:4">
      <c r="D2370" s="6"/>
    </row>
    <row r="2371" spans="4:4">
      <c r="D2371" s="6"/>
    </row>
    <row r="2372" spans="4:4">
      <c r="D2372" s="6"/>
    </row>
    <row r="2373" spans="4:4">
      <c r="D2373" s="6"/>
    </row>
    <row r="2374" spans="4:4">
      <c r="D2374" s="6"/>
    </row>
    <row r="2375" spans="4:4">
      <c r="D2375" s="6"/>
    </row>
    <row r="2376" spans="4:4">
      <c r="D2376" s="6"/>
    </row>
    <row r="2377" spans="4:4">
      <c r="D2377" s="6"/>
    </row>
    <row r="2378" spans="4:4">
      <c r="D2378" s="6"/>
    </row>
    <row r="2379" spans="4:4">
      <c r="D2379" s="6"/>
    </row>
    <row r="2380" spans="4:4">
      <c r="D2380" s="6"/>
    </row>
    <row r="2381" spans="4:4">
      <c r="D2381" s="6"/>
    </row>
    <row r="2382" spans="4:4">
      <c r="D2382" s="6"/>
    </row>
    <row r="2383" spans="4:4">
      <c r="D2383" s="6"/>
    </row>
    <row r="2384" spans="4:4">
      <c r="D2384" s="6"/>
    </row>
    <row r="2385" spans="4:4">
      <c r="D2385" s="6"/>
    </row>
    <row r="2386" spans="4:4">
      <c r="D2386" s="6"/>
    </row>
    <row r="2387" spans="4:4">
      <c r="D2387" s="6"/>
    </row>
    <row r="2388" spans="4:4">
      <c r="D2388" s="6"/>
    </row>
    <row r="2389" spans="4:4">
      <c r="D2389" s="6"/>
    </row>
    <row r="2390" spans="4:4">
      <c r="D2390" s="6"/>
    </row>
    <row r="2391" spans="4:4">
      <c r="D2391" s="6"/>
    </row>
    <row r="2392" spans="4:4">
      <c r="D2392" s="6"/>
    </row>
    <row r="2393" spans="4:4">
      <c r="D2393" s="6"/>
    </row>
    <row r="2394" spans="4:4">
      <c r="D2394" s="6"/>
    </row>
    <row r="2395" spans="4:4">
      <c r="D2395" s="6"/>
    </row>
    <row r="2396" spans="4:4">
      <c r="D2396" s="6"/>
    </row>
    <row r="2397" spans="4:4">
      <c r="D2397" s="6"/>
    </row>
    <row r="2398" spans="4:4">
      <c r="D2398" s="6"/>
    </row>
    <row r="2399" spans="4:4">
      <c r="D2399" s="6"/>
    </row>
    <row r="2400" spans="4:4">
      <c r="D2400" s="6"/>
    </row>
    <row r="2401" spans="4:4">
      <c r="D2401" s="6"/>
    </row>
    <row r="2402" spans="4:4">
      <c r="D2402" s="6"/>
    </row>
    <row r="2403" spans="4:4">
      <c r="D2403" s="6"/>
    </row>
    <row r="2404" spans="4:4">
      <c r="D2404" s="6"/>
    </row>
    <row r="2405" spans="4:4">
      <c r="D2405" s="6"/>
    </row>
    <row r="2406" spans="4:4">
      <c r="D2406" s="6"/>
    </row>
    <row r="2407" spans="4:4">
      <c r="D2407" s="6"/>
    </row>
    <row r="2408" spans="4:4">
      <c r="D2408" s="6"/>
    </row>
    <row r="2409" spans="4:4">
      <c r="D2409" s="6"/>
    </row>
    <row r="2410" spans="4:4">
      <c r="D2410" s="6"/>
    </row>
    <row r="2411" spans="4:4">
      <c r="D2411" s="6"/>
    </row>
    <row r="2412" spans="4:4">
      <c r="D2412" s="6"/>
    </row>
    <row r="2413" spans="4:4">
      <c r="D2413" s="6"/>
    </row>
    <row r="2414" spans="4:4">
      <c r="D2414" s="6"/>
    </row>
    <row r="2415" spans="4:4">
      <c r="D2415" s="6"/>
    </row>
    <row r="2416" spans="4:4">
      <c r="D2416" s="6"/>
    </row>
    <row r="2417" spans="4:4">
      <c r="D2417" s="6"/>
    </row>
    <row r="2418" spans="4:4">
      <c r="D2418" s="6"/>
    </row>
    <row r="2419" spans="4:4">
      <c r="D2419" s="6"/>
    </row>
    <row r="2420" spans="4:4">
      <c r="D2420" s="6"/>
    </row>
    <row r="2421" spans="4:4">
      <c r="D2421" s="6"/>
    </row>
    <row r="2422" spans="4:4">
      <c r="D2422" s="6"/>
    </row>
    <row r="2423" spans="4:4">
      <c r="D2423" s="6"/>
    </row>
    <row r="2424" spans="4:4">
      <c r="D2424" s="6"/>
    </row>
    <row r="2425" spans="4:4">
      <c r="D2425" s="6"/>
    </row>
    <row r="2426" spans="4:4">
      <c r="D2426" s="6"/>
    </row>
    <row r="2427" spans="4:4">
      <c r="D2427" s="6"/>
    </row>
    <row r="2428" spans="4:4">
      <c r="D2428" s="6"/>
    </row>
    <row r="2429" spans="4:4">
      <c r="D2429" s="6"/>
    </row>
    <row r="2430" spans="4:4">
      <c r="D2430" s="6"/>
    </row>
    <row r="2431" spans="4:4">
      <c r="D2431" s="6"/>
    </row>
    <row r="2432" spans="4:4">
      <c r="D2432" s="6"/>
    </row>
    <row r="2433" spans="4:4">
      <c r="D2433" s="6"/>
    </row>
    <row r="2434" spans="4:4">
      <c r="D2434" s="6"/>
    </row>
    <row r="2435" spans="4:4">
      <c r="D2435" s="6"/>
    </row>
    <row r="2436" spans="4:4">
      <c r="D2436" s="6"/>
    </row>
    <row r="2437" spans="4:4">
      <c r="D2437" s="6"/>
    </row>
    <row r="2438" spans="4:4">
      <c r="D2438" s="6"/>
    </row>
    <row r="2439" spans="4:4">
      <c r="D2439" s="6"/>
    </row>
    <row r="2440" spans="4:4">
      <c r="D2440" s="6"/>
    </row>
    <row r="2441" spans="4:4">
      <c r="D2441" s="6"/>
    </row>
    <row r="2442" spans="4:4">
      <c r="D2442" s="6"/>
    </row>
    <row r="2443" spans="4:4">
      <c r="D2443" s="6"/>
    </row>
    <row r="2444" spans="4:4">
      <c r="D2444" s="6"/>
    </row>
    <row r="2445" spans="4:4">
      <c r="D2445" s="6"/>
    </row>
    <row r="2446" spans="4:4">
      <c r="D2446" s="6"/>
    </row>
    <row r="2447" spans="4:4">
      <c r="D2447" s="6"/>
    </row>
    <row r="2448" spans="4:4">
      <c r="D2448" s="6"/>
    </row>
    <row r="2449" spans="4:4">
      <c r="D2449" s="6"/>
    </row>
    <row r="2450" spans="4:4">
      <c r="D2450" s="6"/>
    </row>
    <row r="2451" spans="4:4">
      <c r="D2451" s="6"/>
    </row>
    <row r="2452" spans="4:4">
      <c r="D2452" s="6"/>
    </row>
    <row r="2453" spans="4:4">
      <c r="D2453" s="6"/>
    </row>
    <row r="2454" spans="4:4">
      <c r="D2454" s="6"/>
    </row>
    <row r="2455" spans="4:4">
      <c r="D2455" s="6"/>
    </row>
    <row r="2456" spans="4:4">
      <c r="D2456" s="6"/>
    </row>
    <row r="2457" spans="4:4">
      <c r="D2457" s="6"/>
    </row>
    <row r="2458" spans="4:4">
      <c r="D2458" s="6"/>
    </row>
    <row r="2459" spans="4:4">
      <c r="D2459" s="6"/>
    </row>
    <row r="2460" spans="4:4">
      <c r="D2460" s="6"/>
    </row>
    <row r="2461" spans="4:4">
      <c r="D2461" s="6"/>
    </row>
    <row r="2462" spans="4:4">
      <c r="D2462" s="6"/>
    </row>
    <row r="2463" spans="4:4">
      <c r="D2463" s="6"/>
    </row>
    <row r="2464" spans="4:4">
      <c r="D2464" s="6"/>
    </row>
    <row r="2465" spans="4:4">
      <c r="D2465" s="6"/>
    </row>
    <row r="2466" spans="4:4">
      <c r="D2466" s="6"/>
    </row>
    <row r="2467" spans="4:4">
      <c r="D2467" s="6"/>
    </row>
    <row r="2468" spans="4:4">
      <c r="D2468" s="6"/>
    </row>
    <row r="2469" spans="4:4">
      <c r="D2469" s="6"/>
    </row>
    <row r="2470" spans="4:4">
      <c r="D2470" s="6"/>
    </row>
    <row r="2471" spans="4:4">
      <c r="D2471" s="6"/>
    </row>
    <row r="2472" spans="4:4">
      <c r="D2472" s="6"/>
    </row>
    <row r="2473" spans="4:4">
      <c r="D2473" s="6"/>
    </row>
    <row r="2474" spans="4:4">
      <c r="D2474" s="6"/>
    </row>
    <row r="2475" spans="4:4">
      <c r="D2475" s="6"/>
    </row>
    <row r="2476" spans="4:4">
      <c r="D2476" s="6"/>
    </row>
    <row r="2477" spans="4:4">
      <c r="D2477" s="6"/>
    </row>
    <row r="2478" spans="4:4">
      <c r="D2478" s="6"/>
    </row>
    <row r="2479" spans="4:4">
      <c r="D2479" s="6"/>
    </row>
    <row r="2480" spans="4:4">
      <c r="D2480" s="6"/>
    </row>
    <row r="2481" spans="4:4">
      <c r="D2481" s="6"/>
    </row>
    <row r="2482" spans="4:4">
      <c r="D2482" s="6"/>
    </row>
    <row r="2483" spans="4:4">
      <c r="D2483" s="6"/>
    </row>
    <row r="2484" spans="4:4">
      <c r="D2484" s="6"/>
    </row>
    <row r="2485" spans="4:4">
      <c r="D2485" s="6"/>
    </row>
    <row r="2486" spans="4:4">
      <c r="D2486" s="6"/>
    </row>
    <row r="2487" spans="4:4">
      <c r="D2487" s="6"/>
    </row>
    <row r="2488" spans="4:4">
      <c r="D2488" s="6"/>
    </row>
    <row r="2489" spans="4:4">
      <c r="D2489" s="6"/>
    </row>
    <row r="2490" spans="4:4">
      <c r="D2490" s="6"/>
    </row>
    <row r="2491" spans="4:4">
      <c r="D2491" s="6"/>
    </row>
    <row r="2492" spans="4:4">
      <c r="D2492" s="6"/>
    </row>
    <row r="2493" spans="4:4">
      <c r="D2493" s="6"/>
    </row>
    <row r="2494" spans="4:4">
      <c r="D2494" s="6"/>
    </row>
    <row r="2495" spans="4:4">
      <c r="D2495" s="6"/>
    </row>
    <row r="2496" spans="4:4">
      <c r="D2496" s="6"/>
    </row>
    <row r="2497" spans="4:4">
      <c r="D2497" s="6"/>
    </row>
    <row r="2498" spans="4:4">
      <c r="D2498" s="6"/>
    </row>
    <row r="2499" spans="4:4">
      <c r="D2499" s="6"/>
    </row>
    <row r="2500" spans="4:4">
      <c r="D2500" s="6"/>
    </row>
    <row r="2501" spans="4:4">
      <c r="D2501" s="6"/>
    </row>
    <row r="2502" spans="4:4">
      <c r="D2502" s="6"/>
    </row>
    <row r="2503" spans="4:4">
      <c r="D2503" s="6"/>
    </row>
    <row r="2504" spans="4:4">
      <c r="D2504" s="6"/>
    </row>
    <row r="2505" spans="4:4">
      <c r="D2505" s="6"/>
    </row>
    <row r="2506" spans="4:4">
      <c r="D2506" s="6"/>
    </row>
    <row r="2507" spans="4:4">
      <c r="D2507" s="6"/>
    </row>
    <row r="2508" spans="4:4">
      <c r="D2508" s="6"/>
    </row>
    <row r="2509" spans="4:4">
      <c r="D2509" s="6"/>
    </row>
    <row r="2510" spans="4:4">
      <c r="D2510" s="6"/>
    </row>
    <row r="2511" spans="4:4">
      <c r="D2511" s="6"/>
    </row>
    <row r="2512" spans="4:4">
      <c r="D2512" s="6"/>
    </row>
    <row r="2513" spans="4:4">
      <c r="D2513" s="6"/>
    </row>
    <row r="2514" spans="4:4">
      <c r="D2514" s="6"/>
    </row>
    <row r="2515" spans="4:4">
      <c r="D2515" s="6"/>
    </row>
    <row r="2516" spans="4:4">
      <c r="D2516" s="6"/>
    </row>
    <row r="2517" spans="4:4">
      <c r="D2517" s="6"/>
    </row>
    <row r="2518" spans="4:4">
      <c r="D2518" s="6"/>
    </row>
    <row r="2519" spans="4:4">
      <c r="D2519" s="6"/>
    </row>
    <row r="2520" spans="4:4">
      <c r="D2520" s="6"/>
    </row>
    <row r="2521" spans="4:4">
      <c r="D2521" s="6"/>
    </row>
    <row r="2522" spans="4:4">
      <c r="D2522" s="6"/>
    </row>
    <row r="2523" spans="4:4">
      <c r="D2523" s="6"/>
    </row>
    <row r="2524" spans="4:4">
      <c r="D2524" s="6"/>
    </row>
    <row r="2525" spans="4:4">
      <c r="D2525" s="6"/>
    </row>
    <row r="2526" spans="4:4">
      <c r="D2526" s="6"/>
    </row>
    <row r="2527" spans="4:4">
      <c r="D2527" s="6"/>
    </row>
    <row r="2528" spans="4:4">
      <c r="D2528" s="6"/>
    </row>
    <row r="2529" spans="4:4">
      <c r="D2529" s="6"/>
    </row>
    <row r="2530" spans="4:4">
      <c r="D2530" s="6"/>
    </row>
    <row r="2531" spans="4:4">
      <c r="D2531" s="6"/>
    </row>
    <row r="2532" spans="4:4">
      <c r="D2532" s="6"/>
    </row>
    <row r="2533" spans="4:4">
      <c r="D2533" s="6"/>
    </row>
    <row r="2534" spans="4:4">
      <c r="D2534" s="6"/>
    </row>
    <row r="2535" spans="4:4">
      <c r="D2535" s="6"/>
    </row>
    <row r="2536" spans="4:4">
      <c r="D2536" s="6"/>
    </row>
    <row r="2537" spans="4:4">
      <c r="D2537" s="6"/>
    </row>
    <row r="2538" spans="4:4">
      <c r="D2538" s="6"/>
    </row>
    <row r="2539" spans="4:4">
      <c r="D2539" s="6"/>
    </row>
    <row r="2540" spans="4:4">
      <c r="D2540" s="6"/>
    </row>
    <row r="2541" spans="4:4">
      <c r="D2541" s="6"/>
    </row>
    <row r="2542" spans="4:4">
      <c r="D2542" s="6"/>
    </row>
    <row r="2543" spans="4:4">
      <c r="D2543" s="6"/>
    </row>
    <row r="2544" spans="4:4">
      <c r="D2544" s="6"/>
    </row>
    <row r="2545" spans="4:4">
      <c r="D2545" s="6"/>
    </row>
    <row r="2546" spans="4:4">
      <c r="D2546" s="6"/>
    </row>
    <row r="2547" spans="4:4">
      <c r="D2547" s="6"/>
    </row>
    <row r="2548" spans="4:4">
      <c r="D2548" s="6"/>
    </row>
    <row r="2549" spans="4:4">
      <c r="D2549" s="6"/>
    </row>
    <row r="2550" spans="4:4">
      <c r="D2550" s="6"/>
    </row>
    <row r="2551" spans="4:4">
      <c r="D2551" s="6"/>
    </row>
    <row r="2552" spans="4:4">
      <c r="D2552" s="6"/>
    </row>
    <row r="2553" spans="4:4">
      <c r="D2553" s="6"/>
    </row>
    <row r="2554" spans="4:4">
      <c r="D2554" s="6"/>
    </row>
    <row r="2555" spans="4:4">
      <c r="D2555" s="6"/>
    </row>
    <row r="2556" spans="4:4">
      <c r="D2556" s="6"/>
    </row>
    <row r="2557" spans="4:4">
      <c r="D2557" s="6"/>
    </row>
    <row r="2558" spans="4:4">
      <c r="D2558" s="6"/>
    </row>
    <row r="2559" spans="4:4">
      <c r="D2559" s="6"/>
    </row>
    <row r="2560" spans="4:4">
      <c r="D2560" s="6"/>
    </row>
    <row r="2561" spans="4:4">
      <c r="D2561" s="6"/>
    </row>
    <row r="2562" spans="4:4">
      <c r="D2562" s="6"/>
    </row>
    <row r="2563" spans="4:4">
      <c r="D2563" s="6"/>
    </row>
    <row r="2564" spans="4:4">
      <c r="D2564" s="6"/>
    </row>
    <row r="2565" spans="4:4">
      <c r="D2565" s="6"/>
    </row>
    <row r="2566" spans="4:4">
      <c r="D2566" s="6"/>
    </row>
    <row r="2567" spans="4:4">
      <c r="D2567" s="6"/>
    </row>
    <row r="2568" spans="4:4">
      <c r="D2568" s="6"/>
    </row>
    <row r="2569" spans="4:4">
      <c r="D2569" s="6"/>
    </row>
    <row r="2570" spans="4:4">
      <c r="D2570" s="6"/>
    </row>
    <row r="2571" spans="4:4">
      <c r="D2571" s="6"/>
    </row>
    <row r="2572" spans="4:4">
      <c r="D2572" s="6"/>
    </row>
    <row r="2573" spans="4:4">
      <c r="D2573" s="6"/>
    </row>
    <row r="2574" spans="4:4">
      <c r="D2574" s="6"/>
    </row>
    <row r="2575" spans="4:4">
      <c r="D2575" s="6"/>
    </row>
    <row r="2576" spans="4:4">
      <c r="D2576" s="6"/>
    </row>
    <row r="2577" spans="4:4">
      <c r="D2577" s="6"/>
    </row>
    <row r="2578" spans="4:4">
      <c r="D2578" s="6"/>
    </row>
    <row r="2579" spans="4:4">
      <c r="D2579" s="6"/>
    </row>
    <row r="2580" spans="4:4">
      <c r="D2580" s="6"/>
    </row>
    <row r="2581" spans="4:4">
      <c r="D2581" s="6"/>
    </row>
    <row r="2582" spans="4:4">
      <c r="D2582" s="6"/>
    </row>
    <row r="2583" spans="4:4">
      <c r="D2583" s="6"/>
    </row>
    <row r="2584" spans="4:4">
      <c r="D2584" s="6"/>
    </row>
    <row r="2585" spans="4:4">
      <c r="D2585" s="6"/>
    </row>
    <row r="2586" spans="4:4">
      <c r="D2586" s="6"/>
    </row>
    <row r="2587" spans="4:4">
      <c r="D2587" s="6"/>
    </row>
    <row r="2588" spans="4:4">
      <c r="D2588" s="6"/>
    </row>
    <row r="2589" spans="4:4">
      <c r="D2589" s="6"/>
    </row>
    <row r="2590" spans="4:4">
      <c r="D2590" s="6"/>
    </row>
    <row r="2591" spans="4:4">
      <c r="D2591" s="6"/>
    </row>
    <row r="2592" spans="4:4">
      <c r="D2592" s="6"/>
    </row>
    <row r="2593" spans="4:4">
      <c r="D2593" s="6"/>
    </row>
    <row r="2594" spans="4:4">
      <c r="D2594" s="6"/>
    </row>
    <row r="2595" spans="4:4">
      <c r="D2595" s="6"/>
    </row>
    <row r="2596" spans="4:4">
      <c r="D2596" s="6"/>
    </row>
    <row r="2597" spans="4:4">
      <c r="D2597" s="6"/>
    </row>
    <row r="2598" spans="4:4">
      <c r="D2598" s="6"/>
    </row>
    <row r="2599" spans="4:4">
      <c r="D2599" s="6"/>
    </row>
    <row r="2600" spans="4:4">
      <c r="D2600" s="6"/>
    </row>
    <row r="2601" spans="4:4">
      <c r="D2601" s="6"/>
    </row>
    <row r="2602" spans="4:4">
      <c r="D2602" s="6"/>
    </row>
    <row r="2603" spans="4:4">
      <c r="D2603" s="6"/>
    </row>
    <row r="2604" spans="4:4">
      <c r="D2604" s="6"/>
    </row>
    <row r="2605" spans="4:4">
      <c r="D2605" s="6"/>
    </row>
    <row r="2606" spans="4:4">
      <c r="D2606" s="6"/>
    </row>
    <row r="2607" spans="4:4">
      <c r="D2607" s="6"/>
    </row>
    <row r="2608" spans="4:4">
      <c r="D2608" s="6"/>
    </row>
    <row r="2609" spans="4:4">
      <c r="D2609" s="6"/>
    </row>
    <row r="2610" spans="4:4">
      <c r="D2610" s="6"/>
    </row>
    <row r="2611" spans="4:4">
      <c r="D2611" s="6"/>
    </row>
    <row r="2612" spans="4:4">
      <c r="D2612" s="6"/>
    </row>
    <row r="2613" spans="4:4">
      <c r="D2613" s="6"/>
    </row>
    <row r="2614" spans="4:4">
      <c r="D2614" s="6"/>
    </row>
    <row r="2615" spans="4:4">
      <c r="D2615" s="6"/>
    </row>
    <row r="2616" spans="4:4">
      <c r="D2616" s="6"/>
    </row>
    <row r="2617" spans="4:4">
      <c r="D2617" s="6"/>
    </row>
    <row r="2618" spans="4:4">
      <c r="D2618" s="6"/>
    </row>
    <row r="2619" spans="4:4">
      <c r="D2619" s="6"/>
    </row>
    <row r="2620" spans="4:4">
      <c r="D2620" s="6"/>
    </row>
    <row r="2621" spans="4:4">
      <c r="D2621" s="6"/>
    </row>
    <row r="2622" spans="4:4">
      <c r="D2622" s="6"/>
    </row>
    <row r="2623" spans="4:4">
      <c r="D2623" s="6"/>
    </row>
    <row r="2624" spans="4:4">
      <c r="D2624" s="6"/>
    </row>
    <row r="2625" spans="4:4">
      <c r="D2625" s="6"/>
    </row>
    <row r="2626" spans="4:4">
      <c r="D2626" s="6"/>
    </row>
    <row r="2627" spans="4:4">
      <c r="D2627" s="6"/>
    </row>
    <row r="2628" spans="4:4">
      <c r="D2628" s="6"/>
    </row>
    <row r="2629" spans="4:4">
      <c r="D2629" s="6"/>
    </row>
    <row r="2630" spans="4:4">
      <c r="D2630" s="6"/>
    </row>
    <row r="2631" spans="4:4">
      <c r="D2631" s="6"/>
    </row>
    <row r="2632" spans="4:4">
      <c r="D2632" s="6"/>
    </row>
    <row r="2633" spans="4:4">
      <c r="D2633" s="6"/>
    </row>
    <row r="2634" spans="4:4">
      <c r="D2634" s="6"/>
    </row>
    <row r="2635" spans="4:4">
      <c r="D2635" s="6"/>
    </row>
    <row r="2636" spans="4:4">
      <c r="D2636" s="6"/>
    </row>
    <row r="2637" spans="4:4">
      <c r="D2637" s="6"/>
    </row>
    <row r="2638" spans="4:4">
      <c r="D2638" s="6"/>
    </row>
    <row r="2639" spans="4:4">
      <c r="D2639" s="6"/>
    </row>
    <row r="2640" spans="4:4">
      <c r="D2640" s="6"/>
    </row>
    <row r="2641" spans="4:4">
      <c r="D2641" s="6"/>
    </row>
    <row r="2642" spans="4:4">
      <c r="D2642" s="6"/>
    </row>
    <row r="2643" spans="4:4">
      <c r="D2643" s="6"/>
    </row>
    <row r="2644" spans="4:4">
      <c r="D2644" s="6"/>
    </row>
    <row r="2645" spans="4:4">
      <c r="D2645" s="6"/>
    </row>
    <row r="2646" spans="4:4">
      <c r="D2646" s="6"/>
    </row>
    <row r="2647" spans="4:4">
      <c r="D2647" s="6"/>
    </row>
    <row r="2648" spans="4:4">
      <c r="D2648" s="6"/>
    </row>
    <row r="2649" spans="4:4">
      <c r="D2649" s="6"/>
    </row>
    <row r="2650" spans="4:4">
      <c r="D2650" s="6"/>
    </row>
    <row r="2651" spans="4:4">
      <c r="D2651" s="6"/>
    </row>
    <row r="2652" spans="4:4">
      <c r="D2652" s="6"/>
    </row>
    <row r="2653" spans="4:4">
      <c r="D2653" s="6"/>
    </row>
    <row r="2654" spans="4:4">
      <c r="D2654" s="6"/>
    </row>
    <row r="2655" spans="4:4">
      <c r="D2655" s="6"/>
    </row>
    <row r="2656" spans="4:4">
      <c r="D2656" s="6"/>
    </row>
    <row r="2657" spans="4:4">
      <c r="D2657" s="6"/>
    </row>
    <row r="2658" spans="4:4">
      <c r="D2658" s="6"/>
    </row>
    <row r="2659" spans="4:4">
      <c r="D2659" s="6"/>
    </row>
    <row r="2660" spans="4:4">
      <c r="D2660" s="6"/>
    </row>
    <row r="2661" spans="4:4">
      <c r="D2661" s="6"/>
    </row>
    <row r="2662" spans="4:4">
      <c r="D2662" s="6"/>
    </row>
    <row r="2663" spans="4:4">
      <c r="D2663" s="6"/>
    </row>
    <row r="2664" spans="4:4">
      <c r="D2664" s="6"/>
    </row>
    <row r="2665" spans="4:4">
      <c r="D2665" s="6"/>
    </row>
    <row r="2666" spans="4:4">
      <c r="D2666" s="6"/>
    </row>
    <row r="2667" spans="4:4">
      <c r="D2667" s="6"/>
    </row>
    <row r="2668" spans="4:4">
      <c r="D2668" s="6"/>
    </row>
    <row r="2669" spans="4:4">
      <c r="D2669" s="6"/>
    </row>
    <row r="2670" spans="4:4">
      <c r="D2670" s="6"/>
    </row>
    <row r="2671" spans="4:4">
      <c r="D2671" s="6"/>
    </row>
    <row r="2672" spans="4:4">
      <c r="D2672" s="6"/>
    </row>
    <row r="2673" spans="4:4">
      <c r="D2673" s="6"/>
    </row>
    <row r="2674" spans="4:4">
      <c r="D2674" s="6"/>
    </row>
    <row r="2675" spans="4:4">
      <c r="D2675" s="6"/>
    </row>
    <row r="2676" spans="4:4">
      <c r="D2676" s="6"/>
    </row>
    <row r="2677" spans="4:4">
      <c r="D2677" s="6"/>
    </row>
    <row r="2678" spans="4:4">
      <c r="D2678" s="6"/>
    </row>
    <row r="2679" spans="4:4">
      <c r="D2679" s="6"/>
    </row>
    <row r="2680" spans="4:4">
      <c r="D2680" s="6"/>
    </row>
    <row r="2681" spans="4:4">
      <c r="D2681" s="6"/>
    </row>
    <row r="2682" spans="4:4">
      <c r="D2682" s="6"/>
    </row>
    <row r="2683" spans="4:4">
      <c r="D2683" s="6"/>
    </row>
    <row r="2684" spans="4:4">
      <c r="D2684" s="6"/>
    </row>
    <row r="2685" spans="4:4">
      <c r="D2685" s="6"/>
    </row>
    <row r="2686" spans="4:4">
      <c r="D2686" s="6"/>
    </row>
    <row r="2687" spans="4:4">
      <c r="D2687" s="6"/>
    </row>
    <row r="2688" spans="4:4">
      <c r="D2688" s="6"/>
    </row>
    <row r="2689" spans="4:4">
      <c r="D2689" s="6"/>
    </row>
    <row r="2690" spans="4:4">
      <c r="D2690" s="6"/>
    </row>
    <row r="2691" spans="4:4">
      <c r="D2691" s="6"/>
    </row>
    <row r="2692" spans="4:4">
      <c r="D2692" s="6"/>
    </row>
    <row r="2693" spans="4:4">
      <c r="D2693" s="6"/>
    </row>
    <row r="2694" spans="4:4">
      <c r="D2694" s="6"/>
    </row>
    <row r="2695" spans="4:4">
      <c r="D2695" s="6"/>
    </row>
    <row r="2696" spans="4:4">
      <c r="D2696" s="6"/>
    </row>
    <row r="2697" spans="4:4">
      <c r="D2697" s="6"/>
    </row>
    <row r="2698" spans="4:4">
      <c r="D2698" s="6"/>
    </row>
    <row r="2699" spans="4:4">
      <c r="D2699" s="6"/>
    </row>
    <row r="2700" spans="4:4">
      <c r="D2700" s="6"/>
    </row>
    <row r="2701" spans="4:4">
      <c r="D2701" s="6"/>
    </row>
    <row r="2702" spans="4:4">
      <c r="D2702" s="6"/>
    </row>
    <row r="2703" spans="4:4">
      <c r="D2703" s="6"/>
    </row>
    <row r="2704" spans="4:4">
      <c r="D2704" s="6"/>
    </row>
    <row r="2705" spans="4:4">
      <c r="D2705" s="6"/>
    </row>
    <row r="2706" spans="4:4">
      <c r="D2706" s="6"/>
    </row>
    <row r="2707" spans="4:4">
      <c r="D2707" s="6"/>
    </row>
    <row r="2708" spans="4:4">
      <c r="D2708" s="6"/>
    </row>
    <row r="2709" spans="4:4">
      <c r="D2709" s="6"/>
    </row>
    <row r="2710" spans="4:4">
      <c r="D2710" s="6"/>
    </row>
    <row r="2711" spans="4:4">
      <c r="D2711" s="6"/>
    </row>
    <row r="2712" spans="4:4">
      <c r="D2712" s="6"/>
    </row>
    <row r="2713" spans="4:4">
      <c r="D2713" s="6"/>
    </row>
    <row r="2714" spans="4:4">
      <c r="D2714" s="6"/>
    </row>
    <row r="2715" spans="4:4">
      <c r="D2715" s="6"/>
    </row>
    <row r="2716" spans="4:4">
      <c r="D2716" s="6"/>
    </row>
    <row r="2717" spans="4:4">
      <c r="D2717" s="6"/>
    </row>
    <row r="2718" spans="4:4">
      <c r="D2718" s="6"/>
    </row>
    <row r="2719" spans="4:4">
      <c r="D2719" s="6"/>
    </row>
    <row r="2720" spans="4:4">
      <c r="D2720" s="6"/>
    </row>
    <row r="2721" spans="4:4">
      <c r="D2721" s="6"/>
    </row>
    <row r="2722" spans="4:4">
      <c r="D2722" s="6"/>
    </row>
    <row r="2723" spans="4:4">
      <c r="D2723" s="6"/>
    </row>
    <row r="2724" spans="4:4">
      <c r="D2724" s="6"/>
    </row>
    <row r="2725" spans="4:4">
      <c r="D2725" s="6"/>
    </row>
    <row r="2726" spans="4:4">
      <c r="D2726" s="6"/>
    </row>
    <row r="2727" spans="4:4">
      <c r="D2727" s="6"/>
    </row>
    <row r="2728" spans="4:4">
      <c r="D2728" s="6"/>
    </row>
    <row r="2729" spans="4:4">
      <c r="D2729" s="6"/>
    </row>
    <row r="2730" spans="4:4">
      <c r="D2730" s="6"/>
    </row>
    <row r="2731" spans="4:4">
      <c r="D2731" s="6"/>
    </row>
    <row r="2732" spans="4:4">
      <c r="D2732" s="6"/>
    </row>
    <row r="2733" spans="4:4">
      <c r="D2733" s="6"/>
    </row>
    <row r="2734" spans="4:4">
      <c r="D2734" s="6"/>
    </row>
    <row r="2735" spans="4:4">
      <c r="D2735" s="6"/>
    </row>
    <row r="2736" spans="4:4">
      <c r="D2736" s="6"/>
    </row>
    <row r="2737" spans="4:4">
      <c r="D2737" s="6"/>
    </row>
    <row r="2738" spans="4:4">
      <c r="D2738" s="6"/>
    </row>
    <row r="2739" spans="4:4">
      <c r="D2739" s="6"/>
    </row>
    <row r="2740" spans="4:4">
      <c r="D2740" s="6"/>
    </row>
    <row r="2741" spans="4:4">
      <c r="D2741" s="6"/>
    </row>
    <row r="2742" spans="4:4">
      <c r="D2742" s="6"/>
    </row>
    <row r="2743" spans="4:4">
      <c r="D2743" s="6"/>
    </row>
    <row r="2744" spans="4:4">
      <c r="D2744" s="6"/>
    </row>
    <row r="2745" spans="4:4">
      <c r="D2745" s="6"/>
    </row>
    <row r="2746" spans="4:4">
      <c r="D2746" s="6"/>
    </row>
    <row r="2747" spans="4:4">
      <c r="D2747" s="6"/>
    </row>
    <row r="2748" spans="4:4">
      <c r="D2748" s="6"/>
    </row>
    <row r="2749" spans="4:4">
      <c r="D2749" s="6"/>
    </row>
    <row r="2750" spans="4:4">
      <c r="D2750" s="6"/>
    </row>
    <row r="2751" spans="4:4">
      <c r="D2751" s="6"/>
    </row>
    <row r="2752" spans="4:4">
      <c r="D2752" s="6"/>
    </row>
    <row r="2753" spans="4:4">
      <c r="D2753" s="6"/>
    </row>
    <row r="2754" spans="4:4">
      <c r="D2754" s="6"/>
    </row>
    <row r="2755" spans="4:4">
      <c r="D2755" s="6"/>
    </row>
    <row r="2756" spans="4:4">
      <c r="D2756" s="6"/>
    </row>
    <row r="2757" spans="4:4">
      <c r="D2757" s="6"/>
    </row>
    <row r="2758" spans="4:4">
      <c r="D2758" s="6"/>
    </row>
    <row r="2759" spans="4:4">
      <c r="D2759" s="6"/>
    </row>
    <row r="2760" spans="4:4">
      <c r="D2760" s="6"/>
    </row>
    <row r="2761" spans="4:4">
      <c r="D2761" s="6"/>
    </row>
    <row r="2762" spans="4:4">
      <c r="D2762" s="6"/>
    </row>
    <row r="2763" spans="4:4">
      <c r="D2763" s="6"/>
    </row>
    <row r="2764" spans="4:4">
      <c r="D2764" s="6"/>
    </row>
    <row r="2765" spans="4:4">
      <c r="D2765" s="6"/>
    </row>
    <row r="2766" spans="4:4">
      <c r="D2766" s="6"/>
    </row>
    <row r="2767" spans="4:4">
      <c r="D2767" s="6"/>
    </row>
    <row r="2768" spans="4:4">
      <c r="D2768" s="6"/>
    </row>
    <row r="2769" spans="4:4">
      <c r="D2769" s="6"/>
    </row>
    <row r="2770" spans="4:4">
      <c r="D2770" s="6"/>
    </row>
    <row r="2771" spans="4:4">
      <c r="D2771" s="6"/>
    </row>
    <row r="2772" spans="4:4">
      <c r="D2772" s="6"/>
    </row>
    <row r="2773" spans="4:4">
      <c r="D2773" s="6"/>
    </row>
    <row r="2774" spans="4:4">
      <c r="D2774" s="6"/>
    </row>
    <row r="2775" spans="4:4">
      <c r="D2775" s="6"/>
    </row>
    <row r="2776" spans="4:4">
      <c r="D2776" s="6"/>
    </row>
    <row r="2777" spans="4:4">
      <c r="D2777" s="6"/>
    </row>
    <row r="2778" spans="4:4">
      <c r="D2778" s="6"/>
    </row>
    <row r="2779" spans="4:4">
      <c r="D2779" s="6"/>
    </row>
    <row r="2780" spans="4:4">
      <c r="D2780" s="6"/>
    </row>
    <row r="2781" spans="4:4">
      <c r="D2781" s="6"/>
    </row>
    <row r="2782" spans="4:4">
      <c r="D2782" s="6"/>
    </row>
    <row r="2783" spans="4:4">
      <c r="D2783" s="6"/>
    </row>
    <row r="2784" spans="4:4">
      <c r="D2784" s="6"/>
    </row>
    <row r="2785" spans="4:4">
      <c r="D2785" s="6"/>
    </row>
    <row r="2786" spans="4:4">
      <c r="D2786" s="6"/>
    </row>
    <row r="2787" spans="4:4">
      <c r="D2787" s="6"/>
    </row>
    <row r="2788" spans="4:4">
      <c r="D2788" s="6"/>
    </row>
    <row r="2789" spans="4:4">
      <c r="D2789" s="6"/>
    </row>
    <row r="2790" spans="4:4">
      <c r="D2790" s="6"/>
    </row>
    <row r="2791" spans="4:4">
      <c r="D2791" s="6"/>
    </row>
    <row r="2792" spans="4:4">
      <c r="D2792" s="6"/>
    </row>
    <row r="2793" spans="4:4">
      <c r="D2793" s="6"/>
    </row>
    <row r="2794" spans="4:4">
      <c r="D2794" s="6"/>
    </row>
    <row r="2795" spans="4:4">
      <c r="D2795" s="6"/>
    </row>
    <row r="2796" spans="4:4">
      <c r="D2796" s="6"/>
    </row>
    <row r="2797" spans="4:4">
      <c r="D2797" s="6"/>
    </row>
    <row r="2798" spans="4:4">
      <c r="D2798" s="6"/>
    </row>
    <row r="2799" spans="4:4">
      <c r="D2799" s="6"/>
    </row>
    <row r="2800" spans="4:4">
      <c r="D2800" s="6"/>
    </row>
    <row r="2801" spans="4:4">
      <c r="D2801" s="6"/>
    </row>
    <row r="2802" spans="4:4">
      <c r="D2802" s="6"/>
    </row>
    <row r="2803" spans="4:4">
      <c r="D2803" s="6"/>
    </row>
    <row r="2804" spans="4:4">
      <c r="D2804" s="6"/>
    </row>
    <row r="2805" spans="4:4">
      <c r="D2805" s="6"/>
    </row>
    <row r="2806" spans="4:4">
      <c r="D2806" s="6"/>
    </row>
    <row r="2807" spans="4:4">
      <c r="D2807" s="6"/>
    </row>
    <row r="2808" spans="4:4">
      <c r="D2808" s="6"/>
    </row>
    <row r="2809" spans="4:4">
      <c r="D2809" s="6"/>
    </row>
    <row r="2810" spans="4:4">
      <c r="D2810" s="6"/>
    </row>
    <row r="2811" spans="4:4">
      <c r="D2811" s="6"/>
    </row>
    <row r="2812" spans="4:4">
      <c r="D2812" s="6"/>
    </row>
    <row r="2813" spans="4:4">
      <c r="D2813" s="6"/>
    </row>
    <row r="2814" spans="4:4">
      <c r="D2814" s="6"/>
    </row>
    <row r="2815" spans="4:4">
      <c r="D2815" s="6"/>
    </row>
    <row r="2816" spans="4:4">
      <c r="D2816" s="6"/>
    </row>
    <row r="2817" spans="4:4">
      <c r="D2817" s="6"/>
    </row>
    <row r="2818" spans="4:4">
      <c r="D2818" s="6"/>
    </row>
    <row r="2819" spans="4:4">
      <c r="D2819" s="6"/>
    </row>
    <row r="2820" spans="4:4">
      <c r="D2820" s="6"/>
    </row>
    <row r="2821" spans="4:4">
      <c r="D2821" s="6"/>
    </row>
    <row r="2822" spans="4:4">
      <c r="D2822" s="6"/>
    </row>
    <row r="2823" spans="4:4">
      <c r="D2823" s="6"/>
    </row>
    <row r="2824" spans="4:4">
      <c r="D2824" s="6"/>
    </row>
    <row r="2825" spans="4:4">
      <c r="D2825" s="6"/>
    </row>
    <row r="2826" spans="4:4">
      <c r="D2826" s="6"/>
    </row>
    <row r="2827" spans="4:4">
      <c r="D2827" s="6"/>
    </row>
    <row r="2828" spans="4:4">
      <c r="D2828" s="6"/>
    </row>
    <row r="2829" spans="4:4">
      <c r="D2829" s="6"/>
    </row>
    <row r="2830" spans="4:4">
      <c r="D2830" s="6"/>
    </row>
    <row r="2831" spans="4:4">
      <c r="D2831" s="6"/>
    </row>
    <row r="2832" spans="4:4">
      <c r="D2832" s="6"/>
    </row>
    <row r="2833" spans="4:4">
      <c r="D2833" s="6"/>
    </row>
    <row r="2834" spans="4:4">
      <c r="D2834" s="6"/>
    </row>
    <row r="2835" spans="4:4">
      <c r="D2835" s="6"/>
    </row>
    <row r="2836" spans="4:4">
      <c r="D2836" s="6"/>
    </row>
    <row r="2837" spans="4:4">
      <c r="D2837" s="6"/>
    </row>
    <row r="2838" spans="4:4">
      <c r="D2838" s="6"/>
    </row>
    <row r="2839" spans="4:4">
      <c r="D2839" s="6"/>
    </row>
    <row r="2840" spans="4:4">
      <c r="D2840" s="6"/>
    </row>
    <row r="2841" spans="4:4">
      <c r="D2841" s="6"/>
    </row>
    <row r="2842" spans="4:4">
      <c r="D2842" s="6"/>
    </row>
    <row r="2843" spans="4:4">
      <c r="D2843" s="6"/>
    </row>
    <row r="2844" spans="4:4">
      <c r="D2844" s="6"/>
    </row>
    <row r="2845" spans="4:4">
      <c r="D2845" s="6"/>
    </row>
    <row r="2846" spans="4:4">
      <c r="D2846" s="6"/>
    </row>
    <row r="2847" spans="4:4">
      <c r="D2847" s="6"/>
    </row>
    <row r="2848" spans="4:4">
      <c r="D2848" s="6"/>
    </row>
    <row r="2849" spans="4:4">
      <c r="D2849" s="6"/>
    </row>
    <row r="2850" spans="4:4">
      <c r="D2850" s="6"/>
    </row>
    <row r="2851" spans="4:4">
      <c r="D2851" s="6"/>
    </row>
    <row r="2852" spans="4:4">
      <c r="D2852" s="6"/>
    </row>
    <row r="2853" spans="4:4">
      <c r="D2853" s="6"/>
    </row>
    <row r="2854" spans="4:4">
      <c r="D2854" s="6"/>
    </row>
    <row r="2855" spans="4:4">
      <c r="D2855" s="6"/>
    </row>
    <row r="2856" spans="4:4">
      <c r="D2856" s="6"/>
    </row>
    <row r="2857" spans="4:4">
      <c r="D2857" s="6"/>
    </row>
    <row r="2858" spans="4:4">
      <c r="D2858" s="6"/>
    </row>
    <row r="2859" spans="4:4">
      <c r="D2859" s="6"/>
    </row>
    <row r="2860" spans="4:4">
      <c r="D2860" s="6"/>
    </row>
    <row r="2861" spans="4:4">
      <c r="D2861" s="6"/>
    </row>
    <row r="2862" spans="4:4">
      <c r="D2862" s="6"/>
    </row>
    <row r="2863" spans="4:4">
      <c r="D2863" s="6"/>
    </row>
    <row r="2864" spans="4:4">
      <c r="D2864" s="6"/>
    </row>
    <row r="2865" spans="4:4">
      <c r="D2865" s="6"/>
    </row>
    <row r="2866" spans="4:4">
      <c r="D2866" s="6"/>
    </row>
    <row r="2867" spans="4:4">
      <c r="D2867" s="6"/>
    </row>
    <row r="2868" spans="4:4">
      <c r="D2868" s="6"/>
    </row>
    <row r="2869" spans="4:4">
      <c r="D2869" s="6"/>
    </row>
    <row r="2870" spans="4:4">
      <c r="D2870" s="6"/>
    </row>
    <row r="2871" spans="4:4">
      <c r="D2871" s="6"/>
    </row>
    <row r="2872" spans="4:4">
      <c r="D2872" s="6"/>
    </row>
    <row r="2873" spans="4:4">
      <c r="D2873" s="6"/>
    </row>
    <row r="2874" spans="4:4">
      <c r="D2874" s="6"/>
    </row>
    <row r="2875" spans="4:4">
      <c r="D2875" s="6"/>
    </row>
    <row r="2876" spans="4:4">
      <c r="D2876" s="6"/>
    </row>
    <row r="2877" spans="4:4">
      <c r="D2877" s="6"/>
    </row>
    <row r="2878" spans="4:4">
      <c r="D2878" s="6"/>
    </row>
    <row r="2879" spans="4:4">
      <c r="D2879" s="6"/>
    </row>
    <row r="2880" spans="4:4">
      <c r="D2880" s="6"/>
    </row>
    <row r="2881" spans="4:4">
      <c r="D2881" s="6"/>
    </row>
    <row r="2882" spans="4:4">
      <c r="D2882" s="6"/>
    </row>
    <row r="2883" spans="4:4">
      <c r="D2883" s="6"/>
    </row>
    <row r="2884" spans="4:4">
      <c r="D2884" s="6"/>
    </row>
    <row r="2885" spans="4:4">
      <c r="D2885" s="6"/>
    </row>
    <row r="2886" spans="4:4">
      <c r="D2886" s="6"/>
    </row>
    <row r="2887" spans="4:4">
      <c r="D2887" s="6"/>
    </row>
    <row r="2888" spans="4:4">
      <c r="D2888" s="6"/>
    </row>
    <row r="2889" spans="4:4">
      <c r="D2889" s="6"/>
    </row>
    <row r="2890" spans="4:4">
      <c r="D2890" s="6"/>
    </row>
    <row r="2891" spans="4:4">
      <c r="D2891" s="6"/>
    </row>
    <row r="2892" spans="4:4">
      <c r="D2892" s="6"/>
    </row>
    <row r="2893" spans="4:4">
      <c r="D2893" s="6"/>
    </row>
    <row r="2894" spans="4:4">
      <c r="D2894" s="6"/>
    </row>
    <row r="2895" spans="4:4">
      <c r="D2895" s="6"/>
    </row>
    <row r="2896" spans="4:4">
      <c r="D2896" s="6"/>
    </row>
    <row r="2897" spans="4:4">
      <c r="D2897" s="6"/>
    </row>
    <row r="2898" spans="4:4">
      <c r="D2898" s="6"/>
    </row>
    <row r="2899" spans="4:4">
      <c r="D2899" s="6"/>
    </row>
    <row r="2900" spans="4:4">
      <c r="D2900" s="6"/>
    </row>
    <row r="2901" spans="4:4">
      <c r="D2901" s="6"/>
    </row>
    <row r="2902" spans="4:4">
      <c r="D2902" s="6"/>
    </row>
    <row r="2903" spans="4:4">
      <c r="D2903" s="6"/>
    </row>
    <row r="2904" spans="4:4">
      <c r="D2904" s="6"/>
    </row>
    <row r="2905" spans="4:4">
      <c r="D2905" s="6"/>
    </row>
    <row r="2906" spans="4:4">
      <c r="D2906" s="6"/>
    </row>
    <row r="2907" spans="4:4">
      <c r="D2907" s="6"/>
    </row>
    <row r="2908" spans="4:4">
      <c r="D2908" s="6"/>
    </row>
    <row r="2909" spans="4:4">
      <c r="D2909" s="6"/>
    </row>
    <row r="2910" spans="4:4">
      <c r="D2910" s="6"/>
    </row>
    <row r="2911" spans="4:4">
      <c r="D2911" s="6"/>
    </row>
    <row r="2912" spans="4:4">
      <c r="D2912" s="6"/>
    </row>
    <row r="2913" spans="4:4">
      <c r="D2913" s="6"/>
    </row>
    <row r="2914" spans="4:4">
      <c r="D2914" s="6"/>
    </row>
    <row r="2915" spans="4:4">
      <c r="D2915" s="6"/>
    </row>
    <row r="2916" spans="4:4">
      <c r="D2916" s="6"/>
    </row>
    <row r="2917" spans="4:4">
      <c r="D2917" s="6"/>
    </row>
    <row r="2918" spans="4:4">
      <c r="D2918" s="6"/>
    </row>
    <row r="2919" spans="4:4">
      <c r="D2919" s="6"/>
    </row>
    <row r="2920" spans="4:4">
      <c r="D2920" s="6"/>
    </row>
    <row r="2921" spans="4:4">
      <c r="D2921" s="6"/>
    </row>
    <row r="2922" spans="4:4">
      <c r="D2922" s="6"/>
    </row>
    <row r="2923" spans="4:4">
      <c r="D2923" s="6"/>
    </row>
    <row r="2924" spans="4:4">
      <c r="D2924" s="6"/>
    </row>
    <row r="2925" spans="4:4">
      <c r="D2925" s="6"/>
    </row>
    <row r="2926" spans="4:4">
      <c r="D2926" s="6"/>
    </row>
    <row r="2927" spans="4:4">
      <c r="D2927" s="6"/>
    </row>
    <row r="2928" spans="4:4">
      <c r="D2928" s="6"/>
    </row>
    <row r="2929" spans="4:4">
      <c r="D2929" s="6"/>
    </row>
    <row r="2930" spans="4:4">
      <c r="D2930" s="6"/>
    </row>
    <row r="2931" spans="4:4">
      <c r="D2931" s="6"/>
    </row>
    <row r="2932" spans="4:4">
      <c r="D2932" s="6"/>
    </row>
    <row r="2933" spans="4:4">
      <c r="D2933" s="6"/>
    </row>
    <row r="2934" spans="4:4">
      <c r="D2934" s="6"/>
    </row>
    <row r="2935" spans="4:4">
      <c r="D2935" s="6"/>
    </row>
    <row r="2936" spans="4:4">
      <c r="D2936" s="6"/>
    </row>
    <row r="2937" spans="4:4">
      <c r="D2937" s="6"/>
    </row>
    <row r="2938" spans="4:4">
      <c r="D2938" s="6"/>
    </row>
    <row r="2939" spans="4:4">
      <c r="D2939" s="6"/>
    </row>
    <row r="2940" spans="4:4">
      <c r="D2940" s="6"/>
    </row>
    <row r="2941" spans="4:4">
      <c r="D2941" s="6"/>
    </row>
    <row r="2942" spans="4:4">
      <c r="D2942" s="6"/>
    </row>
    <row r="2943" spans="4:4">
      <c r="D2943" s="6"/>
    </row>
    <row r="2944" spans="4:4">
      <c r="D2944" s="6"/>
    </row>
    <row r="2945" spans="4:4">
      <c r="D2945" s="6"/>
    </row>
    <row r="2946" spans="4:4">
      <c r="D2946" s="6"/>
    </row>
    <row r="2947" spans="4:4">
      <c r="D2947" s="6"/>
    </row>
    <row r="2948" spans="4:4">
      <c r="D2948" s="6"/>
    </row>
    <row r="2949" spans="4:4">
      <c r="D2949" s="6"/>
    </row>
    <row r="2950" spans="4:4">
      <c r="D2950" s="6"/>
    </row>
    <row r="2951" spans="4:4">
      <c r="D2951" s="6"/>
    </row>
    <row r="2952" spans="4:4">
      <c r="D2952" s="6"/>
    </row>
    <row r="2953" spans="4:4">
      <c r="D2953" s="6"/>
    </row>
    <row r="2954" spans="4:4">
      <c r="D2954" s="6"/>
    </row>
    <row r="2955" spans="4:4">
      <c r="D2955" s="6"/>
    </row>
    <row r="2956" spans="4:4">
      <c r="D2956" s="6"/>
    </row>
    <row r="2957" spans="4:4">
      <c r="D2957" s="6"/>
    </row>
    <row r="2958" spans="4:4">
      <c r="D2958" s="6"/>
    </row>
    <row r="2959" spans="4:4">
      <c r="D2959" s="6"/>
    </row>
    <row r="2960" spans="4:4">
      <c r="D2960" s="6"/>
    </row>
    <row r="2961" spans="4:4">
      <c r="D2961" s="6"/>
    </row>
    <row r="2962" spans="4:4">
      <c r="D2962" s="6"/>
    </row>
    <row r="2963" spans="4:4">
      <c r="D2963" s="6"/>
    </row>
    <row r="2964" spans="4:4">
      <c r="D2964" s="6"/>
    </row>
    <row r="2965" spans="4:4">
      <c r="D2965" s="6"/>
    </row>
    <row r="2966" spans="4:4">
      <c r="D2966" s="6"/>
    </row>
    <row r="2967" spans="4:4">
      <c r="D2967" s="6"/>
    </row>
    <row r="2968" spans="4:4">
      <c r="D2968" s="6"/>
    </row>
    <row r="2969" spans="4:4">
      <c r="D2969" s="6"/>
    </row>
    <row r="2970" spans="4:4">
      <c r="D2970" s="6"/>
    </row>
    <row r="2971" spans="4:4">
      <c r="D2971" s="6"/>
    </row>
    <row r="2972" spans="4:4">
      <c r="D2972" s="6"/>
    </row>
    <row r="2973" spans="4:4">
      <c r="D2973" s="6"/>
    </row>
    <row r="2974" spans="4:4">
      <c r="D2974" s="6"/>
    </row>
    <row r="2975" spans="4:4">
      <c r="D2975" s="6"/>
    </row>
    <row r="2976" spans="4:4">
      <c r="D2976" s="6"/>
    </row>
    <row r="2977" spans="4:4">
      <c r="D2977" s="6"/>
    </row>
    <row r="2978" spans="4:4">
      <c r="D2978" s="6"/>
    </row>
    <row r="2979" spans="4:4">
      <c r="D2979" s="6"/>
    </row>
    <row r="2980" spans="4:4">
      <c r="D2980" s="6"/>
    </row>
    <row r="2981" spans="4:4">
      <c r="D2981" s="6"/>
    </row>
    <row r="2982" spans="4:4">
      <c r="D2982" s="6"/>
    </row>
    <row r="2983" spans="4:4">
      <c r="D2983" s="6"/>
    </row>
    <row r="2984" spans="4:4">
      <c r="D2984" s="6"/>
    </row>
    <row r="2985" spans="4:4">
      <c r="D2985" s="6"/>
    </row>
    <row r="2986" spans="4:4">
      <c r="D2986" s="6"/>
    </row>
    <row r="2987" spans="4:4">
      <c r="D2987" s="6"/>
    </row>
    <row r="2988" spans="4:4">
      <c r="D2988" s="6"/>
    </row>
    <row r="2989" spans="4:4">
      <c r="D2989" s="6"/>
    </row>
    <row r="2990" spans="4:4">
      <c r="D2990" s="6"/>
    </row>
    <row r="2991" spans="4:4">
      <c r="D2991" s="6"/>
    </row>
    <row r="2992" spans="4:4">
      <c r="D2992" s="6"/>
    </row>
    <row r="2993" spans="4:4">
      <c r="D2993" s="6"/>
    </row>
    <row r="2994" spans="4:4">
      <c r="D2994" s="6"/>
    </row>
    <row r="2995" spans="4:4">
      <c r="D2995" s="6"/>
    </row>
    <row r="2996" spans="4:4">
      <c r="D2996" s="6"/>
    </row>
    <row r="2997" spans="4:4">
      <c r="D2997" s="6"/>
    </row>
    <row r="2998" spans="4:4">
      <c r="D2998" s="6"/>
    </row>
    <row r="2999" spans="4:4">
      <c r="D2999" s="6"/>
    </row>
    <row r="3000" spans="4:4">
      <c r="D3000" s="6"/>
    </row>
    <row r="3001" spans="4:4">
      <c r="D3001" s="6"/>
    </row>
    <row r="3002" spans="4:4">
      <c r="D3002" s="6"/>
    </row>
    <row r="3003" spans="4:4">
      <c r="D3003" s="6"/>
    </row>
    <row r="3004" spans="4:4">
      <c r="D3004" s="6"/>
    </row>
    <row r="3005" spans="4:4">
      <c r="D3005" s="6"/>
    </row>
    <row r="3006" spans="4:4">
      <c r="D3006" s="6"/>
    </row>
    <row r="3007" spans="4:4">
      <c r="D3007" s="6"/>
    </row>
    <row r="3008" spans="4:4">
      <c r="D3008" s="6"/>
    </row>
    <row r="3009" spans="4:4">
      <c r="D3009" s="6"/>
    </row>
    <row r="3010" spans="4:4">
      <c r="D3010" s="6"/>
    </row>
    <row r="3011" spans="4:4">
      <c r="D3011" s="6"/>
    </row>
    <row r="3012" spans="4:4">
      <c r="D3012" s="6"/>
    </row>
    <row r="3013" spans="4:4">
      <c r="D3013" s="6"/>
    </row>
    <row r="3014" spans="4:4">
      <c r="D3014" s="6"/>
    </row>
    <row r="3015" spans="4:4">
      <c r="D3015" s="6"/>
    </row>
    <row r="3016" spans="4:4">
      <c r="D3016" s="6"/>
    </row>
    <row r="3017" spans="4:4">
      <c r="D3017" s="6"/>
    </row>
    <row r="3018" spans="4:4">
      <c r="D3018" s="6"/>
    </row>
    <row r="3019" spans="4:4">
      <c r="D3019" s="6"/>
    </row>
    <row r="3020" spans="4:4">
      <c r="D3020" s="6"/>
    </row>
    <row r="3021" spans="4:4">
      <c r="D3021" s="6"/>
    </row>
    <row r="3022" spans="4:4">
      <c r="D3022" s="6"/>
    </row>
    <row r="3023" spans="4:4">
      <c r="D3023" s="6"/>
    </row>
    <row r="3024" spans="4:4">
      <c r="D3024" s="6"/>
    </row>
    <row r="3025" spans="4:4">
      <c r="D3025" s="6"/>
    </row>
    <row r="3026" spans="4:4">
      <c r="D3026" s="6"/>
    </row>
    <row r="3027" spans="4:4">
      <c r="D3027" s="6"/>
    </row>
    <row r="3028" spans="4:4">
      <c r="D3028" s="6"/>
    </row>
    <row r="3029" spans="4:4">
      <c r="D3029" s="6"/>
    </row>
    <row r="3030" spans="4:4">
      <c r="D3030" s="6"/>
    </row>
    <row r="3031" spans="4:4">
      <c r="D3031" s="6"/>
    </row>
    <row r="3032" spans="4:4">
      <c r="D3032" s="6"/>
    </row>
    <row r="3033" spans="4:4">
      <c r="D3033" s="6"/>
    </row>
    <row r="3034" spans="4:4">
      <c r="D3034" s="6"/>
    </row>
    <row r="3035" spans="4:4">
      <c r="D3035" s="6"/>
    </row>
    <row r="3036" spans="4:4">
      <c r="D3036" s="6"/>
    </row>
    <row r="3037" spans="4:4">
      <c r="D3037" s="6"/>
    </row>
    <row r="3038" spans="4:4">
      <c r="D3038" s="6"/>
    </row>
    <row r="3039" spans="4:4">
      <c r="D3039" s="6"/>
    </row>
    <row r="3040" spans="4:4">
      <c r="D3040" s="6"/>
    </row>
    <row r="3041" spans="4:4">
      <c r="D3041" s="6"/>
    </row>
    <row r="3042" spans="4:4">
      <c r="D3042" s="6"/>
    </row>
    <row r="3043" spans="4:4">
      <c r="D3043" s="6"/>
    </row>
    <row r="3044" spans="4:4">
      <c r="D3044" s="6"/>
    </row>
    <row r="3045" spans="4:4">
      <c r="D3045" s="6"/>
    </row>
    <row r="3046" spans="4:4">
      <c r="D3046" s="6"/>
    </row>
    <row r="3047" spans="4:4">
      <c r="D3047" s="6"/>
    </row>
    <row r="3048" spans="4:4">
      <c r="D3048" s="6"/>
    </row>
    <row r="3049" spans="4:4">
      <c r="D3049" s="6"/>
    </row>
    <row r="3050" spans="4:4">
      <c r="D3050" s="6"/>
    </row>
    <row r="3051" spans="4:4">
      <c r="D3051" s="6"/>
    </row>
    <row r="3052" spans="4:4">
      <c r="D3052" s="6"/>
    </row>
    <row r="3053" spans="4:4">
      <c r="D3053" s="6"/>
    </row>
    <row r="3054" spans="4:4">
      <c r="D3054" s="6"/>
    </row>
    <row r="3055" spans="4:4">
      <c r="D3055" s="6"/>
    </row>
    <row r="3056" spans="4:4">
      <c r="D3056" s="6"/>
    </row>
    <row r="3057" spans="4:4">
      <c r="D3057" s="6"/>
    </row>
    <row r="3058" spans="4:4">
      <c r="D3058" s="6"/>
    </row>
    <row r="3059" spans="4:4">
      <c r="D3059" s="6"/>
    </row>
    <row r="3060" spans="4:4">
      <c r="D3060" s="6"/>
    </row>
    <row r="3061" spans="4:4">
      <c r="D3061" s="6"/>
    </row>
    <row r="3062" spans="4:4">
      <c r="D3062" s="6"/>
    </row>
    <row r="3063" spans="4:4">
      <c r="D3063" s="6"/>
    </row>
    <row r="3064" spans="4:4">
      <c r="D3064" s="6"/>
    </row>
    <row r="3065" spans="4:4">
      <c r="D3065" s="6"/>
    </row>
    <row r="3066" spans="4:4">
      <c r="D3066" s="6"/>
    </row>
    <row r="3067" spans="4:4">
      <c r="D3067" s="6"/>
    </row>
    <row r="3068" spans="4:4">
      <c r="D3068" s="6"/>
    </row>
    <row r="3069" spans="4:4">
      <c r="D3069" s="6"/>
    </row>
    <row r="3070" spans="4:4">
      <c r="D3070" s="6"/>
    </row>
    <row r="3071" spans="4:4">
      <c r="D3071" s="6"/>
    </row>
    <row r="3072" spans="4:4">
      <c r="D3072" s="6"/>
    </row>
    <row r="3073" spans="4:4">
      <c r="D3073" s="6"/>
    </row>
    <row r="3074" spans="4:4">
      <c r="D3074" s="6"/>
    </row>
    <row r="3075" spans="4:4">
      <c r="D3075" s="6"/>
    </row>
    <row r="3076" spans="4:4">
      <c r="D3076" s="6"/>
    </row>
    <row r="3077" spans="4:4">
      <c r="D3077" s="6"/>
    </row>
    <row r="3078" spans="4:4">
      <c r="D3078" s="6"/>
    </row>
    <row r="3079" spans="4:4">
      <c r="D3079" s="6"/>
    </row>
    <row r="3080" spans="4:4">
      <c r="D3080" s="6"/>
    </row>
    <row r="3081" spans="4:4">
      <c r="D3081" s="6"/>
    </row>
    <row r="3082" spans="4:4">
      <c r="D3082" s="6"/>
    </row>
    <row r="3083" spans="4:4">
      <c r="D3083" s="6"/>
    </row>
    <row r="3084" spans="4:4">
      <c r="D3084" s="6"/>
    </row>
    <row r="3085" spans="4:4">
      <c r="D3085" s="6"/>
    </row>
    <row r="3086" spans="4:4">
      <c r="D3086" s="6"/>
    </row>
    <row r="3087" spans="4:4">
      <c r="D3087" s="6"/>
    </row>
    <row r="3088" spans="4:4">
      <c r="D3088" s="6"/>
    </row>
    <row r="3089" spans="4:4">
      <c r="D3089" s="6"/>
    </row>
    <row r="3090" spans="4:4">
      <c r="D3090" s="6"/>
    </row>
    <row r="3091" spans="4:4">
      <c r="D3091" s="6"/>
    </row>
    <row r="3092" spans="4:4">
      <c r="D3092" s="6"/>
    </row>
    <row r="3093" spans="4:4">
      <c r="D3093" s="6"/>
    </row>
    <row r="3094" spans="4:4">
      <c r="D3094" s="6"/>
    </row>
    <row r="3095" spans="4:4">
      <c r="D3095" s="6"/>
    </row>
    <row r="3096" spans="4:4">
      <c r="D3096" s="6"/>
    </row>
    <row r="3097" spans="4:4">
      <c r="D3097" s="6"/>
    </row>
    <row r="3098" spans="4:4">
      <c r="D3098" s="6"/>
    </row>
    <row r="3099" spans="4:4">
      <c r="D3099" s="6"/>
    </row>
    <row r="3100" spans="4:4">
      <c r="D3100" s="6"/>
    </row>
    <row r="3101" spans="4:4">
      <c r="D3101" s="6"/>
    </row>
    <row r="3102" spans="4:4">
      <c r="D3102" s="6"/>
    </row>
    <row r="3103" spans="4:4">
      <c r="D3103" s="6"/>
    </row>
    <row r="3104" spans="4:4">
      <c r="D3104" s="6"/>
    </row>
    <row r="3105" spans="4:4">
      <c r="D3105" s="6"/>
    </row>
    <row r="3106" spans="4:4">
      <c r="D3106" s="6"/>
    </row>
    <row r="3107" spans="4:4">
      <c r="D3107" s="6"/>
    </row>
    <row r="3108" spans="4:4">
      <c r="D3108" s="6"/>
    </row>
    <row r="3109" spans="4:4">
      <c r="D3109" s="6"/>
    </row>
    <row r="3110" spans="4:4">
      <c r="D3110" s="6"/>
    </row>
    <row r="3111" spans="4:4">
      <c r="D3111" s="6"/>
    </row>
    <row r="3112" spans="4:4">
      <c r="D3112" s="6"/>
    </row>
    <row r="3113" spans="4:4">
      <c r="D3113" s="6"/>
    </row>
    <row r="3114" spans="4:4">
      <c r="D3114" s="6"/>
    </row>
    <row r="3115" spans="4:4">
      <c r="D3115" s="6"/>
    </row>
    <row r="3116" spans="4:4">
      <c r="D3116" s="6"/>
    </row>
    <row r="3117" spans="4:4">
      <c r="D3117" s="6"/>
    </row>
    <row r="3118" spans="4:4">
      <c r="D3118" s="6"/>
    </row>
    <row r="3119" spans="4:4">
      <c r="D3119" s="6"/>
    </row>
    <row r="3120" spans="4:4">
      <c r="D3120" s="6"/>
    </row>
    <row r="3121" spans="4:4">
      <c r="D3121" s="6"/>
    </row>
    <row r="3122" spans="4:4">
      <c r="D3122" s="6"/>
    </row>
    <row r="3123" spans="4:4">
      <c r="D3123" s="6"/>
    </row>
    <row r="3124" spans="4:4">
      <c r="D3124" s="6"/>
    </row>
    <row r="3125" spans="4:4">
      <c r="D3125" s="6"/>
    </row>
    <row r="3126" spans="4:4">
      <c r="D3126" s="6"/>
    </row>
    <row r="3127" spans="4:4">
      <c r="D3127" s="6"/>
    </row>
    <row r="3128" spans="4:4">
      <c r="D3128" s="6"/>
    </row>
    <row r="3129" spans="4:4">
      <c r="D3129" s="6"/>
    </row>
    <row r="3130" spans="4:4">
      <c r="D3130" s="6"/>
    </row>
    <row r="3131" spans="4:4">
      <c r="D3131" s="6"/>
    </row>
    <row r="3132" spans="4:4">
      <c r="D3132" s="6"/>
    </row>
    <row r="3133" spans="4:4">
      <c r="D3133" s="6"/>
    </row>
    <row r="3134" spans="4:4">
      <c r="D3134" s="6"/>
    </row>
    <row r="3135" spans="4:4">
      <c r="D3135" s="6"/>
    </row>
    <row r="3136" spans="4:4">
      <c r="D3136" s="6"/>
    </row>
    <row r="3137" spans="4:4">
      <c r="D3137" s="6"/>
    </row>
    <row r="3138" spans="4:4">
      <c r="D3138" s="6"/>
    </row>
    <row r="3139" spans="4:4">
      <c r="D3139" s="6"/>
    </row>
    <row r="3140" spans="4:4">
      <c r="D3140" s="6"/>
    </row>
    <row r="3141" spans="4:4">
      <c r="D3141" s="6"/>
    </row>
    <row r="3142" spans="4:4">
      <c r="D3142" s="6"/>
    </row>
    <row r="3143" spans="4:4">
      <c r="D3143" s="6"/>
    </row>
    <row r="3144" spans="4:4">
      <c r="D3144" s="6"/>
    </row>
    <row r="3145" spans="4:4">
      <c r="D3145" s="6"/>
    </row>
    <row r="3146" spans="4:4">
      <c r="D3146" s="6"/>
    </row>
    <row r="3147" spans="4:4">
      <c r="D3147" s="6"/>
    </row>
    <row r="3148" spans="4:4">
      <c r="D3148" s="6"/>
    </row>
    <row r="3149" spans="4:4">
      <c r="D3149" s="6"/>
    </row>
    <row r="3150" spans="4:4">
      <c r="D3150" s="6"/>
    </row>
    <row r="3151" spans="4:4">
      <c r="D3151" s="6"/>
    </row>
    <row r="3152" spans="4:4">
      <c r="D3152" s="6"/>
    </row>
    <row r="3153" spans="4:4">
      <c r="D3153" s="6"/>
    </row>
    <row r="3154" spans="4:4">
      <c r="D3154" s="6"/>
    </row>
    <row r="3155" spans="4:4">
      <c r="D3155" s="6"/>
    </row>
    <row r="3156" spans="4:4">
      <c r="D3156" s="6"/>
    </row>
    <row r="3157" spans="4:4">
      <c r="D3157" s="6"/>
    </row>
    <row r="3158" spans="4:4">
      <c r="D3158" s="6"/>
    </row>
    <row r="3159" spans="4:4">
      <c r="D3159" s="6"/>
    </row>
    <row r="3160" spans="4:4">
      <c r="D3160" s="6"/>
    </row>
    <row r="3161" spans="4:4">
      <c r="D3161" s="6"/>
    </row>
    <row r="3162" spans="4:4">
      <c r="D3162" s="6"/>
    </row>
    <row r="3163" spans="4:4">
      <c r="D3163" s="6"/>
    </row>
    <row r="3164" spans="4:4">
      <c r="D3164" s="6"/>
    </row>
    <row r="3165" spans="4:4">
      <c r="D3165" s="6"/>
    </row>
    <row r="3166" spans="4:4">
      <c r="D3166" s="6"/>
    </row>
    <row r="3167" spans="4:4">
      <c r="D3167" s="6"/>
    </row>
    <row r="3168" spans="4:4">
      <c r="D3168" s="6"/>
    </row>
    <row r="3169" spans="4:4">
      <c r="D3169" s="6"/>
    </row>
    <row r="3170" spans="4:4">
      <c r="D3170" s="6"/>
    </row>
    <row r="3171" spans="4:4">
      <c r="D3171" s="6"/>
    </row>
    <row r="3172" spans="4:4">
      <c r="D3172" s="6"/>
    </row>
    <row r="3173" spans="4:4">
      <c r="D3173" s="6"/>
    </row>
    <row r="3174" spans="4:4">
      <c r="D3174" s="6"/>
    </row>
    <row r="3175" spans="4:4">
      <c r="D3175" s="6"/>
    </row>
    <row r="3176" spans="4:4">
      <c r="D3176" s="6"/>
    </row>
    <row r="3177" spans="4:4">
      <c r="D3177" s="6"/>
    </row>
    <row r="3178" spans="4:4">
      <c r="D3178" s="6"/>
    </row>
    <row r="3179" spans="4:4">
      <c r="D3179" s="6"/>
    </row>
    <row r="3180" spans="4:4">
      <c r="D3180" s="6"/>
    </row>
    <row r="3181" spans="4:4">
      <c r="D3181" s="6"/>
    </row>
    <row r="3182" spans="4:4">
      <c r="D3182" s="6"/>
    </row>
    <row r="3183" spans="4:4">
      <c r="D3183" s="6"/>
    </row>
    <row r="3184" spans="4:4">
      <c r="D3184" s="6"/>
    </row>
    <row r="3185" spans="4:4">
      <c r="D3185" s="6"/>
    </row>
    <row r="3186" spans="4:4">
      <c r="D3186" s="6"/>
    </row>
    <row r="3187" spans="4:4">
      <c r="D3187" s="6"/>
    </row>
    <row r="3188" spans="4:4">
      <c r="D3188" s="6"/>
    </row>
    <row r="3189" spans="4:4">
      <c r="D3189" s="6"/>
    </row>
    <row r="3190" spans="4:4">
      <c r="D3190" s="6"/>
    </row>
    <row r="3191" spans="4:4">
      <c r="D3191" s="6"/>
    </row>
    <row r="3192" spans="4:4">
      <c r="D3192" s="6"/>
    </row>
    <row r="3193" spans="4:4">
      <c r="D3193" s="6"/>
    </row>
    <row r="3194" spans="4:4">
      <c r="D3194" s="6"/>
    </row>
    <row r="3195" spans="4:4">
      <c r="D3195" s="6"/>
    </row>
    <row r="3196" spans="4:4">
      <c r="D3196" s="6"/>
    </row>
    <row r="3197" spans="4:4">
      <c r="D3197" s="6"/>
    </row>
    <row r="3198" spans="4:4">
      <c r="D3198" s="6"/>
    </row>
    <row r="3199" spans="4:4">
      <c r="D3199" s="6"/>
    </row>
    <row r="3200" spans="4:4">
      <c r="D3200" s="6"/>
    </row>
    <row r="3201" spans="4:4">
      <c r="D3201" s="6"/>
    </row>
    <row r="3202" spans="4:4">
      <c r="D3202" s="6"/>
    </row>
    <row r="3203" spans="4:4">
      <c r="D3203" s="6"/>
    </row>
    <row r="3204" spans="4:4">
      <c r="D3204" s="6"/>
    </row>
    <row r="3205" spans="4:4">
      <c r="D3205" s="6"/>
    </row>
    <row r="3206" spans="4:4">
      <c r="D3206" s="6"/>
    </row>
    <row r="3207" spans="4:4">
      <c r="D3207" s="6"/>
    </row>
    <row r="3208" spans="4:4">
      <c r="D3208" s="6"/>
    </row>
    <row r="3209" spans="4:4">
      <c r="D3209" s="6"/>
    </row>
    <row r="3210" spans="4:4">
      <c r="D3210" s="6"/>
    </row>
    <row r="3211" spans="4:4">
      <c r="D3211" s="6"/>
    </row>
    <row r="3212" spans="4:4">
      <c r="D3212" s="6"/>
    </row>
    <row r="3213" spans="4:4">
      <c r="D3213" s="6"/>
    </row>
    <row r="3214" spans="4:4">
      <c r="D3214" s="6"/>
    </row>
    <row r="3215" spans="4:4">
      <c r="D3215" s="6"/>
    </row>
    <row r="3216" spans="4:4">
      <c r="D3216" s="6"/>
    </row>
    <row r="3217" spans="4:4">
      <c r="D3217" s="6"/>
    </row>
    <row r="3218" spans="4:4">
      <c r="D3218" s="6"/>
    </row>
    <row r="3219" spans="4:4">
      <c r="D3219" s="6"/>
    </row>
    <row r="3220" spans="4:4">
      <c r="D3220" s="6"/>
    </row>
    <row r="3221" spans="4:4">
      <c r="D3221" s="6"/>
    </row>
    <row r="3222" spans="4:4">
      <c r="D3222" s="6"/>
    </row>
    <row r="3223" spans="4:4">
      <c r="D3223" s="6"/>
    </row>
    <row r="3224" spans="4:4">
      <c r="D3224" s="6"/>
    </row>
    <row r="3225" spans="4:4">
      <c r="D3225" s="6"/>
    </row>
    <row r="3226" spans="4:4">
      <c r="D3226" s="6"/>
    </row>
    <row r="3227" spans="4:4">
      <c r="D3227" s="6"/>
    </row>
    <row r="3228" spans="4:4">
      <c r="D3228" s="6"/>
    </row>
    <row r="3229" spans="4:4">
      <c r="D3229" s="6"/>
    </row>
    <row r="3230" spans="4:4">
      <c r="D3230" s="6"/>
    </row>
    <row r="3231" spans="4:4">
      <c r="D3231" s="6"/>
    </row>
    <row r="3232" spans="4:4">
      <c r="D3232" s="6"/>
    </row>
    <row r="3233" spans="4:4">
      <c r="D3233" s="6"/>
    </row>
    <row r="3234" spans="4:4">
      <c r="D3234" s="6"/>
    </row>
    <row r="3235" spans="4:4">
      <c r="D3235" s="6"/>
    </row>
    <row r="3236" spans="4:4">
      <c r="D3236" s="6"/>
    </row>
    <row r="3237" spans="4:4">
      <c r="D3237" s="6"/>
    </row>
    <row r="3238" spans="4:4">
      <c r="D3238" s="6"/>
    </row>
    <row r="3239" spans="4:4">
      <c r="D3239" s="6"/>
    </row>
    <row r="3240" spans="4:4">
      <c r="D3240" s="6"/>
    </row>
    <row r="3241" spans="4:4">
      <c r="D3241" s="6"/>
    </row>
    <row r="3242" spans="4:4">
      <c r="D3242" s="6"/>
    </row>
    <row r="3243" spans="4:4">
      <c r="D3243" s="6"/>
    </row>
    <row r="3244" spans="4:4">
      <c r="D3244" s="6"/>
    </row>
    <row r="3245" spans="4:4">
      <c r="D3245" s="6"/>
    </row>
    <row r="3246" spans="4:4">
      <c r="D3246" s="6"/>
    </row>
    <row r="3247" spans="4:4">
      <c r="D3247" s="6"/>
    </row>
    <row r="3248" spans="4:4">
      <c r="D3248" s="6"/>
    </row>
    <row r="3249" spans="4:4">
      <c r="D3249" s="6"/>
    </row>
    <row r="3250" spans="4:4">
      <c r="D3250" s="6"/>
    </row>
    <row r="3251" spans="4:4">
      <c r="D3251" s="6"/>
    </row>
    <row r="3252" spans="4:4">
      <c r="D3252" s="6"/>
    </row>
    <row r="3253" spans="4:4">
      <c r="D3253" s="6"/>
    </row>
    <row r="3254" spans="4:4">
      <c r="D3254" s="6"/>
    </row>
    <row r="3255" spans="4:4">
      <c r="D3255" s="6"/>
    </row>
    <row r="3256" spans="4:4">
      <c r="D3256" s="6"/>
    </row>
    <row r="3257" spans="4:4">
      <c r="D3257" s="6"/>
    </row>
    <row r="3258" spans="4:4">
      <c r="D3258" s="6"/>
    </row>
    <row r="3259" spans="4:4">
      <c r="D3259" s="6"/>
    </row>
    <row r="3260" spans="4:4">
      <c r="D3260" s="6"/>
    </row>
    <row r="3261" spans="4:4">
      <c r="D3261" s="6"/>
    </row>
    <row r="3262" spans="4:4">
      <c r="D3262" s="6"/>
    </row>
    <row r="3263" spans="4:4">
      <c r="D3263" s="6"/>
    </row>
    <row r="3264" spans="4:4">
      <c r="D3264" s="6"/>
    </row>
    <row r="3265" spans="4:4">
      <c r="D3265" s="6"/>
    </row>
    <row r="3266" spans="4:4">
      <c r="D3266" s="6"/>
    </row>
    <row r="3267" spans="4:4">
      <c r="D3267" s="6"/>
    </row>
    <row r="3268" spans="4:4">
      <c r="D3268" s="6"/>
    </row>
    <row r="3269" spans="4:4">
      <c r="D3269" s="6"/>
    </row>
    <row r="3270" spans="4:4">
      <c r="D3270" s="6"/>
    </row>
    <row r="3271" spans="4:4">
      <c r="D3271" s="6"/>
    </row>
    <row r="3272" spans="4:4">
      <c r="D3272" s="6"/>
    </row>
    <row r="3273" spans="4:4">
      <c r="D3273" s="6"/>
    </row>
    <row r="3274" spans="4:4">
      <c r="D3274" s="6"/>
    </row>
    <row r="3275" spans="4:4">
      <c r="D3275" s="6"/>
    </row>
    <row r="3276" spans="4:4">
      <c r="D3276" s="6"/>
    </row>
    <row r="3277" spans="4:4">
      <c r="D3277" s="6"/>
    </row>
    <row r="3278" spans="4:4">
      <c r="D3278" s="6"/>
    </row>
    <row r="3279" spans="4:4">
      <c r="D3279" s="6"/>
    </row>
    <row r="3280" spans="4:4">
      <c r="D3280" s="6"/>
    </row>
    <row r="3281" spans="4:4">
      <c r="D3281" s="6"/>
    </row>
    <row r="3282" spans="4:4">
      <c r="D3282" s="6"/>
    </row>
    <row r="3283" spans="4:4">
      <c r="D3283" s="6"/>
    </row>
    <row r="3284" spans="4:4">
      <c r="D3284" s="6"/>
    </row>
    <row r="3285" spans="4:4">
      <c r="D3285" s="6"/>
    </row>
    <row r="3286" spans="4:4">
      <c r="D3286" s="6"/>
    </row>
    <row r="3287" spans="4:4">
      <c r="D3287" s="6"/>
    </row>
    <row r="3288" spans="4:4">
      <c r="D3288" s="6"/>
    </row>
    <row r="3289" spans="4:4">
      <c r="D3289" s="6"/>
    </row>
    <row r="3290" spans="4:4">
      <c r="D3290" s="6"/>
    </row>
    <row r="3291" spans="4:4">
      <c r="D3291" s="6"/>
    </row>
    <row r="3292" spans="4:4">
      <c r="D3292" s="6"/>
    </row>
    <row r="3293" spans="4:4">
      <c r="D3293" s="6"/>
    </row>
    <row r="3294" spans="4:4">
      <c r="D3294" s="6"/>
    </row>
    <row r="3295" spans="4:4">
      <c r="D3295" s="6"/>
    </row>
    <row r="3296" spans="4:4">
      <c r="D3296" s="6"/>
    </row>
    <row r="3297" spans="4:4">
      <c r="D3297" s="6"/>
    </row>
    <row r="3298" spans="4:4">
      <c r="D3298" s="6"/>
    </row>
    <row r="3299" spans="4:4">
      <c r="D3299" s="6"/>
    </row>
    <row r="3300" spans="4:4">
      <c r="D3300" s="6"/>
    </row>
    <row r="3301" spans="4:4">
      <c r="D3301" s="6"/>
    </row>
    <row r="3302" spans="4:4">
      <c r="D3302" s="6"/>
    </row>
    <row r="3303" spans="4:4">
      <c r="D3303" s="6"/>
    </row>
    <row r="3304" spans="4:4">
      <c r="D3304" s="6"/>
    </row>
    <row r="3305" spans="4:4">
      <c r="D3305" s="6"/>
    </row>
    <row r="3306" spans="4:4">
      <c r="D3306" s="6"/>
    </row>
    <row r="3307" spans="4:4">
      <c r="D3307" s="6"/>
    </row>
    <row r="3308" spans="4:4">
      <c r="D3308" s="6"/>
    </row>
    <row r="3309" spans="4:4">
      <c r="D3309" s="6"/>
    </row>
    <row r="3310" spans="4:4">
      <c r="D3310" s="6"/>
    </row>
    <row r="3311" spans="4:4">
      <c r="D3311" s="6"/>
    </row>
    <row r="3312" spans="4:4">
      <c r="D3312" s="6"/>
    </row>
    <row r="3313" spans="4:4">
      <c r="D3313" s="6"/>
    </row>
    <row r="3314" spans="4:4">
      <c r="D3314" s="6"/>
    </row>
    <row r="3315" spans="4:4">
      <c r="D3315" s="6"/>
    </row>
    <row r="3316" spans="4:4">
      <c r="D3316" s="6"/>
    </row>
    <row r="3317" spans="4:4">
      <c r="D3317" s="6"/>
    </row>
    <row r="3318" spans="4:4">
      <c r="D3318" s="6"/>
    </row>
    <row r="3319" spans="4:4">
      <c r="D3319" s="6"/>
    </row>
    <row r="3320" spans="4:4">
      <c r="D3320" s="6"/>
    </row>
    <row r="3321" spans="4:4">
      <c r="D3321" s="6"/>
    </row>
    <row r="3322" spans="4:4">
      <c r="D3322" s="6"/>
    </row>
    <row r="3323" spans="4:4">
      <c r="D3323" s="6"/>
    </row>
    <row r="3324" spans="4:4">
      <c r="D3324" s="6"/>
    </row>
    <row r="3325" spans="4:4">
      <c r="D3325" s="6"/>
    </row>
    <row r="3326" spans="4:4">
      <c r="D3326" s="6"/>
    </row>
    <row r="3327" spans="4:4">
      <c r="D3327" s="6"/>
    </row>
    <row r="3328" spans="4:4">
      <c r="D3328" s="6"/>
    </row>
    <row r="3329" spans="4:4">
      <c r="D3329" s="6"/>
    </row>
    <row r="3330" spans="4:4">
      <c r="D3330" s="6"/>
    </row>
    <row r="3331" spans="4:4">
      <c r="D3331" s="6"/>
    </row>
    <row r="3332" spans="4:4">
      <c r="D3332" s="6"/>
    </row>
    <row r="3333" spans="4:4">
      <c r="D3333" s="6"/>
    </row>
    <row r="3334" spans="4:4">
      <c r="D3334" s="6"/>
    </row>
    <row r="3335" spans="4:4">
      <c r="D3335" s="6"/>
    </row>
    <row r="3336" spans="4:4">
      <c r="D3336" s="6"/>
    </row>
    <row r="3337" spans="4:4">
      <c r="D3337" s="6"/>
    </row>
    <row r="3338" spans="4:4">
      <c r="D3338" s="6"/>
    </row>
    <row r="3339" spans="4:4">
      <c r="D3339" s="6"/>
    </row>
    <row r="3340" spans="4:4">
      <c r="D3340" s="6"/>
    </row>
    <row r="3341" spans="4:4">
      <c r="D3341" s="6"/>
    </row>
    <row r="3342" spans="4:4">
      <c r="D3342" s="6"/>
    </row>
    <row r="3343" spans="4:4">
      <c r="D3343" s="6"/>
    </row>
    <row r="3344" spans="4:4">
      <c r="D3344" s="6"/>
    </row>
    <row r="3345" spans="4:4">
      <c r="D3345" s="6"/>
    </row>
    <row r="3346" spans="4:4">
      <c r="D3346" s="6"/>
    </row>
    <row r="3347" spans="4:4">
      <c r="D3347" s="6"/>
    </row>
    <row r="3348" spans="4:4">
      <c r="D3348" s="6"/>
    </row>
    <row r="3349" spans="4:4">
      <c r="D3349" s="6"/>
    </row>
    <row r="3350" spans="4:4">
      <c r="D3350" s="6"/>
    </row>
    <row r="3351" spans="4:4">
      <c r="D3351" s="6"/>
    </row>
    <row r="3352" spans="4:4">
      <c r="D3352" s="6"/>
    </row>
    <row r="3353" spans="4:4">
      <c r="D3353" s="6"/>
    </row>
    <row r="3354" spans="4:4">
      <c r="D3354" s="6"/>
    </row>
    <row r="3355" spans="4:4">
      <c r="D3355" s="6"/>
    </row>
    <row r="3356" spans="4:4">
      <c r="D3356" s="6"/>
    </row>
    <row r="3357" spans="4:4">
      <c r="D3357" s="6"/>
    </row>
    <row r="3358" spans="4:4">
      <c r="D3358" s="6"/>
    </row>
    <row r="3359" spans="4:4">
      <c r="D3359" s="6"/>
    </row>
    <row r="3360" spans="4:4">
      <c r="D3360" s="6"/>
    </row>
    <row r="3361" spans="4:4">
      <c r="D3361" s="6"/>
    </row>
    <row r="3362" spans="4:4">
      <c r="D3362" s="6"/>
    </row>
    <row r="3363" spans="4:4">
      <c r="D3363" s="6"/>
    </row>
    <row r="3364" spans="4:4">
      <c r="D3364" s="6"/>
    </row>
    <row r="3365" spans="4:4">
      <c r="D3365" s="6"/>
    </row>
    <row r="3366" spans="4:4">
      <c r="D3366" s="6"/>
    </row>
    <row r="3367" spans="4:4">
      <c r="D3367" s="6"/>
    </row>
    <row r="3368" spans="4:4">
      <c r="D3368" s="6"/>
    </row>
    <row r="3369" spans="4:4">
      <c r="D3369" s="6"/>
    </row>
    <row r="3370" spans="4:4">
      <c r="D3370" s="6"/>
    </row>
    <row r="3371" spans="4:4">
      <c r="D3371" s="6"/>
    </row>
    <row r="3372" spans="4:4">
      <c r="D3372" s="6"/>
    </row>
    <row r="3373" spans="4:4">
      <c r="D3373" s="6"/>
    </row>
    <row r="3374" spans="4:4">
      <c r="D3374" s="6"/>
    </row>
    <row r="3375" spans="4:4">
      <c r="D3375" s="6"/>
    </row>
    <row r="3376" spans="4:4">
      <c r="D3376" s="6"/>
    </row>
    <row r="3377" spans="4:4">
      <c r="D3377" s="6"/>
    </row>
    <row r="3378" spans="4:4">
      <c r="D3378" s="6"/>
    </row>
    <row r="3379" spans="4:4">
      <c r="D3379" s="6"/>
    </row>
    <row r="3380" spans="4:4">
      <c r="D3380" s="6"/>
    </row>
    <row r="3381" spans="4:4">
      <c r="D3381" s="6"/>
    </row>
    <row r="3382" spans="4:4">
      <c r="D3382" s="6"/>
    </row>
    <row r="3383" spans="4:4">
      <c r="D3383" s="6"/>
    </row>
    <row r="3384" spans="4:4">
      <c r="D3384" s="6"/>
    </row>
    <row r="3385" spans="4:4">
      <c r="D3385" s="6"/>
    </row>
    <row r="3386" spans="4:4">
      <c r="D3386" s="6"/>
    </row>
    <row r="3387" spans="4:4">
      <c r="D3387" s="6"/>
    </row>
    <row r="3388" spans="4:4">
      <c r="D3388" s="6"/>
    </row>
    <row r="3389" spans="4:4">
      <c r="D3389" s="6"/>
    </row>
    <row r="3390" spans="4:4">
      <c r="D3390" s="6"/>
    </row>
    <row r="3391" spans="4:4">
      <c r="D3391" s="6"/>
    </row>
    <row r="3392" spans="4:4">
      <c r="D3392" s="6"/>
    </row>
    <row r="3393" spans="4:4">
      <c r="D3393" s="6"/>
    </row>
    <row r="3394" spans="4:4">
      <c r="D3394" s="6"/>
    </row>
    <row r="3395" spans="4:4">
      <c r="D3395" s="6"/>
    </row>
    <row r="3396" spans="4:4">
      <c r="D3396" s="6"/>
    </row>
    <row r="3397" spans="4:4">
      <c r="D3397" s="6"/>
    </row>
    <row r="3398" spans="4:4">
      <c r="D3398" s="6"/>
    </row>
    <row r="3399" spans="4:4">
      <c r="D3399" s="6"/>
    </row>
    <row r="3400" spans="4:4">
      <c r="D3400" s="6"/>
    </row>
    <row r="3401" spans="4:4">
      <c r="D3401" s="6"/>
    </row>
    <row r="3402" spans="4:4">
      <c r="D3402" s="6"/>
    </row>
    <row r="3403" spans="4:4">
      <c r="D3403" s="6"/>
    </row>
    <row r="3404" spans="4:4">
      <c r="D3404" s="6"/>
    </row>
    <row r="3405" spans="4:4">
      <c r="D3405" s="6"/>
    </row>
    <row r="3406" spans="4:4">
      <c r="D3406" s="6"/>
    </row>
    <row r="3407" spans="4:4">
      <c r="D3407" s="6"/>
    </row>
    <row r="3408" spans="4:4">
      <c r="D3408" s="6"/>
    </row>
    <row r="3409" spans="4:4">
      <c r="D3409" s="6"/>
    </row>
    <row r="3410" spans="4:4">
      <c r="D3410" s="6"/>
    </row>
    <row r="3411" spans="4:4">
      <c r="D3411" s="6"/>
    </row>
    <row r="3412" spans="4:4">
      <c r="D3412" s="6"/>
    </row>
    <row r="3413" spans="4:4">
      <c r="D3413" s="6"/>
    </row>
    <row r="3414" spans="4:4">
      <c r="D3414" s="6"/>
    </row>
    <row r="3415" spans="4:4">
      <c r="D3415" s="6"/>
    </row>
    <row r="3416" spans="4:4">
      <c r="D3416" s="6"/>
    </row>
    <row r="3417" spans="4:4">
      <c r="D3417" s="6"/>
    </row>
    <row r="3418" spans="4:4">
      <c r="D3418" s="6"/>
    </row>
    <row r="3419" spans="4:4">
      <c r="D3419" s="6"/>
    </row>
    <row r="3420" spans="4:4">
      <c r="D3420" s="6"/>
    </row>
    <row r="3421" spans="4:4">
      <c r="D3421" s="6"/>
    </row>
    <row r="3422" spans="4:4">
      <c r="D3422" s="6"/>
    </row>
    <row r="3423" spans="4:4">
      <c r="D3423" s="6"/>
    </row>
    <row r="3424" spans="4:4">
      <c r="D3424" s="6"/>
    </row>
    <row r="3425" spans="4:4">
      <c r="D3425" s="6"/>
    </row>
    <row r="3426" spans="4:4">
      <c r="D3426" s="6"/>
    </row>
    <row r="3427" spans="4:4">
      <c r="D3427" s="6"/>
    </row>
    <row r="3428" spans="4:4">
      <c r="D3428" s="6"/>
    </row>
    <row r="3429" spans="4:4">
      <c r="D3429" s="6"/>
    </row>
    <row r="3430" spans="4:4">
      <c r="D3430" s="6"/>
    </row>
    <row r="3431" spans="4:4">
      <c r="D3431" s="6"/>
    </row>
    <row r="3432" spans="4:4">
      <c r="D3432" s="6"/>
    </row>
    <row r="3433" spans="4:4">
      <c r="D3433" s="6"/>
    </row>
    <row r="3434" spans="4:4">
      <c r="D3434" s="6"/>
    </row>
    <row r="3435" spans="4:4">
      <c r="D3435" s="6"/>
    </row>
    <row r="3436" spans="4:4">
      <c r="D3436" s="6"/>
    </row>
    <row r="3437" spans="4:4">
      <c r="D3437" s="6"/>
    </row>
    <row r="3438" spans="4:4">
      <c r="D3438" s="6"/>
    </row>
    <row r="3439" spans="4:4">
      <c r="D3439" s="6"/>
    </row>
    <row r="3440" spans="4:4">
      <c r="D3440" s="6"/>
    </row>
    <row r="3441" spans="4:4">
      <c r="D3441" s="6"/>
    </row>
    <row r="3442" spans="4:4">
      <c r="D3442" s="6"/>
    </row>
    <row r="3443" spans="4:4">
      <c r="D3443" s="6"/>
    </row>
    <row r="3444" spans="4:4">
      <c r="D3444" s="6"/>
    </row>
    <row r="3445" spans="4:4">
      <c r="D3445" s="6"/>
    </row>
    <row r="3446" spans="4:4">
      <c r="D3446" s="6"/>
    </row>
    <row r="3447" spans="4:4">
      <c r="D3447" s="6"/>
    </row>
    <row r="3448" spans="4:4">
      <c r="D3448" s="6"/>
    </row>
    <row r="3449" spans="4:4">
      <c r="D3449" s="6"/>
    </row>
    <row r="3450" spans="4:4">
      <c r="D3450" s="6"/>
    </row>
    <row r="3451" spans="4:4">
      <c r="D3451" s="6"/>
    </row>
    <row r="3452" spans="4:4">
      <c r="D3452" s="6"/>
    </row>
    <row r="3453" spans="4:4">
      <c r="D3453" s="6"/>
    </row>
    <row r="3454" spans="4:4">
      <c r="D3454" s="6"/>
    </row>
    <row r="3455" spans="4:4">
      <c r="D3455" s="6"/>
    </row>
    <row r="3456" spans="4:4">
      <c r="D3456" s="6"/>
    </row>
    <row r="3457" spans="4:4">
      <c r="D3457" s="6"/>
    </row>
    <row r="3458" spans="4:4">
      <c r="D3458" s="6"/>
    </row>
    <row r="3459" spans="4:4">
      <c r="D3459" s="6"/>
    </row>
    <row r="3460" spans="4:4">
      <c r="D3460" s="6"/>
    </row>
    <row r="3461" spans="4:4">
      <c r="D3461" s="6"/>
    </row>
    <row r="3462" spans="4:4">
      <c r="D3462" s="6"/>
    </row>
    <row r="3463" spans="4:4">
      <c r="D3463" s="6"/>
    </row>
    <row r="3464" spans="4:4">
      <c r="D3464" s="6"/>
    </row>
    <row r="3465" spans="4:4">
      <c r="D3465" s="6"/>
    </row>
    <row r="3466" spans="4:4">
      <c r="D3466" s="6"/>
    </row>
    <row r="3467" spans="4:4">
      <c r="D3467" s="6"/>
    </row>
    <row r="3468" spans="4:4">
      <c r="D3468" s="6"/>
    </row>
    <row r="3469" spans="4:4">
      <c r="D3469" s="6"/>
    </row>
    <row r="3470" spans="4:4">
      <c r="D3470" s="6"/>
    </row>
    <row r="3471" spans="4:4">
      <c r="D3471" s="6"/>
    </row>
    <row r="3472" spans="4:4">
      <c r="D3472" s="6"/>
    </row>
    <row r="3473" spans="4:4">
      <c r="D3473" s="6"/>
    </row>
    <row r="3474" spans="4:4">
      <c r="D3474" s="6"/>
    </row>
    <row r="3475" spans="4:4">
      <c r="D3475" s="6"/>
    </row>
    <row r="3476" spans="4:4">
      <c r="D3476" s="6"/>
    </row>
    <row r="3477" spans="4:4">
      <c r="D3477" s="6"/>
    </row>
    <row r="3478" spans="4:4">
      <c r="D3478" s="6"/>
    </row>
    <row r="3479" spans="4:4">
      <c r="D3479" s="6"/>
    </row>
    <row r="3480" spans="4:4">
      <c r="D3480" s="6"/>
    </row>
    <row r="3481" spans="4:4">
      <c r="D3481" s="6"/>
    </row>
    <row r="3482" spans="4:4">
      <c r="D3482" s="6"/>
    </row>
    <row r="3483" spans="4:4">
      <c r="D3483" s="6"/>
    </row>
    <row r="3484" spans="4:4">
      <c r="D3484" s="6"/>
    </row>
    <row r="3485" spans="4:4">
      <c r="D3485" s="6"/>
    </row>
    <row r="3486" spans="4:4">
      <c r="D3486" s="6"/>
    </row>
    <row r="3487" spans="4:4">
      <c r="D3487" s="6"/>
    </row>
    <row r="3488" spans="4:4">
      <c r="D3488" s="6"/>
    </row>
    <row r="3489" spans="4:4">
      <c r="D3489" s="6"/>
    </row>
    <row r="3490" spans="4:4">
      <c r="D3490" s="6"/>
    </row>
    <row r="3491" spans="4:4">
      <c r="D3491" s="6"/>
    </row>
    <row r="3492" spans="4:4">
      <c r="D3492" s="6"/>
    </row>
    <row r="3493" spans="4:4">
      <c r="D3493" s="6"/>
    </row>
    <row r="3494" spans="4:4">
      <c r="D3494" s="6"/>
    </row>
    <row r="3495" spans="4:4">
      <c r="D3495" s="6"/>
    </row>
    <row r="3496" spans="4:4">
      <c r="D3496" s="6"/>
    </row>
    <row r="3497" spans="4:4">
      <c r="D3497" s="6"/>
    </row>
    <row r="3498" spans="4:4">
      <c r="D3498" s="6"/>
    </row>
    <row r="3499" spans="4:4">
      <c r="D3499" s="6"/>
    </row>
    <row r="3500" spans="4:4">
      <c r="D3500" s="6"/>
    </row>
    <row r="3501" spans="4:4">
      <c r="D3501" s="6"/>
    </row>
    <row r="3502" spans="4:4">
      <c r="D3502" s="6"/>
    </row>
    <row r="3503" spans="4:4">
      <c r="D3503" s="6"/>
    </row>
    <row r="3504" spans="4:4">
      <c r="D3504" s="6"/>
    </row>
    <row r="3505" spans="4:4">
      <c r="D3505" s="6"/>
    </row>
    <row r="3506" spans="4:4">
      <c r="D3506" s="6"/>
    </row>
    <row r="3507" spans="4:4">
      <c r="D3507" s="6"/>
    </row>
    <row r="3508" spans="4:4">
      <c r="D3508" s="6"/>
    </row>
    <row r="3509" spans="4:4">
      <c r="D3509" s="6"/>
    </row>
    <row r="3510" spans="4:4">
      <c r="D3510" s="6"/>
    </row>
    <row r="3511" spans="4:4">
      <c r="D3511" s="6"/>
    </row>
    <row r="3512" spans="4:4">
      <c r="D3512" s="6"/>
    </row>
    <row r="3513" spans="4:4">
      <c r="D3513" s="6"/>
    </row>
    <row r="3514" spans="4:4">
      <c r="D3514" s="6"/>
    </row>
    <row r="3515" spans="4:4">
      <c r="D3515" s="6"/>
    </row>
    <row r="3516" spans="4:4">
      <c r="D3516" s="6"/>
    </row>
    <row r="3517" spans="4:4">
      <c r="D3517" s="6"/>
    </row>
    <row r="3518" spans="4:4">
      <c r="D3518" s="6"/>
    </row>
    <row r="3519" spans="4:4">
      <c r="D3519" s="6"/>
    </row>
    <row r="3520" spans="4:4">
      <c r="D3520" s="6"/>
    </row>
    <row r="3521" spans="4:4">
      <c r="D3521" s="6"/>
    </row>
    <row r="3522" spans="4:4">
      <c r="D3522" s="6"/>
    </row>
    <row r="3523" spans="4:4">
      <c r="D3523" s="6"/>
    </row>
    <row r="3524" spans="4:4">
      <c r="D3524" s="6"/>
    </row>
    <row r="3525" spans="4:4">
      <c r="D3525" s="6"/>
    </row>
    <row r="3526" spans="4:4">
      <c r="D3526" s="6"/>
    </row>
    <row r="3527" spans="4:4">
      <c r="D3527" s="6"/>
    </row>
    <row r="3528" spans="4:4">
      <c r="D3528" s="6"/>
    </row>
    <row r="3529" spans="4:4">
      <c r="D3529" s="6"/>
    </row>
    <row r="3530" spans="4:4">
      <c r="D3530" s="6"/>
    </row>
    <row r="3531" spans="4:4">
      <c r="D3531" s="6"/>
    </row>
    <row r="3532" spans="4:4">
      <c r="D3532" s="6"/>
    </row>
    <row r="3533" spans="4:4">
      <c r="D3533" s="6"/>
    </row>
    <row r="3534" spans="4:4">
      <c r="D3534" s="6"/>
    </row>
    <row r="3535" spans="4:4">
      <c r="D3535" s="6"/>
    </row>
    <row r="3536" spans="4:4">
      <c r="D3536" s="6"/>
    </row>
    <row r="3537" spans="4:4">
      <c r="D3537" s="6"/>
    </row>
    <row r="3538" spans="4:4">
      <c r="D3538" s="6"/>
    </row>
    <row r="3539" spans="4:4">
      <c r="D3539" s="6"/>
    </row>
    <row r="3540" spans="4:4">
      <c r="D3540" s="6"/>
    </row>
    <row r="3541" spans="4:4">
      <c r="D3541" s="6"/>
    </row>
    <row r="3542" spans="4:4">
      <c r="D3542" s="6"/>
    </row>
    <row r="3543" spans="4:4">
      <c r="D3543" s="6"/>
    </row>
    <row r="3544" spans="4:4">
      <c r="D3544" s="6"/>
    </row>
    <row r="3545" spans="4:4">
      <c r="D3545" s="6"/>
    </row>
    <row r="3546" spans="4:4">
      <c r="D3546" s="6"/>
    </row>
    <row r="3547" spans="4:4">
      <c r="D3547" s="6"/>
    </row>
    <row r="3548" spans="4:4">
      <c r="D3548" s="6"/>
    </row>
    <row r="3549" spans="4:4">
      <c r="D3549" s="6"/>
    </row>
    <row r="3550" spans="4:4">
      <c r="D3550" s="6"/>
    </row>
    <row r="3551" spans="4:4">
      <c r="D3551" s="6"/>
    </row>
    <row r="3552" spans="4:4">
      <c r="D3552" s="6"/>
    </row>
    <row r="3553" spans="4:4">
      <c r="D3553" s="6"/>
    </row>
    <row r="3554" spans="4:4">
      <c r="D3554" s="6"/>
    </row>
    <row r="3555" spans="4:4">
      <c r="D3555" s="6"/>
    </row>
    <row r="3556" spans="4:4">
      <c r="D3556" s="6"/>
    </row>
    <row r="3557" spans="4:4">
      <c r="D3557" s="6"/>
    </row>
    <row r="3558" spans="4:4">
      <c r="D3558" s="6"/>
    </row>
    <row r="3559" spans="4:4">
      <c r="D3559" s="6"/>
    </row>
    <row r="3560" spans="4:4">
      <c r="D3560" s="6"/>
    </row>
    <row r="3561" spans="4:4">
      <c r="D3561" s="6"/>
    </row>
    <row r="3562" spans="4:4">
      <c r="D3562" s="6"/>
    </row>
    <row r="3563" spans="4:4">
      <c r="D3563" s="6"/>
    </row>
    <row r="3564" spans="4:4">
      <c r="D3564" s="6"/>
    </row>
    <row r="3565" spans="4:4">
      <c r="D3565" s="6"/>
    </row>
    <row r="3566" spans="4:4">
      <c r="D3566" s="6"/>
    </row>
    <row r="3567" spans="4:4">
      <c r="D3567" s="6"/>
    </row>
    <row r="3568" spans="4:4">
      <c r="D3568" s="6"/>
    </row>
    <row r="3569" spans="4:4">
      <c r="D3569" s="6"/>
    </row>
    <row r="3570" spans="4:4">
      <c r="D3570" s="6"/>
    </row>
    <row r="3571" spans="4:4">
      <c r="D3571" s="6"/>
    </row>
    <row r="3572" spans="4:4">
      <c r="D3572" s="6"/>
    </row>
    <row r="3573" spans="4:4">
      <c r="D3573" s="6"/>
    </row>
    <row r="3574" spans="4:4">
      <c r="D3574" s="6"/>
    </row>
    <row r="3575" spans="4:4">
      <c r="D3575" s="6"/>
    </row>
    <row r="3576" spans="4:4">
      <c r="D3576" s="6"/>
    </row>
    <row r="3577" spans="4:4">
      <c r="D3577" s="6"/>
    </row>
    <row r="3578" spans="4:4">
      <c r="D3578" s="6"/>
    </row>
    <row r="3579" spans="4:4">
      <c r="D3579" s="6"/>
    </row>
    <row r="3580" spans="4:4">
      <c r="D3580" s="6"/>
    </row>
    <row r="3581" spans="4:4">
      <c r="D3581" s="6"/>
    </row>
    <row r="3582" spans="4:4">
      <c r="D3582" s="6"/>
    </row>
    <row r="3583" spans="4:4">
      <c r="D3583" s="6"/>
    </row>
    <row r="3584" spans="4:4">
      <c r="D3584" s="6"/>
    </row>
    <row r="3585" spans="4:4">
      <c r="D3585" s="6"/>
    </row>
    <row r="3586" spans="4:4">
      <c r="D3586" s="6"/>
    </row>
    <row r="3587" spans="4:4">
      <c r="D3587" s="6"/>
    </row>
    <row r="3588" spans="4:4">
      <c r="D3588" s="6"/>
    </row>
    <row r="3589" spans="4:4">
      <c r="D3589" s="6"/>
    </row>
    <row r="3590" spans="4:4">
      <c r="D3590" s="6"/>
    </row>
    <row r="3591" spans="4:4">
      <c r="D3591" s="6"/>
    </row>
    <row r="3592" spans="4:4">
      <c r="D3592" s="6"/>
    </row>
    <row r="3593" spans="4:4">
      <c r="D3593" s="6"/>
    </row>
    <row r="3594" spans="4:4">
      <c r="D3594" s="6"/>
    </row>
    <row r="3595" spans="4:4">
      <c r="D3595" s="6"/>
    </row>
    <row r="3596" spans="4:4">
      <c r="D3596" s="6"/>
    </row>
    <row r="3597" spans="4:4">
      <c r="D3597" s="6"/>
    </row>
    <row r="3598" spans="4:4">
      <c r="D3598" s="6"/>
    </row>
    <row r="3599" spans="4:4">
      <c r="D3599" s="6"/>
    </row>
    <row r="3600" spans="4:4">
      <c r="D3600" s="6"/>
    </row>
    <row r="3601" spans="4:4">
      <c r="D3601" s="6"/>
    </row>
    <row r="3602" spans="4:4">
      <c r="D3602" s="6"/>
    </row>
    <row r="3603" spans="4:4">
      <c r="D3603" s="6"/>
    </row>
    <row r="3604" spans="4:4">
      <c r="D3604" s="6"/>
    </row>
    <row r="3605" spans="4:4">
      <c r="D3605" s="6"/>
    </row>
    <row r="3606" spans="4:4">
      <c r="D3606" s="6"/>
    </row>
    <row r="3607" spans="4:4">
      <c r="D3607" s="6"/>
    </row>
    <row r="3608" spans="4:4">
      <c r="D3608" s="6"/>
    </row>
    <row r="3609" spans="4:4">
      <c r="D3609" s="6"/>
    </row>
    <row r="3610" spans="4:4">
      <c r="D3610" s="6"/>
    </row>
    <row r="3611" spans="4:4">
      <c r="D3611" s="6"/>
    </row>
    <row r="3612" spans="4:4">
      <c r="D3612" s="6"/>
    </row>
    <row r="3613" spans="4:4">
      <c r="D3613" s="6"/>
    </row>
    <row r="3614" spans="4:4">
      <c r="D3614" s="6"/>
    </row>
    <row r="3615" spans="4:4">
      <c r="D3615" s="6"/>
    </row>
    <row r="3616" spans="4:4">
      <c r="D3616" s="6"/>
    </row>
    <row r="3617" spans="4:4">
      <c r="D3617" s="6"/>
    </row>
    <row r="3618" spans="4:4">
      <c r="D3618" s="6"/>
    </row>
    <row r="3619" spans="4:4">
      <c r="D3619" s="6"/>
    </row>
    <row r="3620" spans="4:4">
      <c r="D3620" s="6"/>
    </row>
    <row r="3621" spans="4:4">
      <c r="D3621" s="6"/>
    </row>
    <row r="3622" spans="4:4">
      <c r="D3622" s="6"/>
    </row>
    <row r="3623" spans="4:4">
      <c r="D3623" s="6"/>
    </row>
    <row r="3624" spans="4:4">
      <c r="D3624" s="6"/>
    </row>
    <row r="3625" spans="4:4">
      <c r="D3625" s="6"/>
    </row>
    <row r="3626" spans="4:4">
      <c r="D3626" s="6"/>
    </row>
    <row r="3627" spans="4:4">
      <c r="D3627" s="6"/>
    </row>
    <row r="3628" spans="4:4">
      <c r="D3628" s="6"/>
    </row>
    <row r="3629" spans="4:4">
      <c r="D3629" s="6"/>
    </row>
    <row r="3630" spans="4:4">
      <c r="D3630" s="6"/>
    </row>
    <row r="3631" spans="4:4">
      <c r="D3631" s="6"/>
    </row>
    <row r="3632" spans="4:4">
      <c r="D3632" s="6"/>
    </row>
    <row r="3633" spans="4:4">
      <c r="D3633" s="6"/>
    </row>
    <row r="3634" spans="4:4">
      <c r="D3634" s="6"/>
    </row>
    <row r="3635" spans="4:4">
      <c r="D3635" s="6"/>
    </row>
    <row r="3636" spans="4:4">
      <c r="D3636" s="6"/>
    </row>
    <row r="3637" spans="4:4">
      <c r="D3637" s="6"/>
    </row>
    <row r="3638" spans="4:4">
      <c r="D3638" s="6"/>
    </row>
    <row r="3639" spans="4:4">
      <c r="D3639" s="6"/>
    </row>
    <row r="3640" spans="4:4">
      <c r="D3640" s="6"/>
    </row>
    <row r="3641" spans="4:4">
      <c r="D3641" s="6"/>
    </row>
    <row r="3642" spans="4:4">
      <c r="D3642" s="6"/>
    </row>
    <row r="3643" spans="4:4">
      <c r="D3643" s="6"/>
    </row>
    <row r="3644" spans="4:4">
      <c r="D3644" s="6"/>
    </row>
    <row r="3645" spans="4:4">
      <c r="D3645" s="6"/>
    </row>
    <row r="3646" spans="4:4">
      <c r="D3646" s="6"/>
    </row>
    <row r="3647" spans="4:4">
      <c r="D3647" s="6"/>
    </row>
    <row r="3648" spans="4:4">
      <c r="D3648" s="6"/>
    </row>
    <row r="3649" spans="4:4">
      <c r="D3649" s="6"/>
    </row>
    <row r="3650" spans="4:4">
      <c r="D3650" s="6"/>
    </row>
    <row r="3651" spans="4:4">
      <c r="D3651" s="6"/>
    </row>
    <row r="3652" spans="4:4">
      <c r="D3652" s="6"/>
    </row>
    <row r="3653" spans="4:4">
      <c r="D3653" s="6"/>
    </row>
    <row r="3654" spans="4:4">
      <c r="D3654" s="6"/>
    </row>
    <row r="3655" spans="4:4">
      <c r="D3655" s="6"/>
    </row>
    <row r="3656" spans="4:4">
      <c r="D3656" s="6"/>
    </row>
    <row r="3657" spans="4:4">
      <c r="D3657" s="6"/>
    </row>
    <row r="3658" spans="4:4">
      <c r="D3658" s="6"/>
    </row>
    <row r="3659" spans="4:4">
      <c r="D3659" s="6"/>
    </row>
    <row r="3660" spans="4:4">
      <c r="D3660" s="6"/>
    </row>
    <row r="3661" spans="4:4">
      <c r="D3661" s="6"/>
    </row>
    <row r="3662" spans="4:4">
      <c r="D3662" s="6"/>
    </row>
    <row r="3663" spans="4:4">
      <c r="D3663" s="6"/>
    </row>
    <row r="3664" spans="4:4">
      <c r="D3664" s="6"/>
    </row>
    <row r="3665" spans="4:4">
      <c r="D3665" s="6"/>
    </row>
    <row r="3666" spans="4:4">
      <c r="D3666" s="6"/>
    </row>
    <row r="3667" spans="4:4">
      <c r="D3667" s="6"/>
    </row>
    <row r="3668" spans="4:4">
      <c r="D3668" s="6"/>
    </row>
    <row r="3669" spans="4:4">
      <c r="D3669" s="6"/>
    </row>
    <row r="3670" spans="4:4">
      <c r="D3670" s="6"/>
    </row>
    <row r="3671" spans="4:4">
      <c r="D3671" s="6"/>
    </row>
    <row r="3672" spans="4:4">
      <c r="D3672" s="6"/>
    </row>
    <row r="3673" spans="4:4">
      <c r="D3673" s="6"/>
    </row>
    <row r="3674" spans="4:4">
      <c r="D3674" s="6"/>
    </row>
    <row r="3675" spans="4:4">
      <c r="D3675" s="6"/>
    </row>
    <row r="3676" spans="4:4">
      <c r="D3676" s="6"/>
    </row>
    <row r="3677" spans="4:4">
      <c r="D3677" s="6"/>
    </row>
    <row r="3678" spans="4:4">
      <c r="D3678" s="6"/>
    </row>
    <row r="3679" spans="4:4">
      <c r="D3679" s="6"/>
    </row>
    <row r="3680" spans="4:4">
      <c r="D3680" s="6"/>
    </row>
    <row r="3681" spans="4:4">
      <c r="D3681" s="6"/>
    </row>
    <row r="3682" spans="4:4">
      <c r="D3682" s="6"/>
    </row>
    <row r="3683" spans="4:4">
      <c r="D3683" s="6"/>
    </row>
    <row r="3684" spans="4:4">
      <c r="D3684" s="6"/>
    </row>
    <row r="3685" spans="4:4">
      <c r="D3685" s="6"/>
    </row>
    <row r="3686" spans="4:4">
      <c r="D3686" s="6"/>
    </row>
    <row r="3687" spans="4:4">
      <c r="D3687" s="6"/>
    </row>
    <row r="3688" spans="4:4">
      <c r="D3688" s="6"/>
    </row>
    <row r="3689" spans="4:4">
      <c r="D3689" s="6"/>
    </row>
    <row r="3690" spans="4:4">
      <c r="D3690" s="6"/>
    </row>
    <row r="3691" spans="4:4">
      <c r="D3691" s="6"/>
    </row>
    <row r="3692" spans="4:4">
      <c r="D3692" s="6"/>
    </row>
    <row r="3693" spans="4:4">
      <c r="D3693" s="6"/>
    </row>
    <row r="3694" spans="4:4">
      <c r="D3694" s="6"/>
    </row>
    <row r="3695" spans="4:4">
      <c r="D3695" s="6"/>
    </row>
    <row r="3696" spans="4:4">
      <c r="D3696" s="6"/>
    </row>
    <row r="3697" spans="4:4">
      <c r="D3697" s="6"/>
    </row>
    <row r="3698" spans="4:4">
      <c r="D3698" s="6"/>
    </row>
    <row r="3699" spans="4:4">
      <c r="D3699" s="6"/>
    </row>
    <row r="3700" spans="4:4">
      <c r="D3700" s="6"/>
    </row>
    <row r="3701" spans="4:4">
      <c r="D3701" s="6"/>
    </row>
    <row r="3702" spans="4:4">
      <c r="D3702" s="6"/>
    </row>
    <row r="3703" spans="4:4">
      <c r="D3703" s="6"/>
    </row>
    <row r="3704" spans="4:4">
      <c r="D3704" s="6"/>
    </row>
    <row r="3705" spans="4:4">
      <c r="D3705" s="6"/>
    </row>
    <row r="3706" spans="4:4">
      <c r="D3706" s="6"/>
    </row>
    <row r="3707" spans="4:4">
      <c r="D3707" s="6"/>
    </row>
    <row r="3708" spans="4:4">
      <c r="D3708" s="6"/>
    </row>
    <row r="3709" spans="4:4">
      <c r="D3709" s="6"/>
    </row>
    <row r="3710" spans="4:4">
      <c r="D3710" s="6"/>
    </row>
    <row r="3711" spans="4:4">
      <c r="D3711" s="6"/>
    </row>
    <row r="3712" spans="4:4">
      <c r="D3712" s="6"/>
    </row>
    <row r="3713" spans="4:4">
      <c r="D3713" s="6"/>
    </row>
    <row r="3714" spans="4:4">
      <c r="D3714" s="6"/>
    </row>
    <row r="3715" spans="4:4">
      <c r="D3715" s="6"/>
    </row>
    <row r="3716" spans="4:4">
      <c r="D3716" s="6"/>
    </row>
    <row r="3717" spans="4:4">
      <c r="D3717" s="6"/>
    </row>
    <row r="3718" spans="4:4">
      <c r="D3718" s="6"/>
    </row>
    <row r="3719" spans="4:4">
      <c r="D3719" s="6"/>
    </row>
    <row r="3720" spans="4:4">
      <c r="D3720" s="6"/>
    </row>
    <row r="3721" spans="4:4">
      <c r="D3721" s="6"/>
    </row>
    <row r="3722" spans="4:4">
      <c r="D3722" s="6"/>
    </row>
    <row r="3723" spans="4:4">
      <c r="D3723" s="6"/>
    </row>
    <row r="3724" spans="4:4">
      <c r="D3724" s="6"/>
    </row>
    <row r="3725" spans="4:4">
      <c r="D3725" s="6"/>
    </row>
    <row r="3726" spans="4:4">
      <c r="D3726" s="6"/>
    </row>
    <row r="3727" spans="4:4">
      <c r="D3727" s="6"/>
    </row>
    <row r="3728" spans="4:4">
      <c r="D3728" s="6"/>
    </row>
    <row r="3729" spans="4:4">
      <c r="D3729" s="6"/>
    </row>
    <row r="3730" spans="4:4">
      <c r="D3730" s="6"/>
    </row>
    <row r="3731" spans="4:4">
      <c r="D3731" s="6"/>
    </row>
    <row r="3732" spans="4:4">
      <c r="D3732" s="6"/>
    </row>
    <row r="3733" spans="4:4">
      <c r="D3733" s="6"/>
    </row>
    <row r="3734" spans="4:4">
      <c r="D3734" s="6"/>
    </row>
    <row r="3735" spans="4:4">
      <c r="D3735" s="6"/>
    </row>
    <row r="3736" spans="4:4">
      <c r="D3736" s="6"/>
    </row>
    <row r="3737" spans="4:4">
      <c r="D3737" s="6"/>
    </row>
    <row r="3738" spans="4:4">
      <c r="D3738" s="6"/>
    </row>
    <row r="3739" spans="4:4">
      <c r="D3739" s="6"/>
    </row>
    <row r="3740" spans="4:4">
      <c r="D3740" s="6"/>
    </row>
    <row r="3741" spans="4:4">
      <c r="D3741" s="6"/>
    </row>
    <row r="3742" spans="4:4">
      <c r="D3742" s="6"/>
    </row>
    <row r="3743" spans="4:4">
      <c r="D3743" s="6"/>
    </row>
    <row r="3744" spans="4:4">
      <c r="D3744" s="6"/>
    </row>
    <row r="3745" spans="4:4">
      <c r="D3745" s="6"/>
    </row>
    <row r="3746" spans="4:4">
      <c r="D3746" s="6"/>
    </row>
    <row r="3747" spans="4:4">
      <c r="D3747" s="6"/>
    </row>
    <row r="3748" spans="4:4">
      <c r="D3748" s="6"/>
    </row>
    <row r="3749" spans="4:4">
      <c r="D3749" s="6"/>
    </row>
    <row r="3750" spans="4:4">
      <c r="D3750" s="6"/>
    </row>
    <row r="3751" spans="4:4">
      <c r="D3751" s="6"/>
    </row>
    <row r="3752" spans="4:4">
      <c r="D3752" s="6"/>
    </row>
    <row r="3753" spans="4:4">
      <c r="D3753" s="6"/>
    </row>
    <row r="3754" spans="4:4">
      <c r="D3754" s="6"/>
    </row>
    <row r="3755" spans="4:4">
      <c r="D3755" s="6"/>
    </row>
    <row r="3756" spans="4:4">
      <c r="D3756" s="6"/>
    </row>
    <row r="3757" spans="4:4">
      <c r="D3757" s="6"/>
    </row>
    <row r="3758" spans="4:4">
      <c r="D3758" s="6"/>
    </row>
    <row r="3759" spans="4:4">
      <c r="D3759" s="6"/>
    </row>
    <row r="3760" spans="4:4">
      <c r="D3760" s="6"/>
    </row>
    <row r="3761" spans="4:4">
      <c r="D3761" s="6"/>
    </row>
    <row r="3762" spans="4:4">
      <c r="D3762" s="6"/>
    </row>
    <row r="3763" spans="4:4">
      <c r="D3763" s="6"/>
    </row>
    <row r="3764" spans="4:4">
      <c r="D3764" s="6"/>
    </row>
    <row r="3765" spans="4:4">
      <c r="D3765" s="6"/>
    </row>
    <row r="3766" spans="4:4">
      <c r="D3766" s="6"/>
    </row>
    <row r="3767" spans="4:4">
      <c r="D3767" s="6"/>
    </row>
    <row r="3768" spans="4:4">
      <c r="D3768" s="6"/>
    </row>
    <row r="3769" spans="4:4">
      <c r="D3769" s="6"/>
    </row>
    <row r="3770" spans="4:4">
      <c r="D3770" s="6"/>
    </row>
    <row r="3771" spans="4:4">
      <c r="D3771" s="6"/>
    </row>
    <row r="3772" spans="4:4">
      <c r="D3772" s="6"/>
    </row>
    <row r="3773" spans="4:4">
      <c r="D3773" s="6"/>
    </row>
    <row r="3774" spans="4:4">
      <c r="D3774" s="6"/>
    </row>
    <row r="3775" spans="4:4">
      <c r="D3775" s="6"/>
    </row>
    <row r="3776" spans="4:4">
      <c r="D3776" s="6"/>
    </row>
    <row r="3777" spans="4:4">
      <c r="D3777" s="6"/>
    </row>
    <row r="3778" spans="4:4">
      <c r="D3778" s="6"/>
    </row>
    <row r="3779" spans="4:4">
      <c r="D3779" s="6"/>
    </row>
    <row r="3780" spans="4:4">
      <c r="D3780" s="6"/>
    </row>
    <row r="3781" spans="4:4">
      <c r="D3781" s="6"/>
    </row>
    <row r="3782" spans="4:4">
      <c r="D3782" s="6"/>
    </row>
    <row r="3783" spans="4:4">
      <c r="D3783" s="6"/>
    </row>
    <row r="3784" spans="4:4">
      <c r="D3784" s="6"/>
    </row>
    <row r="3785" spans="4:4">
      <c r="D3785" s="6"/>
    </row>
    <row r="3786" spans="4:4">
      <c r="D3786" s="6"/>
    </row>
    <row r="3787" spans="4:4">
      <c r="D3787" s="6"/>
    </row>
    <row r="3788" spans="4:4">
      <c r="D3788" s="6"/>
    </row>
    <row r="3789" spans="4:4">
      <c r="D3789" s="6"/>
    </row>
    <row r="3790" spans="4:4">
      <c r="D3790" s="6"/>
    </row>
    <row r="3791" spans="4:4">
      <c r="D3791" s="6"/>
    </row>
    <row r="3792" spans="4:4">
      <c r="D3792" s="6"/>
    </row>
    <row r="3793" spans="4:4">
      <c r="D3793" s="6"/>
    </row>
    <row r="3794" spans="4:4">
      <c r="D3794" s="6"/>
    </row>
    <row r="3795" spans="4:4">
      <c r="D3795" s="6"/>
    </row>
    <row r="3796" spans="4:4">
      <c r="D3796" s="6"/>
    </row>
    <row r="3797" spans="4:4">
      <c r="D3797" s="6"/>
    </row>
    <row r="3798" spans="4:4">
      <c r="D3798" s="6"/>
    </row>
    <row r="3799" spans="4:4">
      <c r="D3799" s="6"/>
    </row>
    <row r="3800" spans="4:4">
      <c r="D3800" s="6"/>
    </row>
    <row r="3801" spans="4:4">
      <c r="D3801" s="6"/>
    </row>
    <row r="3802" spans="4:4">
      <c r="D3802" s="6"/>
    </row>
    <row r="3803" spans="4:4">
      <c r="D3803" s="6"/>
    </row>
    <row r="3804" spans="4:4">
      <c r="D3804" s="6"/>
    </row>
    <row r="3805" spans="4:4">
      <c r="D3805" s="6"/>
    </row>
    <row r="3806" spans="4:4">
      <c r="D3806" s="6"/>
    </row>
    <row r="3807" spans="4:4">
      <c r="D3807" s="6"/>
    </row>
    <row r="3808" spans="4:4">
      <c r="D3808" s="6"/>
    </row>
    <row r="3809" spans="4:4">
      <c r="D3809" s="6"/>
    </row>
    <row r="3810" spans="4:4">
      <c r="D3810" s="6"/>
    </row>
    <row r="3811" spans="4:4">
      <c r="D3811" s="6"/>
    </row>
    <row r="3812" spans="4:4">
      <c r="D3812" s="6"/>
    </row>
    <row r="3813" spans="4:4">
      <c r="D3813" s="6"/>
    </row>
    <row r="3814" spans="4:4">
      <c r="D3814" s="6"/>
    </row>
    <row r="3815" spans="4:4">
      <c r="D3815" s="6"/>
    </row>
    <row r="3816" spans="4:4">
      <c r="D3816" s="6"/>
    </row>
    <row r="3817" spans="4:4">
      <c r="D3817" s="6"/>
    </row>
    <row r="3818" spans="4:4">
      <c r="D3818" s="6"/>
    </row>
    <row r="3819" spans="4:4">
      <c r="D3819" s="6"/>
    </row>
    <row r="3820" spans="4:4">
      <c r="D3820" s="6"/>
    </row>
    <row r="3821" spans="4:4">
      <c r="D3821" s="6"/>
    </row>
    <row r="3822" spans="4:4">
      <c r="D3822" s="6"/>
    </row>
    <row r="3823" spans="4:4">
      <c r="D3823" s="6"/>
    </row>
    <row r="3824" spans="4:4">
      <c r="D3824" s="6"/>
    </row>
    <row r="3825" spans="4:4">
      <c r="D3825" s="6"/>
    </row>
    <row r="3826" spans="4:4">
      <c r="D3826" s="6"/>
    </row>
    <row r="3827" spans="4:4">
      <c r="D3827" s="6"/>
    </row>
    <row r="3828" spans="4:4">
      <c r="D3828" s="6"/>
    </row>
    <row r="3829" spans="4:4">
      <c r="D3829" s="6"/>
    </row>
    <row r="3830" spans="4:4">
      <c r="D3830" s="6"/>
    </row>
    <row r="3831" spans="4:4">
      <c r="D3831" s="6"/>
    </row>
    <row r="3832" spans="4:4">
      <c r="D3832" s="6"/>
    </row>
    <row r="3833" spans="4:4">
      <c r="D3833" s="6"/>
    </row>
    <row r="3834" spans="4:4">
      <c r="D3834" s="6"/>
    </row>
    <row r="3835" spans="4:4">
      <c r="D3835" s="6"/>
    </row>
    <row r="3836" spans="4:4">
      <c r="D3836" s="6"/>
    </row>
    <row r="3837" spans="4:4">
      <c r="D3837" s="6"/>
    </row>
    <row r="3838" spans="4:4">
      <c r="D3838" s="6"/>
    </row>
    <row r="3839" spans="4:4">
      <c r="D3839" s="6"/>
    </row>
    <row r="3840" spans="4:4">
      <c r="D3840" s="6"/>
    </row>
    <row r="3841" spans="4:4">
      <c r="D3841" s="6"/>
    </row>
    <row r="3842" spans="4:4">
      <c r="D3842" s="6"/>
    </row>
    <row r="3843" spans="4:4">
      <c r="D3843" s="6"/>
    </row>
    <row r="3844" spans="4:4">
      <c r="D3844" s="6"/>
    </row>
    <row r="3845" spans="4:4">
      <c r="D3845" s="6"/>
    </row>
    <row r="3846" spans="4:4">
      <c r="D3846" s="6"/>
    </row>
    <row r="3847" spans="4:4">
      <c r="D3847" s="6"/>
    </row>
    <row r="3848" spans="4:4">
      <c r="D3848" s="6"/>
    </row>
    <row r="3849" spans="4:4">
      <c r="D3849" s="6"/>
    </row>
    <row r="3850" spans="4:4">
      <c r="D3850" s="6"/>
    </row>
    <row r="3851" spans="4:4">
      <c r="D3851" s="6"/>
    </row>
    <row r="3852" spans="4:4">
      <c r="D3852" s="6"/>
    </row>
    <row r="3853" spans="4:4">
      <c r="D3853" s="6"/>
    </row>
    <row r="3854" spans="4:4">
      <c r="D3854" s="6"/>
    </row>
    <row r="3855" spans="4:4">
      <c r="D3855" s="6"/>
    </row>
    <row r="3856" spans="4:4">
      <c r="D3856" s="6"/>
    </row>
    <row r="3857" spans="4:4">
      <c r="D3857" s="6"/>
    </row>
    <row r="3858" spans="4:4">
      <c r="D3858" s="6"/>
    </row>
    <row r="3859" spans="4:4">
      <c r="D3859" s="6"/>
    </row>
    <row r="3860" spans="4:4">
      <c r="D3860" s="6"/>
    </row>
    <row r="3861" spans="4:4">
      <c r="D3861" s="6"/>
    </row>
    <row r="3862" spans="4:4">
      <c r="D3862" s="6"/>
    </row>
    <row r="3863" spans="4:4">
      <c r="D3863" s="6"/>
    </row>
    <row r="3864" spans="4:4">
      <c r="D3864" s="6"/>
    </row>
    <row r="3865" spans="4:4">
      <c r="D3865" s="6"/>
    </row>
    <row r="3866" spans="4:4">
      <c r="D3866" s="6"/>
    </row>
    <row r="3867" spans="4:4">
      <c r="D3867" s="6"/>
    </row>
    <row r="3868" spans="4:4">
      <c r="D3868" s="6"/>
    </row>
    <row r="3869" spans="4:4">
      <c r="D3869" s="6"/>
    </row>
    <row r="3870" spans="4:4">
      <c r="D3870" s="6"/>
    </row>
    <row r="3871" spans="4:4">
      <c r="D3871" s="6"/>
    </row>
    <row r="3872" spans="4:4">
      <c r="D3872" s="6"/>
    </row>
    <row r="3873" spans="4:4">
      <c r="D3873" s="6"/>
    </row>
    <row r="3874" spans="4:4">
      <c r="D3874" s="6"/>
    </row>
    <row r="3875" spans="4:4">
      <c r="D3875" s="6"/>
    </row>
    <row r="3876" spans="4:4">
      <c r="D3876" s="6"/>
    </row>
    <row r="3877" spans="4:4">
      <c r="D3877" s="6"/>
    </row>
    <row r="3878" spans="4:4">
      <c r="D3878" s="6"/>
    </row>
    <row r="3879" spans="4:4">
      <c r="D3879" s="6"/>
    </row>
    <row r="3880" spans="4:4">
      <c r="D3880" s="6"/>
    </row>
    <row r="3881" spans="4:4">
      <c r="D3881" s="6"/>
    </row>
    <row r="3882" spans="4:4">
      <c r="D3882" s="6"/>
    </row>
    <row r="3883" spans="4:4">
      <c r="D3883" s="6"/>
    </row>
    <row r="3884" spans="4:4">
      <c r="D3884" s="6"/>
    </row>
    <row r="3885" spans="4:4">
      <c r="D3885" s="6"/>
    </row>
    <row r="3886" spans="4:4">
      <c r="D3886" s="6"/>
    </row>
    <row r="3887" spans="4:4">
      <c r="D3887" s="6"/>
    </row>
    <row r="3888" spans="4:4">
      <c r="D3888" s="6"/>
    </row>
    <row r="3889" spans="4:4">
      <c r="D3889" s="6"/>
    </row>
    <row r="3890" spans="4:4">
      <c r="D3890" s="6"/>
    </row>
    <row r="3891" spans="4:4">
      <c r="D3891" s="6"/>
    </row>
    <row r="3892" spans="4:4">
      <c r="D3892" s="6"/>
    </row>
    <row r="3893" spans="4:4">
      <c r="D3893" s="6"/>
    </row>
    <row r="3894" spans="4:4">
      <c r="D3894" s="6"/>
    </row>
    <row r="3895" spans="4:4">
      <c r="D3895" s="6"/>
    </row>
    <row r="3896" spans="4:4">
      <c r="D3896" s="6"/>
    </row>
    <row r="3897" spans="4:4">
      <c r="D3897" s="6"/>
    </row>
    <row r="3898" spans="4:4">
      <c r="D3898" s="6"/>
    </row>
    <row r="3899" spans="4:4">
      <c r="D3899" s="6"/>
    </row>
    <row r="3900" spans="4:4">
      <c r="D3900" s="6"/>
    </row>
    <row r="3901" spans="4:4">
      <c r="D3901" s="6"/>
    </row>
    <row r="3902" spans="4:4">
      <c r="D3902" s="6"/>
    </row>
    <row r="3903" spans="4:4">
      <c r="D3903" s="6"/>
    </row>
    <row r="3904" spans="4:4">
      <c r="D3904" s="6"/>
    </row>
    <row r="3905" spans="4:4">
      <c r="D3905" s="6"/>
    </row>
    <row r="3906" spans="4:4">
      <c r="D3906" s="6"/>
    </row>
    <row r="3907" spans="4:4">
      <c r="D3907" s="6"/>
    </row>
    <row r="3908" spans="4:4">
      <c r="D3908" s="6"/>
    </row>
    <row r="3909" spans="4:4">
      <c r="D3909" s="6"/>
    </row>
    <row r="3910" spans="4:4">
      <c r="D3910" s="6"/>
    </row>
    <row r="3911" spans="4:4">
      <c r="D3911" s="6"/>
    </row>
    <row r="3912" spans="4:4">
      <c r="D3912" s="6"/>
    </row>
    <row r="3913" spans="4:4">
      <c r="D3913" s="6"/>
    </row>
    <row r="3914" spans="4:4">
      <c r="D3914" s="6"/>
    </row>
    <row r="3915" spans="4:4">
      <c r="D3915" s="6"/>
    </row>
    <row r="3916" spans="4:4">
      <c r="D3916" s="6"/>
    </row>
    <row r="3917" spans="4:4">
      <c r="D3917" s="6"/>
    </row>
    <row r="3918" spans="4:4">
      <c r="D3918" s="6"/>
    </row>
    <row r="3919" spans="4:4">
      <c r="D3919" s="6"/>
    </row>
    <row r="3920" spans="4:4">
      <c r="D3920" s="6"/>
    </row>
    <row r="3921" spans="4:4">
      <c r="D3921" s="6"/>
    </row>
    <row r="3922" spans="4:4">
      <c r="D3922" s="6"/>
    </row>
    <row r="3923" spans="4:4">
      <c r="D3923" s="6"/>
    </row>
    <row r="3924" spans="4:4">
      <c r="D3924" s="6"/>
    </row>
    <row r="3925" spans="4:4">
      <c r="D3925" s="6"/>
    </row>
    <row r="3926" spans="4:4">
      <c r="D3926" s="6"/>
    </row>
    <row r="3927" spans="4:4">
      <c r="D3927" s="6"/>
    </row>
    <row r="3928" spans="4:4">
      <c r="D3928" s="6"/>
    </row>
    <row r="3929" spans="4:4">
      <c r="D3929" s="6"/>
    </row>
    <row r="3930" spans="4:4">
      <c r="D3930" s="6"/>
    </row>
    <row r="3931" spans="4:4">
      <c r="D3931" s="6"/>
    </row>
    <row r="3932" spans="4:4">
      <c r="D3932" s="6"/>
    </row>
    <row r="3933" spans="4:4">
      <c r="D3933" s="6"/>
    </row>
    <row r="3934" spans="4:4">
      <c r="D3934" s="6"/>
    </row>
    <row r="3935" spans="4:4">
      <c r="D3935" s="6"/>
    </row>
    <row r="3936" spans="4:4">
      <c r="D3936" s="6"/>
    </row>
    <row r="3937" spans="4:4">
      <c r="D3937" s="6"/>
    </row>
    <row r="3938" spans="4:4">
      <c r="D3938" s="6"/>
    </row>
    <row r="3939" spans="4:4">
      <c r="D3939" s="6"/>
    </row>
    <row r="3940" spans="4:4">
      <c r="D3940" s="6"/>
    </row>
    <row r="3941" spans="4:4">
      <c r="D3941" s="6"/>
    </row>
    <row r="3942" spans="4:4">
      <c r="D3942" s="6"/>
    </row>
    <row r="3943" spans="4:4">
      <c r="D3943" s="6"/>
    </row>
    <row r="3944" spans="4:4">
      <c r="D3944" s="6"/>
    </row>
    <row r="3945" spans="4:4">
      <c r="D3945" s="6"/>
    </row>
    <row r="3946" spans="4:4">
      <c r="D3946" s="6"/>
    </row>
    <row r="3947" spans="4:4">
      <c r="D3947" s="6"/>
    </row>
    <row r="3948" spans="4:4">
      <c r="D3948" s="6"/>
    </row>
    <row r="3949" spans="4:4">
      <c r="D3949" s="6"/>
    </row>
    <row r="3950" spans="4:4">
      <c r="D3950" s="6"/>
    </row>
    <row r="3951" spans="4:4">
      <c r="D3951" s="6"/>
    </row>
    <row r="3952" spans="4:4">
      <c r="D3952" s="6"/>
    </row>
    <row r="3953" spans="4:4">
      <c r="D3953" s="6"/>
    </row>
    <row r="3954" spans="4:4">
      <c r="D3954" s="6"/>
    </row>
    <row r="3955" spans="4:4">
      <c r="D3955" s="6"/>
    </row>
    <row r="3956" spans="4:4">
      <c r="D3956" s="6"/>
    </row>
    <row r="3957" spans="4:4">
      <c r="D3957" s="6"/>
    </row>
    <row r="3958" spans="4:4">
      <c r="D3958" s="6"/>
    </row>
    <row r="3959" spans="4:4">
      <c r="D3959" s="6"/>
    </row>
    <row r="3960" spans="4:4">
      <c r="D3960" s="6"/>
    </row>
    <row r="3961" spans="4:4">
      <c r="D3961" s="6"/>
    </row>
    <row r="3962" spans="4:4">
      <c r="D3962" s="6"/>
    </row>
    <row r="3963" spans="4:4">
      <c r="D3963" s="6"/>
    </row>
    <row r="3964" spans="4:4">
      <c r="D3964" s="6"/>
    </row>
    <row r="3965" spans="4:4">
      <c r="D3965" s="6"/>
    </row>
    <row r="3966" spans="4:4">
      <c r="D3966" s="6"/>
    </row>
    <row r="3967" spans="4:4">
      <c r="D3967" s="6"/>
    </row>
    <row r="3968" spans="4:4">
      <c r="D3968" s="6"/>
    </row>
    <row r="3969" spans="4:4">
      <c r="D3969" s="6"/>
    </row>
    <row r="3970" spans="4:4">
      <c r="D3970" s="6"/>
    </row>
    <row r="3971" spans="4:4">
      <c r="D3971" s="6"/>
    </row>
    <row r="3972" spans="4:4">
      <c r="D3972" s="6"/>
    </row>
    <row r="3973" spans="4:4">
      <c r="D3973" s="6"/>
    </row>
    <row r="3974" spans="4:4">
      <c r="D3974" s="6"/>
    </row>
    <row r="3975" spans="4:4">
      <c r="D3975" s="6"/>
    </row>
    <row r="3976" spans="4:4">
      <c r="D3976" s="6"/>
    </row>
    <row r="3977" spans="4:4">
      <c r="D3977" s="6"/>
    </row>
    <row r="3978" spans="4:4">
      <c r="D3978" s="6"/>
    </row>
    <row r="3979" spans="4:4">
      <c r="D3979" s="6"/>
    </row>
    <row r="3980" spans="4:4">
      <c r="D3980" s="6"/>
    </row>
    <row r="3981" spans="4:4">
      <c r="D3981" s="6"/>
    </row>
    <row r="3982" spans="4:4">
      <c r="D3982" s="6"/>
    </row>
    <row r="3983" spans="4:4">
      <c r="D3983" s="6"/>
    </row>
    <row r="3984" spans="4:4">
      <c r="D3984" s="6"/>
    </row>
    <row r="3985" spans="4:4">
      <c r="D3985" s="6"/>
    </row>
    <row r="3986" spans="4:4">
      <c r="D3986" s="6"/>
    </row>
    <row r="3987" spans="4:4">
      <c r="D3987" s="6"/>
    </row>
    <row r="3988" spans="4:4">
      <c r="D3988" s="6"/>
    </row>
    <row r="3989" spans="4:4">
      <c r="D3989" s="6"/>
    </row>
    <row r="3990" spans="4:4">
      <c r="D3990" s="6"/>
    </row>
    <row r="3991" spans="4:4">
      <c r="D3991" s="6"/>
    </row>
    <row r="3992" spans="4:4">
      <c r="D3992" s="6"/>
    </row>
    <row r="3993" spans="4:4">
      <c r="D3993" s="6"/>
    </row>
    <row r="3994" spans="4:4">
      <c r="D3994" s="6"/>
    </row>
    <row r="3995" spans="4:4">
      <c r="D3995" s="6"/>
    </row>
    <row r="3996" spans="4:4">
      <c r="D3996" s="6"/>
    </row>
    <row r="3997" spans="4:4">
      <c r="D3997" s="6"/>
    </row>
    <row r="3998" spans="4:4">
      <c r="D3998" s="6"/>
    </row>
    <row r="3999" spans="4:4">
      <c r="D3999" s="6"/>
    </row>
    <row r="4000" spans="4:4">
      <c r="D4000" s="6"/>
    </row>
    <row r="4001" spans="4:4">
      <c r="D4001" s="6"/>
    </row>
    <row r="4002" spans="4:4">
      <c r="D4002" s="6"/>
    </row>
    <row r="4003" spans="4:4">
      <c r="D4003" s="6"/>
    </row>
    <row r="4004" spans="4:4">
      <c r="D4004" s="6"/>
    </row>
    <row r="4005" spans="4:4">
      <c r="D4005" s="6"/>
    </row>
    <row r="4006" spans="4:4">
      <c r="D4006" s="6"/>
    </row>
    <row r="4007" spans="4:4">
      <c r="D4007" s="6"/>
    </row>
    <row r="4008" spans="4:4">
      <c r="D4008" s="6"/>
    </row>
    <row r="4009" spans="4:4">
      <c r="D4009" s="6"/>
    </row>
    <row r="4010" spans="4:4">
      <c r="D4010" s="6"/>
    </row>
    <row r="4011" spans="4:4">
      <c r="D4011" s="6"/>
    </row>
    <row r="4012" spans="4:4">
      <c r="D4012" s="6"/>
    </row>
    <row r="4013" spans="4:4">
      <c r="D4013" s="6"/>
    </row>
    <row r="4014" spans="4:4">
      <c r="D4014" s="6"/>
    </row>
    <row r="4015" spans="4:4">
      <c r="D4015" s="6"/>
    </row>
    <row r="4016" spans="4:4">
      <c r="D4016" s="6"/>
    </row>
    <row r="4017" spans="4:4">
      <c r="D4017" s="6"/>
    </row>
    <row r="4018" spans="4:4">
      <c r="D4018" s="6"/>
    </row>
    <row r="4019" spans="4:4">
      <c r="D4019" s="6"/>
    </row>
    <row r="4020" spans="4:4">
      <c r="D4020" s="6"/>
    </row>
    <row r="4021" spans="4:4">
      <c r="D4021" s="6"/>
    </row>
    <row r="4022" spans="4:4">
      <c r="D4022" s="6"/>
    </row>
    <row r="4023" spans="4:4">
      <c r="D4023" s="6"/>
    </row>
    <row r="4024" spans="4:4">
      <c r="D4024" s="6"/>
    </row>
    <row r="4025" spans="4:4">
      <c r="D4025" s="6"/>
    </row>
    <row r="4026" spans="4:4">
      <c r="D4026" s="6"/>
    </row>
    <row r="4027" spans="4:4">
      <c r="D4027" s="6"/>
    </row>
    <row r="4028" spans="4:4">
      <c r="D4028" s="6"/>
    </row>
    <row r="4029" spans="4:4">
      <c r="D4029" s="6"/>
    </row>
    <row r="4030" spans="4:4">
      <c r="D4030" s="6"/>
    </row>
    <row r="4031" spans="4:4">
      <c r="D4031" s="6"/>
    </row>
    <row r="4032" spans="4:4">
      <c r="D4032" s="6"/>
    </row>
    <row r="4033" spans="4:4">
      <c r="D4033" s="6"/>
    </row>
    <row r="4034" spans="4:4">
      <c r="D4034" s="6"/>
    </row>
    <row r="4035" spans="4:4">
      <c r="D4035" s="6"/>
    </row>
    <row r="4036" spans="4:4">
      <c r="D4036" s="6"/>
    </row>
    <row r="4037" spans="4:4">
      <c r="D4037" s="6"/>
    </row>
    <row r="4038" spans="4:4">
      <c r="D4038" s="6"/>
    </row>
    <row r="4039" spans="4:4">
      <c r="D4039" s="6"/>
    </row>
    <row r="4040" spans="4:4">
      <c r="D4040" s="6"/>
    </row>
    <row r="4041" spans="4:4">
      <c r="D4041" s="6"/>
    </row>
    <row r="4042" spans="4:4">
      <c r="D4042" s="6"/>
    </row>
    <row r="4043" spans="4:4">
      <c r="D4043" s="6"/>
    </row>
    <row r="4044" spans="4:4">
      <c r="D4044" s="6"/>
    </row>
    <row r="4045" spans="4:4">
      <c r="D4045" s="6"/>
    </row>
    <row r="4046" spans="4:4">
      <c r="D4046" s="6"/>
    </row>
    <row r="4047" spans="4:4">
      <c r="D4047" s="6"/>
    </row>
    <row r="4048" spans="4:4">
      <c r="D4048" s="6"/>
    </row>
    <row r="4049" spans="4:4">
      <c r="D4049" s="6"/>
    </row>
    <row r="4050" spans="4:4">
      <c r="D4050" s="6"/>
    </row>
    <row r="4051" spans="4:4">
      <c r="D4051" s="6"/>
    </row>
    <row r="4052" spans="4:4">
      <c r="D4052" s="6"/>
    </row>
    <row r="4053" spans="4:4">
      <c r="D4053" s="6"/>
    </row>
    <row r="4054" spans="4:4">
      <c r="D4054" s="6"/>
    </row>
    <row r="4055" spans="4:4">
      <c r="D4055" s="6"/>
    </row>
    <row r="4056" spans="4:4">
      <c r="D4056" s="6"/>
    </row>
    <row r="4057" spans="4:4">
      <c r="D4057" s="6"/>
    </row>
    <row r="4058" spans="4:4">
      <c r="D4058" s="6"/>
    </row>
    <row r="4059" spans="4:4">
      <c r="D4059" s="6"/>
    </row>
    <row r="4060" spans="4:4">
      <c r="D4060" s="6"/>
    </row>
    <row r="4061" spans="4:4">
      <c r="D4061" s="6"/>
    </row>
    <row r="4062" spans="4:4">
      <c r="D4062" s="6"/>
    </row>
    <row r="4063" spans="4:4">
      <c r="D4063" s="6"/>
    </row>
    <row r="4064" spans="4:4">
      <c r="D4064" s="6"/>
    </row>
    <row r="4065" spans="4:4">
      <c r="D4065" s="6"/>
    </row>
    <row r="4066" spans="4:4">
      <c r="D4066" s="6"/>
    </row>
    <row r="4067" spans="4:4">
      <c r="D4067" s="6"/>
    </row>
    <row r="4068" spans="4:4">
      <c r="D4068" s="6"/>
    </row>
    <row r="4069" spans="4:4">
      <c r="D4069" s="6"/>
    </row>
    <row r="4070" spans="4:4">
      <c r="D4070" s="6"/>
    </row>
    <row r="4071" spans="4:4">
      <c r="D4071" s="6"/>
    </row>
    <row r="4072" spans="4:4">
      <c r="D4072" s="6"/>
    </row>
    <row r="4073" spans="4:4">
      <c r="D4073" s="6"/>
    </row>
    <row r="4074" spans="4:4">
      <c r="D4074" s="6"/>
    </row>
    <row r="4075" spans="4:4">
      <c r="D4075" s="6"/>
    </row>
    <row r="4076" spans="4:4">
      <c r="D4076" s="6"/>
    </row>
    <row r="4077" spans="4:4">
      <c r="D4077" s="6"/>
    </row>
    <row r="4078" spans="4:4">
      <c r="D4078" s="6"/>
    </row>
    <row r="4079" spans="4:4">
      <c r="D4079" s="6"/>
    </row>
    <row r="4080" spans="4:4">
      <c r="D4080" s="6"/>
    </row>
    <row r="4081" spans="4:4">
      <c r="D4081" s="6"/>
    </row>
    <row r="4082" spans="4:4">
      <c r="D4082" s="6"/>
    </row>
    <row r="4083" spans="4:4">
      <c r="D4083" s="6"/>
    </row>
    <row r="4084" spans="4:4">
      <c r="D4084" s="6"/>
    </row>
    <row r="4085" spans="4:4">
      <c r="D4085" s="6"/>
    </row>
    <row r="4086" spans="4:4">
      <c r="D4086" s="6"/>
    </row>
    <row r="4087" spans="4:4">
      <c r="D4087" s="6"/>
    </row>
    <row r="4088" spans="4:4">
      <c r="D4088" s="6"/>
    </row>
    <row r="4089" spans="4:4">
      <c r="D4089" s="6"/>
    </row>
    <row r="4090" spans="4:4">
      <c r="D4090" s="6"/>
    </row>
    <row r="4091" spans="4:4">
      <c r="D4091" s="6"/>
    </row>
    <row r="4092" spans="4:4">
      <c r="D4092" s="6"/>
    </row>
    <row r="4093" spans="4:4">
      <c r="D4093" s="6"/>
    </row>
    <row r="4094" spans="4:4">
      <c r="D4094" s="6"/>
    </row>
    <row r="4095" spans="4:4">
      <c r="D4095" s="6"/>
    </row>
    <row r="4096" spans="4:4">
      <c r="D4096" s="6"/>
    </row>
    <row r="4097" spans="4:4">
      <c r="D4097" s="6"/>
    </row>
    <row r="4098" spans="4:4">
      <c r="D4098" s="6"/>
    </row>
    <row r="4099" spans="4:4">
      <c r="D4099" s="6"/>
    </row>
    <row r="4100" spans="4:4">
      <c r="D4100" s="6"/>
    </row>
    <row r="4101" spans="4:4">
      <c r="D4101" s="6"/>
    </row>
    <row r="4102" spans="4:4">
      <c r="D4102" s="6"/>
    </row>
    <row r="4103" spans="4:4">
      <c r="D4103" s="6"/>
    </row>
    <row r="4104" spans="4:4">
      <c r="D4104" s="6"/>
    </row>
    <row r="4105" spans="4:4">
      <c r="D4105" s="6"/>
    </row>
    <row r="4106" spans="4:4">
      <c r="D4106" s="6"/>
    </row>
    <row r="4107" spans="4:4">
      <c r="D4107" s="6"/>
    </row>
    <row r="4108" spans="4:4">
      <c r="D4108" s="6"/>
    </row>
    <row r="4109" spans="4:4">
      <c r="D4109" s="6"/>
    </row>
    <row r="4110" spans="4:4">
      <c r="D4110" s="6"/>
    </row>
    <row r="4111" spans="4:4">
      <c r="D4111" s="6"/>
    </row>
    <row r="4112" spans="4:4">
      <c r="D4112" s="6"/>
    </row>
    <row r="4113" spans="4:4">
      <c r="D4113" s="6"/>
    </row>
    <row r="4114" spans="4:4">
      <c r="D4114" s="6"/>
    </row>
    <row r="4115" spans="4:4">
      <c r="D4115" s="6"/>
    </row>
    <row r="4116" spans="4:4">
      <c r="D4116" s="6"/>
    </row>
    <row r="4117" spans="4:4">
      <c r="D4117" s="6"/>
    </row>
    <row r="4118" spans="4:4">
      <c r="D4118" s="6"/>
    </row>
    <row r="4119" spans="4:4">
      <c r="D4119" s="6"/>
    </row>
    <row r="4120" spans="4:4">
      <c r="D4120" s="6"/>
    </row>
    <row r="4121" spans="4:4">
      <c r="D4121" s="6"/>
    </row>
    <row r="4122" spans="4:4">
      <c r="D4122" s="6"/>
    </row>
    <row r="4123" spans="4:4">
      <c r="D4123" s="6"/>
    </row>
    <row r="4124" spans="4:4">
      <c r="D4124" s="6"/>
    </row>
    <row r="4125" spans="4:4">
      <c r="D4125" s="6"/>
    </row>
    <row r="4126" spans="4:4">
      <c r="D4126" s="6"/>
    </row>
    <row r="4127" spans="4:4">
      <c r="D4127" s="6"/>
    </row>
    <row r="4128" spans="4:4">
      <c r="D4128" s="6"/>
    </row>
    <row r="4129" spans="4:4">
      <c r="D4129" s="6"/>
    </row>
    <row r="4130" spans="4:4">
      <c r="D4130" s="6"/>
    </row>
    <row r="4131" spans="4:4">
      <c r="D4131" s="6"/>
    </row>
    <row r="4132" spans="4:4">
      <c r="D4132" s="6"/>
    </row>
    <row r="4133" spans="4:4">
      <c r="D4133" s="6"/>
    </row>
    <row r="4134" spans="4:4">
      <c r="D4134" s="6"/>
    </row>
    <row r="4135" spans="4:4">
      <c r="D4135" s="6"/>
    </row>
    <row r="4136" spans="4:4">
      <c r="D4136" s="6"/>
    </row>
    <row r="4137" spans="4:4">
      <c r="D4137" s="6"/>
    </row>
    <row r="4138" spans="4:4">
      <c r="D4138" s="6"/>
    </row>
    <row r="4139" spans="4:4">
      <c r="D4139" s="6"/>
    </row>
    <row r="4140" spans="4:4">
      <c r="D4140" s="6"/>
    </row>
    <row r="4141" spans="4:4">
      <c r="D4141" s="6"/>
    </row>
    <row r="4142" spans="4:4">
      <c r="D4142" s="6"/>
    </row>
    <row r="4143" spans="4:4">
      <c r="D4143" s="6"/>
    </row>
    <row r="4144" spans="4:4">
      <c r="D4144" s="6"/>
    </row>
    <row r="4145" spans="4:4">
      <c r="D4145" s="6"/>
    </row>
    <row r="4146" spans="4:4">
      <c r="D4146" s="6"/>
    </row>
    <row r="4147" spans="4:4">
      <c r="D4147" s="6"/>
    </row>
    <row r="4148" spans="4:4">
      <c r="D4148" s="6"/>
    </row>
    <row r="4149" spans="4:4">
      <c r="D4149" s="6"/>
    </row>
    <row r="4150" spans="4:4">
      <c r="D4150" s="6"/>
    </row>
    <row r="4151" spans="4:4">
      <c r="D4151" s="6"/>
    </row>
    <row r="4152" spans="4:4">
      <c r="D4152" s="6"/>
    </row>
    <row r="4153" spans="4:4">
      <c r="D4153" s="6"/>
    </row>
    <row r="4154" spans="4:4">
      <c r="D4154" s="6"/>
    </row>
    <row r="4155" spans="4:4">
      <c r="D4155" s="6"/>
    </row>
    <row r="4156" spans="4:4">
      <c r="D4156" s="6"/>
    </row>
    <row r="4157" spans="4:4">
      <c r="D4157" s="6"/>
    </row>
    <row r="4158" spans="4:4">
      <c r="D4158" s="6"/>
    </row>
    <row r="4159" spans="4:4">
      <c r="D4159" s="6"/>
    </row>
    <row r="4160" spans="4:4">
      <c r="D4160" s="6"/>
    </row>
    <row r="4161" spans="4:4">
      <c r="D4161" s="6"/>
    </row>
    <row r="4162" spans="4:4">
      <c r="D4162" s="6"/>
    </row>
    <row r="4163" spans="4:4">
      <c r="D4163" s="6"/>
    </row>
    <row r="4164" spans="4:4">
      <c r="D4164" s="6"/>
    </row>
    <row r="4165" spans="4:4">
      <c r="D4165" s="6"/>
    </row>
    <row r="4166" spans="4:4">
      <c r="D4166" s="6"/>
    </row>
    <row r="4167" spans="4:4">
      <c r="D4167" s="6"/>
    </row>
    <row r="4168" spans="4:4">
      <c r="D4168" s="6"/>
    </row>
    <row r="4169" spans="4:4">
      <c r="D4169" s="6"/>
    </row>
    <row r="4170" spans="4:4">
      <c r="D4170" s="6"/>
    </row>
    <row r="4171" spans="4:4">
      <c r="D4171" s="6"/>
    </row>
    <row r="4172" spans="4:4">
      <c r="D4172" s="6"/>
    </row>
    <row r="4173" spans="4:4">
      <c r="D4173" s="6"/>
    </row>
    <row r="4174" spans="4:4">
      <c r="D4174" s="6"/>
    </row>
    <row r="4175" spans="4:4">
      <c r="D4175" s="6"/>
    </row>
    <row r="4176" spans="4:4">
      <c r="D4176" s="6"/>
    </row>
    <row r="4177" spans="4:4">
      <c r="D4177" s="6"/>
    </row>
    <row r="4178" spans="4:4">
      <c r="D4178" s="6"/>
    </row>
    <row r="4179" spans="4:4">
      <c r="D4179" s="6"/>
    </row>
    <row r="4180" spans="4:4">
      <c r="D4180" s="6"/>
    </row>
    <row r="4181" spans="4:4">
      <c r="D4181" s="6"/>
    </row>
    <row r="4182" spans="4:4">
      <c r="D4182" s="6"/>
    </row>
    <row r="4183" spans="4:4">
      <c r="D4183" s="6"/>
    </row>
    <row r="4184" spans="4:4">
      <c r="D4184" s="6"/>
    </row>
    <row r="4185" spans="4:4">
      <c r="D4185" s="6"/>
    </row>
    <row r="4186" spans="4:4">
      <c r="D4186" s="6"/>
    </row>
    <row r="4187" spans="4:4">
      <c r="D4187" s="6"/>
    </row>
    <row r="4188" spans="4:4">
      <c r="D4188" s="6"/>
    </row>
    <row r="4189" spans="4:4">
      <c r="D4189" s="6"/>
    </row>
    <row r="4190" spans="4:4">
      <c r="D4190" s="6"/>
    </row>
    <row r="4191" spans="4:4">
      <c r="D4191" s="6"/>
    </row>
    <row r="4192" spans="4:4">
      <c r="D4192" s="6"/>
    </row>
    <row r="4193" spans="4:4">
      <c r="D4193" s="6"/>
    </row>
    <row r="4194" spans="4:4">
      <c r="D4194" s="6"/>
    </row>
    <row r="4195" spans="4:4">
      <c r="D4195" s="6"/>
    </row>
    <row r="4196" spans="4:4">
      <c r="D4196" s="6"/>
    </row>
    <row r="4197" spans="4:4">
      <c r="D4197" s="6"/>
    </row>
    <row r="4198" spans="4:4">
      <c r="D4198" s="6"/>
    </row>
    <row r="4199" spans="4:4">
      <c r="D4199" s="6"/>
    </row>
    <row r="4200" spans="4:4">
      <c r="D4200" s="6"/>
    </row>
    <row r="4201" spans="4:4">
      <c r="D4201" s="6"/>
    </row>
    <row r="4202" spans="4:4">
      <c r="D4202" s="6"/>
    </row>
    <row r="4203" spans="4:4">
      <c r="D4203" s="6"/>
    </row>
    <row r="4204" spans="4:4">
      <c r="D4204" s="6"/>
    </row>
    <row r="4205" spans="4:4">
      <c r="D4205" s="6"/>
    </row>
    <row r="4206" spans="4:4">
      <c r="D4206" s="6"/>
    </row>
    <row r="4207" spans="4:4">
      <c r="D4207" s="6"/>
    </row>
    <row r="4208" spans="4:4">
      <c r="D4208" s="6"/>
    </row>
    <row r="4209" spans="4:4">
      <c r="D4209" s="6"/>
    </row>
    <row r="4210" spans="4:4">
      <c r="D4210" s="6"/>
    </row>
    <row r="4211" spans="4:4">
      <c r="D4211" s="6"/>
    </row>
    <row r="4212" spans="4:4">
      <c r="D4212" s="6"/>
    </row>
    <row r="4213" spans="4:4">
      <c r="D4213" s="6"/>
    </row>
    <row r="4214" spans="4:4">
      <c r="D4214" s="6"/>
    </row>
    <row r="4215" spans="4:4">
      <c r="D4215" s="6"/>
    </row>
    <row r="4216" spans="4:4">
      <c r="D4216" s="6"/>
    </row>
    <row r="4217" spans="4:4">
      <c r="D4217" s="6"/>
    </row>
    <row r="4218" spans="4:4">
      <c r="D4218" s="6"/>
    </row>
    <row r="4219" spans="4:4">
      <c r="D4219" s="6"/>
    </row>
    <row r="4220" spans="4:4">
      <c r="D4220" s="6"/>
    </row>
    <row r="4221" spans="4:4">
      <c r="D4221" s="6"/>
    </row>
    <row r="4222" spans="4:4">
      <c r="D4222" s="6"/>
    </row>
    <row r="4223" spans="4:4">
      <c r="D4223" s="6"/>
    </row>
    <row r="4224" spans="4:4">
      <c r="D4224" s="6"/>
    </row>
    <row r="4225" spans="4:4">
      <c r="D4225" s="6"/>
    </row>
    <row r="4226" spans="4:4">
      <c r="D4226" s="6"/>
    </row>
    <row r="4227" spans="4:4">
      <c r="D4227" s="6"/>
    </row>
    <row r="4228" spans="4:4">
      <c r="D4228" s="6"/>
    </row>
    <row r="4229" spans="4:4">
      <c r="D4229" s="6"/>
    </row>
    <row r="4230" spans="4:4">
      <c r="D4230" s="6"/>
    </row>
    <row r="4231" spans="4:4">
      <c r="D4231" s="6"/>
    </row>
    <row r="4232" spans="4:4">
      <c r="D4232" s="6"/>
    </row>
    <row r="4233" spans="4:4">
      <c r="D4233" s="6"/>
    </row>
    <row r="4234" spans="4:4">
      <c r="D4234" s="6"/>
    </row>
    <row r="4235" spans="4:4">
      <c r="D4235" s="6"/>
    </row>
    <row r="4236" spans="4:4">
      <c r="D4236" s="6"/>
    </row>
    <row r="4237" spans="4:4">
      <c r="D4237" s="6"/>
    </row>
    <row r="4238" spans="4:4">
      <c r="D4238" s="6"/>
    </row>
    <row r="4239" spans="4:4">
      <c r="D4239" s="6"/>
    </row>
    <row r="4240" spans="4:4">
      <c r="D4240" s="6"/>
    </row>
    <row r="4241" spans="4:4">
      <c r="D4241" s="6"/>
    </row>
    <row r="4242" spans="4:4">
      <c r="D4242" s="6"/>
    </row>
    <row r="4243" spans="4:4">
      <c r="D4243" s="6"/>
    </row>
    <row r="4244" spans="4:4">
      <c r="D4244" s="6"/>
    </row>
    <row r="4245" spans="4:4">
      <c r="D4245" s="6"/>
    </row>
    <row r="4246" spans="4:4">
      <c r="D4246" s="6"/>
    </row>
    <row r="4247" spans="4:4">
      <c r="D4247" s="6"/>
    </row>
    <row r="4248" spans="4:4">
      <c r="D4248" s="6"/>
    </row>
    <row r="4249" spans="4:4">
      <c r="D4249" s="6"/>
    </row>
    <row r="4250" spans="4:4">
      <c r="D4250" s="6"/>
    </row>
    <row r="4251" spans="4:4">
      <c r="D4251" s="6"/>
    </row>
    <row r="4252" spans="4:4">
      <c r="D4252" s="6"/>
    </row>
    <row r="4253" spans="4:4">
      <c r="D4253" s="6"/>
    </row>
    <row r="4254" spans="4:4">
      <c r="D4254" s="6"/>
    </row>
    <row r="4255" spans="4:4">
      <c r="D4255" s="6"/>
    </row>
    <row r="4256" spans="4:4">
      <c r="D4256" s="6"/>
    </row>
    <row r="4257" spans="4:4">
      <c r="D4257" s="6"/>
    </row>
    <row r="4258" spans="4:4">
      <c r="D4258" s="6"/>
    </row>
    <row r="4259" spans="4:4">
      <c r="D4259" s="6"/>
    </row>
    <row r="4260" spans="4:4">
      <c r="D4260" s="6"/>
    </row>
    <row r="4261" spans="4:4">
      <c r="D4261" s="6"/>
    </row>
    <row r="4262" spans="4:4">
      <c r="D4262" s="6"/>
    </row>
    <row r="4263" spans="4:4">
      <c r="D4263" s="6"/>
    </row>
    <row r="4264" spans="4:4">
      <c r="D4264" s="6"/>
    </row>
    <row r="4265" spans="4:4">
      <c r="D4265" s="6"/>
    </row>
    <row r="4266" spans="4:4">
      <c r="D4266" s="6"/>
    </row>
    <row r="4267" spans="4:4">
      <c r="D4267" s="6"/>
    </row>
    <row r="4268" spans="4:4">
      <c r="D4268" s="6"/>
    </row>
    <row r="4269" spans="4:4">
      <c r="D4269" s="6"/>
    </row>
    <row r="4270" spans="4:4">
      <c r="D4270" s="6"/>
    </row>
    <row r="4271" spans="4:4">
      <c r="D4271" s="6"/>
    </row>
    <row r="4272" spans="4:4">
      <c r="D4272" s="6"/>
    </row>
    <row r="4273" spans="4:4">
      <c r="D4273" s="6"/>
    </row>
    <row r="4274" spans="4:4">
      <c r="D4274" s="6"/>
    </row>
    <row r="4275" spans="4:4">
      <c r="D4275" s="6"/>
    </row>
    <row r="4276" spans="4:4">
      <c r="D4276" s="6"/>
    </row>
    <row r="4277" spans="4:4">
      <c r="D4277" s="6"/>
    </row>
    <row r="4278" spans="4:4">
      <c r="D4278" s="6"/>
    </row>
    <row r="4279" spans="4:4">
      <c r="D4279" s="6"/>
    </row>
    <row r="4280" spans="4:4">
      <c r="D4280" s="6"/>
    </row>
    <row r="4281" spans="4:4">
      <c r="D4281" s="6"/>
    </row>
    <row r="4282" spans="4:4">
      <c r="D4282" s="6"/>
    </row>
    <row r="4283" spans="4:4">
      <c r="D4283" s="6"/>
    </row>
    <row r="4284" spans="4:4">
      <c r="D4284" s="6"/>
    </row>
    <row r="4285" spans="4:4">
      <c r="D4285" s="6"/>
    </row>
    <row r="4286" spans="4:4">
      <c r="D4286" s="6"/>
    </row>
    <row r="4287" spans="4:4">
      <c r="D4287" s="6"/>
    </row>
    <row r="4288" spans="4:4">
      <c r="D4288" s="6"/>
    </row>
    <row r="4289" spans="4:4">
      <c r="D4289" s="6"/>
    </row>
    <row r="4290" spans="4:4">
      <c r="D4290" s="6"/>
    </row>
    <row r="4291" spans="4:4">
      <c r="D4291" s="6"/>
    </row>
    <row r="4292" spans="4:4">
      <c r="D4292" s="6"/>
    </row>
    <row r="4293" spans="4:4">
      <c r="D4293" s="6"/>
    </row>
    <row r="4294" spans="4:4">
      <c r="D4294" s="6"/>
    </row>
    <row r="4295" spans="4:4">
      <c r="D4295" s="6"/>
    </row>
    <row r="4296" spans="4:4">
      <c r="D4296" s="6"/>
    </row>
    <row r="4297" spans="4:4">
      <c r="D4297" s="6"/>
    </row>
    <row r="4298" spans="4:4">
      <c r="D4298" s="6"/>
    </row>
    <row r="4299" spans="4:4">
      <c r="D4299" s="6"/>
    </row>
    <row r="4300" spans="4:4">
      <c r="D4300" s="6"/>
    </row>
    <row r="4301" spans="4:4">
      <c r="D4301" s="6"/>
    </row>
    <row r="4302" spans="4:4">
      <c r="D4302" s="6"/>
    </row>
    <row r="4303" spans="4:4">
      <c r="D4303" s="6"/>
    </row>
    <row r="4304" spans="4:4">
      <c r="D4304" s="6"/>
    </row>
    <row r="4305" spans="4:4">
      <c r="D4305" s="6"/>
    </row>
    <row r="4306" spans="4:4">
      <c r="D4306" s="6"/>
    </row>
    <row r="4307" spans="4:4">
      <c r="D4307" s="6"/>
    </row>
    <row r="4308" spans="4:4">
      <c r="D4308" s="6"/>
    </row>
    <row r="4309" spans="4:4">
      <c r="D4309" s="6"/>
    </row>
    <row r="4310" spans="4:4">
      <c r="D4310" s="6"/>
    </row>
    <row r="4311" spans="4:4">
      <c r="D4311" s="6"/>
    </row>
    <row r="4312" spans="4:4">
      <c r="D4312" s="6"/>
    </row>
    <row r="4313" spans="4:4">
      <c r="D4313" s="6"/>
    </row>
    <row r="4314" spans="4:4">
      <c r="D4314" s="6"/>
    </row>
    <row r="4315" spans="4:4">
      <c r="D4315" s="6"/>
    </row>
    <row r="4316" spans="4:4">
      <c r="D4316" s="6"/>
    </row>
    <row r="4317" spans="4:4">
      <c r="D4317" s="6"/>
    </row>
    <row r="4318" spans="4:4">
      <c r="D4318" s="6"/>
    </row>
    <row r="4319" spans="4:4">
      <c r="D4319" s="6"/>
    </row>
    <row r="4320" spans="4:4">
      <c r="D4320" s="6"/>
    </row>
    <row r="4321" spans="4:4">
      <c r="D4321" s="6"/>
    </row>
    <row r="4322" spans="4:4">
      <c r="D4322" s="6"/>
    </row>
    <row r="4323" spans="4:4">
      <c r="D4323" s="6"/>
    </row>
    <row r="4324" spans="4:4">
      <c r="D4324" s="6"/>
    </row>
    <row r="4325" spans="4:4">
      <c r="D4325" s="6"/>
    </row>
    <row r="4326" spans="4:4">
      <c r="D4326" s="6"/>
    </row>
    <row r="4327" spans="4:4">
      <c r="D4327" s="6"/>
    </row>
    <row r="4328" spans="4:4">
      <c r="D4328" s="6"/>
    </row>
    <row r="4329" spans="4:4">
      <c r="D4329" s="6"/>
    </row>
    <row r="4330" spans="4:4">
      <c r="D4330" s="6"/>
    </row>
    <row r="4331" spans="4:4">
      <c r="D4331" s="6"/>
    </row>
    <row r="4332" spans="4:4">
      <c r="D4332" s="6"/>
    </row>
    <row r="4333" spans="4:4">
      <c r="D4333" s="6"/>
    </row>
    <row r="4334" spans="4:4">
      <c r="D4334" s="6"/>
    </row>
    <row r="4335" spans="4:4">
      <c r="D4335" s="6"/>
    </row>
    <row r="4336" spans="4:4">
      <c r="D4336" s="6"/>
    </row>
    <row r="4337" spans="4:4">
      <c r="D4337" s="6"/>
    </row>
    <row r="4338" spans="4:4">
      <c r="D4338" s="6"/>
    </row>
    <row r="4339" spans="4:4">
      <c r="D4339" s="6"/>
    </row>
    <row r="4340" spans="4:4">
      <c r="D4340" s="6"/>
    </row>
    <row r="4341" spans="4:4">
      <c r="D4341" s="6"/>
    </row>
    <row r="4342" spans="4:4">
      <c r="D4342" s="6"/>
    </row>
    <row r="4343" spans="4:4">
      <c r="D4343" s="6"/>
    </row>
    <row r="4344" spans="4:4">
      <c r="D4344" s="6"/>
    </row>
    <row r="4345" spans="4:4">
      <c r="D4345" s="6"/>
    </row>
    <row r="4346" spans="4:4">
      <c r="D4346" s="6"/>
    </row>
    <row r="4347" spans="4:4">
      <c r="D4347" s="6"/>
    </row>
    <row r="4348" spans="4:4">
      <c r="D4348" s="6"/>
    </row>
    <row r="4349" spans="4:4">
      <c r="D4349" s="6"/>
    </row>
    <row r="4350" spans="4:4">
      <c r="D4350" s="6"/>
    </row>
    <row r="4351" spans="4:4">
      <c r="D4351" s="6"/>
    </row>
    <row r="4352" spans="4:4">
      <c r="D4352" s="6"/>
    </row>
    <row r="4353" spans="4:4">
      <c r="D4353" s="6"/>
    </row>
    <row r="4354" spans="4:4">
      <c r="D4354" s="6"/>
    </row>
    <row r="4355" spans="4:4">
      <c r="D4355" s="6"/>
    </row>
    <row r="4356" spans="4:4">
      <c r="D4356" s="6"/>
    </row>
    <row r="4357" spans="4:4">
      <c r="D4357" s="6"/>
    </row>
    <row r="4358" spans="4:4">
      <c r="D4358" s="6"/>
    </row>
    <row r="4359" spans="4:4">
      <c r="D4359" s="6"/>
    </row>
    <row r="4360" spans="4:4">
      <c r="D4360" s="6"/>
    </row>
    <row r="4361" spans="4:4">
      <c r="D4361" s="6"/>
    </row>
    <row r="4362" spans="4:4">
      <c r="D4362" s="6"/>
    </row>
    <row r="4363" spans="4:4">
      <c r="D4363" s="6"/>
    </row>
    <row r="4364" spans="4:4">
      <c r="D4364" s="6"/>
    </row>
    <row r="4365" spans="4:4">
      <c r="D4365" s="6"/>
    </row>
    <row r="4366" spans="4:4">
      <c r="D4366" s="6"/>
    </row>
    <row r="4367" spans="4:4">
      <c r="D4367" s="6"/>
    </row>
    <row r="4368" spans="4:4">
      <c r="D4368" s="6"/>
    </row>
    <row r="4369" spans="4:4">
      <c r="D4369" s="6"/>
    </row>
    <row r="4370" spans="4:4">
      <c r="D4370" s="6"/>
    </row>
    <row r="4371" spans="4:4">
      <c r="D4371" s="6"/>
    </row>
    <row r="4372" spans="4:4">
      <c r="D4372" s="6"/>
    </row>
    <row r="4373" spans="4:4">
      <c r="D4373" s="6"/>
    </row>
    <row r="4374" spans="4:4">
      <c r="D4374" s="6"/>
    </row>
    <row r="4375" spans="4:4">
      <c r="D4375" s="6"/>
    </row>
    <row r="4376" spans="4:4">
      <c r="D4376" s="6"/>
    </row>
    <row r="4377" spans="4:4">
      <c r="D4377" s="6"/>
    </row>
    <row r="4378" spans="4:4">
      <c r="D4378" s="6"/>
    </row>
    <row r="4379" spans="4:4">
      <c r="D4379" s="6"/>
    </row>
    <row r="4380" spans="4:4">
      <c r="D4380" s="6"/>
    </row>
    <row r="4381" spans="4:4">
      <c r="D4381" s="6"/>
    </row>
    <row r="4382" spans="4:4">
      <c r="D4382" s="6"/>
    </row>
    <row r="4383" spans="4:4">
      <c r="D4383" s="6"/>
    </row>
    <row r="4384" spans="4:4">
      <c r="D4384" s="6"/>
    </row>
    <row r="4385" spans="4:4">
      <c r="D4385" s="6"/>
    </row>
    <row r="4386" spans="4:4">
      <c r="D4386" s="6"/>
    </row>
    <row r="4387" spans="4:4">
      <c r="D4387" s="6"/>
    </row>
    <row r="4388" spans="4:4">
      <c r="D4388" s="6"/>
    </row>
    <row r="4389" spans="4:4">
      <c r="D4389" s="6"/>
    </row>
    <row r="4390" spans="4:4">
      <c r="D4390" s="6"/>
    </row>
    <row r="4391" spans="4:4">
      <c r="D4391" s="6"/>
    </row>
    <row r="4392" spans="4:4">
      <c r="D4392" s="6"/>
    </row>
    <row r="4393" spans="4:4">
      <c r="D4393" s="6"/>
    </row>
    <row r="4394" spans="4:4">
      <c r="D4394" s="6"/>
    </row>
    <row r="4395" spans="4:4">
      <c r="D4395" s="6"/>
    </row>
    <row r="4396" spans="4:4">
      <c r="D4396" s="6"/>
    </row>
    <row r="4397" spans="4:4">
      <c r="D4397" s="6"/>
    </row>
    <row r="4398" spans="4:4">
      <c r="D4398" s="6"/>
    </row>
    <row r="4399" spans="4:4">
      <c r="D4399" s="6"/>
    </row>
    <row r="4400" spans="4:4">
      <c r="D4400" s="6"/>
    </row>
    <row r="4401" spans="4:4">
      <c r="D4401" s="6"/>
    </row>
    <row r="4402" spans="4:4">
      <c r="D4402" s="6"/>
    </row>
    <row r="4403" spans="4:4">
      <c r="D4403" s="6"/>
    </row>
    <row r="4404" spans="4:4">
      <c r="D4404" s="6"/>
    </row>
    <row r="4405" spans="4:4">
      <c r="D4405" s="6"/>
    </row>
    <row r="4406" spans="4:4">
      <c r="D4406" s="6"/>
    </row>
    <row r="4407" spans="4:4">
      <c r="D4407" s="6"/>
    </row>
    <row r="4408" spans="4:4">
      <c r="D4408" s="6"/>
    </row>
    <row r="4409" spans="4:4">
      <c r="D4409" s="6"/>
    </row>
    <row r="4410" spans="4:4">
      <c r="D4410" s="6"/>
    </row>
    <row r="4411" spans="4:4">
      <c r="D4411" s="6"/>
    </row>
    <row r="4412" spans="4:4">
      <c r="D4412" s="6"/>
    </row>
    <row r="4413" spans="4:4">
      <c r="D4413" s="6"/>
    </row>
    <row r="4414" spans="4:4">
      <c r="D4414" s="6"/>
    </row>
    <row r="4415" spans="4:4">
      <c r="D4415" s="6"/>
    </row>
    <row r="4416" spans="4:4">
      <c r="D4416" s="6"/>
    </row>
    <row r="4417" spans="4:4">
      <c r="D4417" s="6"/>
    </row>
    <row r="4418" spans="4:4">
      <c r="D4418" s="6"/>
    </row>
    <row r="4419" spans="4:4">
      <c r="D4419" s="6"/>
    </row>
    <row r="4420" spans="4:4">
      <c r="D4420" s="6"/>
    </row>
    <row r="4421" spans="4:4">
      <c r="D4421" s="6"/>
    </row>
    <row r="4422" spans="4:4">
      <c r="D4422" s="6"/>
    </row>
    <row r="4423" spans="4:4">
      <c r="D4423" s="6"/>
    </row>
    <row r="4424" spans="4:4">
      <c r="D4424" s="6"/>
    </row>
    <row r="4425" spans="4:4">
      <c r="D4425" s="6"/>
    </row>
    <row r="4426" spans="4:4">
      <c r="D4426" s="6"/>
    </row>
    <row r="4427" spans="4:4">
      <c r="D4427" s="6"/>
    </row>
    <row r="4428" spans="4:4">
      <c r="D4428" s="6"/>
    </row>
    <row r="4429" spans="4:4">
      <c r="D4429" s="6"/>
    </row>
    <row r="4430" spans="4:4">
      <c r="D4430" s="6"/>
    </row>
    <row r="4431" spans="4:4">
      <c r="D4431" s="6"/>
    </row>
    <row r="4432" spans="4:4">
      <c r="D4432" s="6"/>
    </row>
    <row r="4433" spans="4:4">
      <c r="D4433" s="6"/>
    </row>
    <row r="4434" spans="4:4">
      <c r="D4434" s="6"/>
    </row>
    <row r="4435" spans="4:4">
      <c r="D4435" s="6"/>
    </row>
    <row r="4436" spans="4:4">
      <c r="D4436" s="6"/>
    </row>
    <row r="4437" spans="4:4">
      <c r="D4437" s="6"/>
    </row>
    <row r="4438" spans="4:4">
      <c r="D4438" s="6"/>
    </row>
    <row r="4439" spans="4:4">
      <c r="D4439" s="6"/>
    </row>
    <row r="4440" spans="4:4">
      <c r="D4440" s="6"/>
    </row>
    <row r="4441" spans="4:4">
      <c r="D4441" s="6"/>
    </row>
    <row r="4442" spans="4:4">
      <c r="D4442" s="6"/>
    </row>
    <row r="4443" spans="4:4">
      <c r="D4443" s="6"/>
    </row>
    <row r="4444" spans="4:4">
      <c r="D4444" s="6"/>
    </row>
    <row r="4445" spans="4:4">
      <c r="D4445" s="6"/>
    </row>
    <row r="4446" spans="4:4">
      <c r="D4446" s="6"/>
    </row>
    <row r="4447" spans="4:4">
      <c r="D4447" s="6"/>
    </row>
    <row r="4448" spans="4:4">
      <c r="D4448" s="6"/>
    </row>
    <row r="4449" spans="4:4">
      <c r="D4449" s="6"/>
    </row>
    <row r="4450" spans="4:4">
      <c r="D4450" s="6"/>
    </row>
    <row r="4451" spans="4:4">
      <c r="D4451" s="6"/>
    </row>
    <row r="4452" spans="4:4">
      <c r="D4452" s="6"/>
    </row>
    <row r="4453" spans="4:4">
      <c r="D4453" s="6"/>
    </row>
    <row r="4454" spans="4:4">
      <c r="D4454" s="6"/>
    </row>
    <row r="4455" spans="4:4">
      <c r="D4455" s="6"/>
    </row>
    <row r="4456" spans="4:4">
      <c r="D4456" s="6"/>
    </row>
    <row r="4457" spans="4:4">
      <c r="D4457" s="6"/>
    </row>
    <row r="4458" spans="4:4">
      <c r="D4458" s="6"/>
    </row>
    <row r="4459" spans="4:4">
      <c r="D4459" s="6"/>
    </row>
    <row r="4460" spans="4:4">
      <c r="D4460" s="6"/>
    </row>
    <row r="4461" spans="4:4">
      <c r="D4461" s="6"/>
    </row>
    <row r="4462" spans="4:4">
      <c r="D4462" s="6"/>
    </row>
    <row r="4463" spans="4:4">
      <c r="D4463" s="6"/>
    </row>
    <row r="4464" spans="4:4">
      <c r="D4464" s="6"/>
    </row>
    <row r="4465" spans="4:4">
      <c r="D4465" s="6"/>
    </row>
    <row r="4466" spans="4:4">
      <c r="D4466" s="6"/>
    </row>
    <row r="4467" spans="4:4">
      <c r="D4467" s="6"/>
    </row>
    <row r="4468" spans="4:4">
      <c r="D4468" s="6"/>
    </row>
    <row r="4469" spans="4:4">
      <c r="D4469" s="6"/>
    </row>
    <row r="4470" spans="4:4">
      <c r="D4470" s="6"/>
    </row>
    <row r="4471" spans="4:4">
      <c r="D4471" s="6"/>
    </row>
    <row r="4472" spans="4:4">
      <c r="D4472" s="6"/>
    </row>
    <row r="4473" spans="4:4">
      <c r="D4473" s="6"/>
    </row>
    <row r="4474" spans="4:4">
      <c r="D4474" s="6"/>
    </row>
    <row r="4475" spans="4:4">
      <c r="D4475" s="6"/>
    </row>
    <row r="4476" spans="4:4">
      <c r="D4476" s="6"/>
    </row>
    <row r="4477" spans="4:4">
      <c r="D4477" s="6"/>
    </row>
    <row r="4478" spans="4:4">
      <c r="D4478" s="6"/>
    </row>
    <row r="4479" spans="4:4">
      <c r="D4479" s="6"/>
    </row>
    <row r="4480" spans="4:4">
      <c r="D4480" s="6"/>
    </row>
    <row r="4481" spans="4:4">
      <c r="D4481" s="6"/>
    </row>
    <row r="4482" spans="4:4">
      <c r="D4482" s="6"/>
    </row>
    <row r="4483" spans="4:4">
      <c r="D4483" s="6"/>
    </row>
    <row r="4484" spans="4:4">
      <c r="D4484" s="6"/>
    </row>
    <row r="4485" spans="4:4">
      <c r="D4485" s="6"/>
    </row>
    <row r="4486" spans="4:4">
      <c r="D4486" s="6"/>
    </row>
    <row r="4487" spans="4:4">
      <c r="D4487" s="6"/>
    </row>
    <row r="4488" spans="4:4">
      <c r="D4488" s="6"/>
    </row>
    <row r="4489" spans="4:4">
      <c r="D4489" s="6"/>
    </row>
    <row r="4490" spans="4:4">
      <c r="D4490" s="6"/>
    </row>
    <row r="4491" spans="4:4">
      <c r="D4491" s="6"/>
    </row>
    <row r="4492" spans="4:4">
      <c r="D4492" s="6"/>
    </row>
    <row r="4493" spans="4:4">
      <c r="D4493" s="6"/>
    </row>
    <row r="4494" spans="4:4">
      <c r="D4494" s="6"/>
    </row>
    <row r="4495" spans="4:4">
      <c r="D4495" s="6"/>
    </row>
    <row r="4496" spans="4:4">
      <c r="D4496" s="6"/>
    </row>
    <row r="4497" spans="4:4">
      <c r="D4497" s="6"/>
    </row>
    <row r="4498" spans="4:4">
      <c r="D4498" s="6"/>
    </row>
    <row r="4499" spans="4:4">
      <c r="D4499" s="6"/>
    </row>
    <row r="4500" spans="4:4">
      <c r="D4500" s="6"/>
    </row>
    <row r="4501" spans="4:4">
      <c r="D4501" s="6"/>
    </row>
    <row r="4502" spans="4:4">
      <c r="D4502" s="6"/>
    </row>
    <row r="4503" spans="4:4">
      <c r="D4503" s="6"/>
    </row>
    <row r="4504" spans="4:4">
      <c r="D4504" s="6"/>
    </row>
    <row r="4505" spans="4:4">
      <c r="D4505" s="6"/>
    </row>
    <row r="4506" spans="4:4">
      <c r="D4506" s="6"/>
    </row>
    <row r="4507" spans="4:4">
      <c r="D4507" s="6"/>
    </row>
    <row r="4508" spans="4:4">
      <c r="D4508" s="6"/>
    </row>
    <row r="4509" spans="4:4">
      <c r="D4509" s="6"/>
    </row>
    <row r="4510" spans="4:4">
      <c r="D4510" s="6"/>
    </row>
    <row r="4511" spans="4:4">
      <c r="D4511" s="6"/>
    </row>
    <row r="4512" spans="4:4">
      <c r="D4512" s="6"/>
    </row>
    <row r="4513" spans="4:4">
      <c r="D4513" s="6"/>
    </row>
    <row r="4514" spans="4:4">
      <c r="D4514" s="6"/>
    </row>
    <row r="4515" spans="4:4">
      <c r="D4515" s="6"/>
    </row>
    <row r="4516" spans="4:4">
      <c r="D4516" s="6"/>
    </row>
    <row r="4517" spans="4:4">
      <c r="D4517" s="6"/>
    </row>
    <row r="4518" spans="4:4">
      <c r="D4518" s="6"/>
    </row>
    <row r="4519" spans="4:4">
      <c r="D4519" s="6"/>
    </row>
    <row r="4520" spans="4:4">
      <c r="D4520" s="6"/>
    </row>
    <row r="4521" spans="4:4">
      <c r="D4521" s="6"/>
    </row>
    <row r="4522" spans="4:4">
      <c r="D4522" s="6"/>
    </row>
    <row r="4523" spans="4:4">
      <c r="D4523" s="6"/>
    </row>
    <row r="4524" spans="4:4">
      <c r="D4524" s="6"/>
    </row>
    <row r="4525" spans="4:4">
      <c r="D4525" s="6"/>
    </row>
    <row r="4526" spans="4:4">
      <c r="D4526" s="6"/>
    </row>
    <row r="4527" spans="4:4">
      <c r="D4527" s="6"/>
    </row>
    <row r="4528" spans="4:4">
      <c r="D4528" s="6"/>
    </row>
    <row r="4529" spans="4:4">
      <c r="D4529" s="6"/>
    </row>
    <row r="4530" spans="4:4">
      <c r="D4530" s="6"/>
    </row>
    <row r="4531" spans="4:4">
      <c r="D4531" s="6"/>
    </row>
    <row r="4532" spans="4:4">
      <c r="D4532" s="6"/>
    </row>
    <row r="4533" spans="4:4">
      <c r="D4533" s="6"/>
    </row>
    <row r="4534" spans="4:4">
      <c r="D4534" s="6"/>
    </row>
    <row r="4535" spans="4:4">
      <c r="D4535" s="6"/>
    </row>
    <row r="4536" spans="4:4">
      <c r="D4536" s="6"/>
    </row>
    <row r="4537" spans="4:4">
      <c r="D4537" s="6"/>
    </row>
    <row r="4538" spans="4:4">
      <c r="D4538" s="6"/>
    </row>
    <row r="4539" spans="4:4">
      <c r="D4539" s="6"/>
    </row>
    <row r="4540" spans="4:4">
      <c r="D4540" s="6"/>
    </row>
    <row r="4541" spans="4:4">
      <c r="D4541" s="6"/>
    </row>
    <row r="4542" spans="4:4">
      <c r="D4542" s="6"/>
    </row>
    <row r="4543" spans="4:4">
      <c r="D4543" s="6"/>
    </row>
    <row r="4544" spans="4:4">
      <c r="D4544" s="6"/>
    </row>
    <row r="4545" spans="4:4">
      <c r="D4545" s="6"/>
    </row>
    <row r="4546" spans="4:4">
      <c r="D4546" s="6"/>
    </row>
    <row r="4547" spans="4:4">
      <c r="D4547" s="6"/>
    </row>
    <row r="4548" spans="4:4">
      <c r="D4548" s="6"/>
    </row>
    <row r="4549" spans="4:4">
      <c r="D4549" s="6"/>
    </row>
    <row r="4550" spans="4:4">
      <c r="D4550" s="6"/>
    </row>
    <row r="4551" spans="4:4">
      <c r="D4551" s="6"/>
    </row>
    <row r="4552" spans="4:4">
      <c r="D4552" s="6"/>
    </row>
    <row r="4553" spans="4:4">
      <c r="D4553" s="6"/>
    </row>
    <row r="4554" spans="4:4">
      <c r="D4554" s="6"/>
    </row>
    <row r="4555" spans="4:4">
      <c r="D4555" s="6"/>
    </row>
    <row r="4556" spans="4:4">
      <c r="D4556" s="6"/>
    </row>
    <row r="4557" spans="4:4">
      <c r="D4557" s="6"/>
    </row>
    <row r="4558" spans="4:4">
      <c r="D4558" s="6"/>
    </row>
    <row r="4559" spans="4:4">
      <c r="D4559" s="6"/>
    </row>
    <row r="4560" spans="4:4">
      <c r="D4560" s="6"/>
    </row>
    <row r="4561" spans="4:4">
      <c r="D4561" s="6"/>
    </row>
    <row r="4562" spans="4:4">
      <c r="D4562" s="6"/>
    </row>
    <row r="4563" spans="4:4">
      <c r="D4563" s="6"/>
    </row>
    <row r="4564" spans="4:4">
      <c r="D4564" s="6"/>
    </row>
    <row r="4565" spans="4:4">
      <c r="D4565" s="6"/>
    </row>
    <row r="4566" spans="4:4">
      <c r="D4566" s="6"/>
    </row>
    <row r="4567" spans="4:4">
      <c r="D4567" s="6"/>
    </row>
    <row r="4568" spans="4:4">
      <c r="D4568" s="6"/>
    </row>
    <row r="4569" spans="4:4">
      <c r="D4569" s="6"/>
    </row>
    <row r="4570" spans="4:4">
      <c r="D4570" s="6"/>
    </row>
    <row r="4571" spans="4:4">
      <c r="D4571" s="6"/>
    </row>
    <row r="4572" spans="4:4">
      <c r="D4572" s="6"/>
    </row>
    <row r="4573" spans="4:4">
      <c r="D4573" s="6"/>
    </row>
    <row r="4574" spans="4:4">
      <c r="D4574" s="6"/>
    </row>
    <row r="4575" spans="4:4">
      <c r="D4575" s="6"/>
    </row>
    <row r="4576" spans="4:4">
      <c r="D4576" s="6"/>
    </row>
    <row r="4577" spans="4:4">
      <c r="D4577" s="6"/>
    </row>
    <row r="4578" spans="4:4">
      <c r="D4578" s="6"/>
    </row>
    <row r="4579" spans="4:4">
      <c r="D4579" s="6"/>
    </row>
    <row r="4580" spans="4:4">
      <c r="D4580" s="6"/>
    </row>
    <row r="4581" spans="4:4">
      <c r="D4581" s="6"/>
    </row>
    <row r="4582" spans="4:4">
      <c r="D4582" s="6"/>
    </row>
    <row r="4583" spans="4:4">
      <c r="D4583" s="6"/>
    </row>
    <row r="4584" spans="4:4">
      <c r="D4584" s="6"/>
    </row>
    <row r="4585" spans="4:4">
      <c r="D4585" s="6"/>
    </row>
    <row r="4586" spans="4:4">
      <c r="D4586" s="6"/>
    </row>
    <row r="4587" spans="4:4">
      <c r="D4587" s="6"/>
    </row>
    <row r="4588" spans="4:4">
      <c r="D4588" s="6"/>
    </row>
    <row r="4589" spans="4:4">
      <c r="D4589" s="6"/>
    </row>
    <row r="4590" spans="4:4">
      <c r="D4590" s="6"/>
    </row>
    <row r="4591" spans="4:4">
      <c r="D4591" s="6"/>
    </row>
    <row r="4592" spans="4:4">
      <c r="D4592" s="6"/>
    </row>
    <row r="4593" spans="4:4">
      <c r="D4593" s="6"/>
    </row>
    <row r="4594" spans="4:4">
      <c r="D4594" s="6"/>
    </row>
    <row r="4595" spans="4:4">
      <c r="D4595" s="6"/>
    </row>
    <row r="4596" spans="4:4">
      <c r="D4596" s="6"/>
    </row>
    <row r="4597" spans="4:4">
      <c r="D4597" s="6"/>
    </row>
    <row r="4598" spans="4:4">
      <c r="D4598" s="6"/>
    </row>
    <row r="4599" spans="4:4">
      <c r="D4599" s="6"/>
    </row>
    <row r="4600" spans="4:4">
      <c r="D4600" s="6"/>
    </row>
    <row r="4601" spans="4:4">
      <c r="D4601" s="6"/>
    </row>
    <row r="4602" spans="4:4">
      <c r="D4602" s="6"/>
    </row>
    <row r="4603" spans="4:4">
      <c r="D4603" s="6"/>
    </row>
    <row r="4604" spans="4:4">
      <c r="D4604" s="6"/>
    </row>
    <row r="4605" spans="4:4">
      <c r="D4605" s="6"/>
    </row>
    <row r="4606" spans="4:4">
      <c r="D4606" s="6"/>
    </row>
    <row r="4607" spans="4:4">
      <c r="D4607" s="6"/>
    </row>
    <row r="4608" spans="4:4">
      <c r="D4608" s="6"/>
    </row>
    <row r="4609" spans="4:4">
      <c r="D4609" s="6"/>
    </row>
    <row r="4610" spans="4:4">
      <c r="D4610" s="6"/>
    </row>
    <row r="4611" spans="4:4">
      <c r="D4611" s="6"/>
    </row>
    <row r="4612" spans="4:4">
      <c r="D4612" s="6"/>
    </row>
    <row r="4613" spans="4:4">
      <c r="D4613" s="6"/>
    </row>
    <row r="4614" spans="4:4">
      <c r="D4614" s="6"/>
    </row>
    <row r="4615" spans="4:4">
      <c r="D4615" s="6"/>
    </row>
    <row r="4616" spans="4:4">
      <c r="D4616" s="6"/>
    </row>
    <row r="4617" spans="4:4">
      <c r="D4617" s="6"/>
    </row>
    <row r="4618" spans="4:4">
      <c r="D4618" s="6"/>
    </row>
    <row r="4619" spans="4:4">
      <c r="D4619" s="6"/>
    </row>
    <row r="4620" spans="4:4">
      <c r="D4620" s="6"/>
    </row>
    <row r="4621" spans="4:4">
      <c r="D4621" s="6"/>
    </row>
    <row r="4622" spans="4:4">
      <c r="D4622" s="6"/>
    </row>
    <row r="4623" spans="4:4">
      <c r="D4623" s="6"/>
    </row>
    <row r="4624" spans="4:4">
      <c r="D4624" s="6"/>
    </row>
    <row r="4625" spans="4:4">
      <c r="D4625" s="6"/>
    </row>
    <row r="4626" spans="4:4">
      <c r="D4626" s="6"/>
    </row>
    <row r="4627" spans="4:4">
      <c r="D4627" s="6"/>
    </row>
    <row r="4628" spans="4:4">
      <c r="D4628" s="6"/>
    </row>
    <row r="4629" spans="4:4">
      <c r="D4629" s="6"/>
    </row>
    <row r="4630" spans="4:4">
      <c r="D4630" s="6"/>
    </row>
    <row r="4631" spans="4:4">
      <c r="D4631" s="6"/>
    </row>
    <row r="4632" spans="4:4">
      <c r="D4632" s="6"/>
    </row>
    <row r="4633" spans="4:4">
      <c r="D4633" s="6"/>
    </row>
    <row r="4634" spans="4:4">
      <c r="D4634" s="6"/>
    </row>
    <row r="4635" spans="4:4">
      <c r="D4635" s="6"/>
    </row>
    <row r="4636" spans="4:4">
      <c r="D4636" s="6"/>
    </row>
    <row r="4637" spans="4:4">
      <c r="D4637" s="6"/>
    </row>
    <row r="4638" spans="4:4">
      <c r="D4638" s="6"/>
    </row>
    <row r="4639" spans="4:4">
      <c r="D4639" s="6"/>
    </row>
    <row r="4640" spans="4:4">
      <c r="D4640" s="6"/>
    </row>
    <row r="4641" spans="4:4">
      <c r="D4641" s="6"/>
    </row>
    <row r="4642" spans="4:4">
      <c r="D4642" s="6"/>
    </row>
    <row r="4643" spans="4:4">
      <c r="D4643" s="6"/>
    </row>
    <row r="4644" spans="4:4">
      <c r="D4644" s="6"/>
    </row>
    <row r="4645" spans="4:4">
      <c r="D4645" s="6"/>
    </row>
    <row r="4646" spans="4:4">
      <c r="D4646" s="6"/>
    </row>
    <row r="4647" spans="4:4">
      <c r="D4647" s="6"/>
    </row>
    <row r="4648" spans="4:4">
      <c r="D4648" s="6"/>
    </row>
    <row r="4649" spans="4:4">
      <c r="D4649" s="6"/>
    </row>
    <row r="4650" spans="4:4">
      <c r="D4650" s="6"/>
    </row>
    <row r="4651" spans="4:4">
      <c r="D4651" s="6"/>
    </row>
    <row r="4652" spans="4:4">
      <c r="D4652" s="6"/>
    </row>
    <row r="4653" spans="4:4">
      <c r="D4653" s="6"/>
    </row>
    <row r="4654" spans="4:4">
      <c r="D4654" s="6"/>
    </row>
    <row r="4655" spans="4:4">
      <c r="D4655" s="6"/>
    </row>
    <row r="4656" spans="4:4">
      <c r="D4656" s="6"/>
    </row>
    <row r="4657" spans="4:4">
      <c r="D4657" s="6"/>
    </row>
    <row r="4658" spans="4:4">
      <c r="D4658" s="6"/>
    </row>
    <row r="4659" spans="4:4">
      <c r="D4659" s="6"/>
    </row>
    <row r="4660" spans="4:4">
      <c r="D4660" s="6"/>
    </row>
    <row r="4661" spans="4:4">
      <c r="D4661" s="6"/>
    </row>
    <row r="4662" spans="4:4">
      <c r="D4662" s="6"/>
    </row>
    <row r="4663" spans="4:4">
      <c r="D4663" s="6"/>
    </row>
    <row r="4664" spans="4:4">
      <c r="D4664" s="6"/>
    </row>
    <row r="4665" spans="4:4">
      <c r="D4665" s="6"/>
    </row>
  </sheetData>
  <mergeCells count="4">
    <mergeCell ref="A1:G1"/>
    <mergeCell ref="C2:G2"/>
    <mergeCell ref="C3:G3"/>
    <mergeCell ref="C4:G4"/>
  </mergeCells>
  <pageMargins left="0.7" right="0.7" top="0.78740157499999996" bottom="0.78740157499999996" header="0.3" footer="0.3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B3272-B06F-4639-BC9C-14254B4F82F0}">
  <sheetPr>
    <tabColor rgb="FFFFC000"/>
    <outlinePr summaryBelow="0"/>
  </sheetPr>
  <dimension ref="A1:BH5000"/>
  <sheetViews>
    <sheetView workbookViewId="0">
      <pane ySplit="7" topLeftCell="A1829" activePane="bottomLeft" state="frozen"/>
      <selection pane="bottomLeft" activeCell="E1854" sqref="E1854"/>
    </sheetView>
  </sheetViews>
  <sheetFormatPr defaultRowHeight="12.75" outlineLevelRow="3"/>
  <cols>
    <col min="1" max="1" width="3.42578125" customWidth="1"/>
    <col min="2" max="2" width="12.5703125" style="13" customWidth="1"/>
    <col min="3" max="3" width="38.28515625" style="1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0" max="26" width="0" hidden="1" customWidth="1"/>
    <col min="29" max="29" width="0" hidden="1" customWidth="1"/>
    <col min="31" max="41" width="0" hidden="1" customWidth="1"/>
  </cols>
  <sheetData>
    <row r="1" spans="1:60" ht="15.75" customHeight="1">
      <c r="A1" s="519" t="s">
        <v>6</v>
      </c>
      <c r="B1" s="519"/>
      <c r="C1" s="519"/>
      <c r="D1" s="519"/>
      <c r="E1" s="519"/>
      <c r="F1" s="519"/>
      <c r="G1" s="519"/>
      <c r="AG1" t="s">
        <v>95</v>
      </c>
    </row>
    <row r="2" spans="1:60" ht="24.95" customHeight="1">
      <c r="A2" s="395" t="s">
        <v>7</v>
      </c>
      <c r="B2" s="442" t="s">
        <v>37</v>
      </c>
      <c r="C2" s="520" t="s">
        <v>1323</v>
      </c>
      <c r="D2" s="521"/>
      <c r="E2" s="521"/>
      <c r="F2" s="521"/>
      <c r="G2" s="522"/>
      <c r="AG2" t="s">
        <v>96</v>
      </c>
    </row>
    <row r="3" spans="1:60" ht="24.95" customHeight="1">
      <c r="A3" s="395" t="s">
        <v>8</v>
      </c>
      <c r="B3" s="442" t="s">
        <v>36</v>
      </c>
      <c r="C3" s="520" t="s">
        <v>2112</v>
      </c>
      <c r="D3" s="521"/>
      <c r="E3" s="521"/>
      <c r="F3" s="521"/>
      <c r="G3" s="522"/>
      <c r="AC3" s="13" t="s">
        <v>96</v>
      </c>
      <c r="AG3" t="s">
        <v>97</v>
      </c>
    </row>
    <row r="4" spans="1:60" ht="24.95" customHeight="1">
      <c r="A4" s="443" t="s">
        <v>9</v>
      </c>
      <c r="B4" s="444" t="s">
        <v>42</v>
      </c>
      <c r="C4" s="526" t="s">
        <v>2111</v>
      </c>
      <c r="D4" s="527"/>
      <c r="E4" s="527"/>
      <c r="F4" s="527"/>
      <c r="G4" s="528"/>
      <c r="AG4" t="s">
        <v>98</v>
      </c>
    </row>
    <row r="5" spans="1:60">
      <c r="D5" s="6"/>
    </row>
    <row r="6" spans="1:60" ht="38.25">
      <c r="A6" s="445" t="s">
        <v>99</v>
      </c>
      <c r="B6" s="446" t="s">
        <v>100</v>
      </c>
      <c r="C6" s="446" t="s">
        <v>101</v>
      </c>
      <c r="D6" s="447" t="s">
        <v>102</v>
      </c>
      <c r="E6" s="445" t="s">
        <v>103</v>
      </c>
      <c r="F6" s="448" t="s">
        <v>104</v>
      </c>
      <c r="G6" s="445" t="s">
        <v>27</v>
      </c>
      <c r="H6" s="449" t="s">
        <v>28</v>
      </c>
      <c r="I6" s="449" t="s">
        <v>105</v>
      </c>
      <c r="J6" s="449" t="s">
        <v>29</v>
      </c>
      <c r="K6" s="449" t="s">
        <v>106</v>
      </c>
      <c r="L6" s="449" t="s">
        <v>107</v>
      </c>
      <c r="M6" s="449" t="s">
        <v>108</v>
      </c>
      <c r="N6" s="449" t="s">
        <v>109</v>
      </c>
      <c r="O6" s="449" t="s">
        <v>110</v>
      </c>
      <c r="P6" s="449" t="s">
        <v>111</v>
      </c>
      <c r="Q6" s="449" t="s">
        <v>112</v>
      </c>
      <c r="R6" s="449" t="s">
        <v>113</v>
      </c>
      <c r="S6" s="449" t="s">
        <v>114</v>
      </c>
      <c r="T6" s="449" t="s">
        <v>115</v>
      </c>
      <c r="U6" s="449" t="s">
        <v>116</v>
      </c>
      <c r="V6" s="449" t="s">
        <v>117</v>
      </c>
      <c r="W6" s="449" t="s">
        <v>118</v>
      </c>
      <c r="X6" s="449" t="s">
        <v>119</v>
      </c>
      <c r="Y6" s="449" t="s">
        <v>2115</v>
      </c>
    </row>
    <row r="7" spans="1:60" hidden="1">
      <c r="A7" s="1"/>
      <c r="B7" s="2"/>
      <c r="C7" s="2"/>
      <c r="D7" s="4"/>
      <c r="E7" s="16"/>
      <c r="F7" s="17"/>
      <c r="G7" s="17"/>
      <c r="H7" s="17"/>
      <c r="I7" s="17"/>
      <c r="J7" s="17"/>
      <c r="K7" s="17"/>
      <c r="L7" s="17"/>
      <c r="M7" s="17"/>
      <c r="N7" s="16"/>
      <c r="O7" s="16"/>
      <c r="P7" s="16"/>
      <c r="Q7" s="16"/>
      <c r="R7" s="17"/>
      <c r="S7" s="17"/>
      <c r="T7" s="17"/>
      <c r="U7" s="17"/>
      <c r="V7" s="17"/>
      <c r="W7" s="17"/>
      <c r="X7" s="17"/>
      <c r="Y7" s="17"/>
    </row>
    <row r="8" spans="1:60">
      <c r="A8" s="464" t="s">
        <v>120</v>
      </c>
      <c r="B8" s="450" t="s">
        <v>40</v>
      </c>
      <c r="C8" s="451" t="s">
        <v>41</v>
      </c>
      <c r="D8" s="452"/>
      <c r="E8" s="453"/>
      <c r="F8" s="454"/>
      <c r="G8" s="454">
        <f>SUMIF(AG9:AG10,"&lt;&gt;NOR",G9:G10)</f>
        <v>0</v>
      </c>
      <c r="H8" s="454"/>
      <c r="I8" s="454">
        <f>SUM(I9:I10)</f>
        <v>0</v>
      </c>
      <c r="J8" s="454"/>
      <c r="K8" s="454">
        <f>SUM(K9:K10)</f>
        <v>0</v>
      </c>
      <c r="L8" s="454"/>
      <c r="M8" s="454">
        <f>SUM(M9:M10)</f>
        <v>0</v>
      </c>
      <c r="N8" s="453"/>
      <c r="O8" s="453">
        <f>SUM(O9:O10)</f>
        <v>0</v>
      </c>
      <c r="P8" s="453"/>
      <c r="Q8" s="453">
        <f>SUM(Q9:Q10)</f>
        <v>0</v>
      </c>
      <c r="R8" s="454"/>
      <c r="S8" s="454"/>
      <c r="T8" s="455"/>
      <c r="U8" s="24"/>
      <c r="V8" s="24">
        <f>SUM(V9:V10)</f>
        <v>0</v>
      </c>
      <c r="W8" s="24"/>
      <c r="X8" s="24"/>
      <c r="Y8" s="24"/>
      <c r="AG8" t="s">
        <v>121</v>
      </c>
    </row>
    <row r="9" spans="1:60" ht="33.75" outlineLevel="1">
      <c r="A9" s="25">
        <v>1</v>
      </c>
      <c r="B9" s="26" t="s">
        <v>122</v>
      </c>
      <c r="C9" s="29" t="s">
        <v>123</v>
      </c>
      <c r="D9" s="27" t="s">
        <v>124</v>
      </c>
      <c r="E9" s="35">
        <v>30</v>
      </c>
      <c r="F9" s="392"/>
      <c r="G9" s="36">
        <f>ROUND(E9*F9,2)</f>
        <v>0</v>
      </c>
      <c r="H9" s="392"/>
      <c r="I9" s="36">
        <f>ROUND(E9*H9,2)</f>
        <v>0</v>
      </c>
      <c r="J9" s="392"/>
      <c r="K9" s="36">
        <f>ROUND(E9*J9,2)</f>
        <v>0</v>
      </c>
      <c r="L9" s="36">
        <v>21</v>
      </c>
      <c r="M9" s="36">
        <f>G9*(1+L9/100)</f>
        <v>0</v>
      </c>
      <c r="N9" s="35">
        <v>0</v>
      </c>
      <c r="O9" s="35">
        <f>ROUND(E9*N9,2)</f>
        <v>0</v>
      </c>
      <c r="P9" s="35">
        <v>0</v>
      </c>
      <c r="Q9" s="35">
        <f>ROUND(E9*P9,2)</f>
        <v>0</v>
      </c>
      <c r="R9" s="36" t="s">
        <v>125</v>
      </c>
      <c r="S9" s="36" t="s">
        <v>2116</v>
      </c>
      <c r="T9" s="28" t="s">
        <v>127</v>
      </c>
      <c r="U9" s="21">
        <v>0</v>
      </c>
      <c r="V9" s="21">
        <f>ROUND(E9*U9,2)</f>
        <v>0</v>
      </c>
      <c r="W9" s="21"/>
      <c r="X9" s="21" t="s">
        <v>128</v>
      </c>
      <c r="Y9" s="21" t="s">
        <v>2117</v>
      </c>
      <c r="Z9" s="15"/>
      <c r="AA9" s="15"/>
      <c r="AB9" s="15"/>
      <c r="AC9" s="15"/>
      <c r="AD9" s="15"/>
      <c r="AE9" s="15"/>
      <c r="AF9" s="15"/>
      <c r="AG9" s="15" t="s">
        <v>129</v>
      </c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</row>
    <row r="10" spans="1:60" outlineLevel="2">
      <c r="A10" s="18"/>
      <c r="B10" s="19"/>
      <c r="C10" s="30" t="s">
        <v>130</v>
      </c>
      <c r="D10" s="23"/>
      <c r="E10" s="34">
        <v>30</v>
      </c>
      <c r="F10" s="21"/>
      <c r="G10" s="21"/>
      <c r="H10" s="21"/>
      <c r="I10" s="21"/>
      <c r="J10" s="21"/>
      <c r="K10" s="21"/>
      <c r="L10" s="21"/>
      <c r="M10" s="21"/>
      <c r="N10" s="393"/>
      <c r="O10" s="393"/>
      <c r="P10" s="393"/>
      <c r="Q10" s="393"/>
      <c r="R10" s="21"/>
      <c r="S10" s="21"/>
      <c r="T10" s="21"/>
      <c r="U10" s="21"/>
      <c r="V10" s="21"/>
      <c r="W10" s="21"/>
      <c r="X10" s="21"/>
      <c r="Y10" s="21"/>
      <c r="Z10" s="15"/>
      <c r="AA10" s="15"/>
      <c r="AB10" s="15"/>
      <c r="AC10" s="15"/>
      <c r="AD10" s="15"/>
      <c r="AE10" s="15"/>
      <c r="AF10" s="15"/>
      <c r="AG10" s="15" t="s">
        <v>131</v>
      </c>
      <c r="AH10" s="15">
        <v>0</v>
      </c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</row>
    <row r="11" spans="1:60">
      <c r="A11" s="464" t="s">
        <v>120</v>
      </c>
      <c r="B11" s="450" t="s">
        <v>42</v>
      </c>
      <c r="C11" s="451" t="s">
        <v>43</v>
      </c>
      <c r="D11" s="452"/>
      <c r="E11" s="453"/>
      <c r="F11" s="454"/>
      <c r="G11" s="454">
        <f>SUMIF(AG12:AG27,"&lt;&gt;NOR",G12:G27)</f>
        <v>0</v>
      </c>
      <c r="H11" s="454"/>
      <c r="I11" s="454">
        <f>SUM(I12:I27)</f>
        <v>0</v>
      </c>
      <c r="J11" s="454"/>
      <c r="K11" s="454">
        <f>SUM(K12:K27)</f>
        <v>0</v>
      </c>
      <c r="L11" s="454"/>
      <c r="M11" s="454">
        <f>SUM(M12:M27)</f>
        <v>0</v>
      </c>
      <c r="N11" s="453"/>
      <c r="O11" s="453">
        <f>SUM(O12:O27)</f>
        <v>0</v>
      </c>
      <c r="P11" s="453"/>
      <c r="Q11" s="453">
        <f>SUM(Q12:Q27)</f>
        <v>0</v>
      </c>
      <c r="R11" s="454"/>
      <c r="S11" s="454"/>
      <c r="T11" s="455"/>
      <c r="U11" s="24"/>
      <c r="V11" s="24">
        <f>SUM(V12:V27)</f>
        <v>15.38</v>
      </c>
      <c r="W11" s="24"/>
      <c r="X11" s="24"/>
      <c r="Y11" s="24"/>
      <c r="AG11" t="s">
        <v>121</v>
      </c>
    </row>
    <row r="12" spans="1:60" outlineLevel="1">
      <c r="A12" s="25">
        <v>2</v>
      </c>
      <c r="B12" s="26" t="s">
        <v>132</v>
      </c>
      <c r="C12" s="29" t="s">
        <v>133</v>
      </c>
      <c r="D12" s="27" t="s">
        <v>134</v>
      </c>
      <c r="E12" s="35">
        <v>12.675000000000001</v>
      </c>
      <c r="F12" s="392"/>
      <c r="G12" s="36">
        <f>ROUND(E12*F12,2)</f>
        <v>0</v>
      </c>
      <c r="H12" s="392"/>
      <c r="I12" s="36">
        <f>ROUND(E12*H12,2)</f>
        <v>0</v>
      </c>
      <c r="J12" s="392"/>
      <c r="K12" s="36">
        <f>ROUND(E12*J12,2)</f>
        <v>0</v>
      </c>
      <c r="L12" s="36">
        <v>21</v>
      </c>
      <c r="M12" s="36">
        <f>G12*(1+L12/100)</f>
        <v>0</v>
      </c>
      <c r="N12" s="35">
        <v>0</v>
      </c>
      <c r="O12" s="35">
        <f>ROUND(E12*N12,2)</f>
        <v>0</v>
      </c>
      <c r="P12" s="35">
        <v>0</v>
      </c>
      <c r="Q12" s="35">
        <f>ROUND(E12*P12,2)</f>
        <v>0</v>
      </c>
      <c r="R12" s="36"/>
      <c r="S12" s="36" t="s">
        <v>2116</v>
      </c>
      <c r="T12" s="28" t="s">
        <v>2116</v>
      </c>
      <c r="U12" s="21">
        <v>0.27</v>
      </c>
      <c r="V12" s="21">
        <f>ROUND(E12*U12,2)</f>
        <v>3.42</v>
      </c>
      <c r="W12" s="21"/>
      <c r="X12" s="21" t="s">
        <v>135</v>
      </c>
      <c r="Y12" s="21" t="s">
        <v>2117</v>
      </c>
      <c r="Z12" s="15"/>
      <c r="AA12" s="15"/>
      <c r="AB12" s="15"/>
      <c r="AC12" s="15"/>
      <c r="AD12" s="15"/>
      <c r="AE12" s="15"/>
      <c r="AF12" s="15"/>
      <c r="AG12" s="15" t="s">
        <v>136</v>
      </c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</row>
    <row r="13" spans="1:60" outlineLevel="2">
      <c r="A13" s="18"/>
      <c r="B13" s="19"/>
      <c r="C13" s="30" t="s">
        <v>137</v>
      </c>
      <c r="D13" s="23"/>
      <c r="E13" s="34">
        <v>14.175000000000001</v>
      </c>
      <c r="F13" s="21"/>
      <c r="G13" s="21"/>
      <c r="H13" s="21"/>
      <c r="I13" s="21"/>
      <c r="J13" s="21"/>
      <c r="K13" s="21"/>
      <c r="L13" s="21"/>
      <c r="M13" s="21"/>
      <c r="N13" s="393"/>
      <c r="O13" s="393"/>
      <c r="P13" s="393"/>
      <c r="Q13" s="393"/>
      <c r="R13" s="21"/>
      <c r="S13" s="21"/>
      <c r="T13" s="21"/>
      <c r="U13" s="21"/>
      <c r="V13" s="21"/>
      <c r="W13" s="21"/>
      <c r="X13" s="21"/>
      <c r="Y13" s="21"/>
      <c r="Z13" s="15"/>
      <c r="AA13" s="15"/>
      <c r="AB13" s="15"/>
      <c r="AC13" s="15"/>
      <c r="AD13" s="15"/>
      <c r="AE13" s="15"/>
      <c r="AF13" s="15"/>
      <c r="AG13" s="15" t="s">
        <v>131</v>
      </c>
      <c r="AH13" s="15">
        <v>0</v>
      </c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</row>
    <row r="14" spans="1:60" outlineLevel="3">
      <c r="A14" s="18"/>
      <c r="B14" s="19"/>
      <c r="C14" s="30" t="s">
        <v>138</v>
      </c>
      <c r="D14" s="23"/>
      <c r="E14" s="34">
        <v>-1.5</v>
      </c>
      <c r="F14" s="21"/>
      <c r="G14" s="21"/>
      <c r="H14" s="21"/>
      <c r="I14" s="21"/>
      <c r="J14" s="21"/>
      <c r="K14" s="21"/>
      <c r="L14" s="21"/>
      <c r="M14" s="21"/>
      <c r="N14" s="393"/>
      <c r="O14" s="393"/>
      <c r="P14" s="393"/>
      <c r="Q14" s="393"/>
      <c r="R14" s="21"/>
      <c r="S14" s="21"/>
      <c r="T14" s="21"/>
      <c r="U14" s="21"/>
      <c r="V14" s="21"/>
      <c r="W14" s="21"/>
      <c r="X14" s="21"/>
      <c r="Y14" s="21"/>
      <c r="Z14" s="15"/>
      <c r="AA14" s="15"/>
      <c r="AB14" s="15"/>
      <c r="AC14" s="15"/>
      <c r="AD14" s="15"/>
      <c r="AE14" s="15"/>
      <c r="AF14" s="15"/>
      <c r="AG14" s="15" t="s">
        <v>131</v>
      </c>
      <c r="AH14" s="15">
        <v>0</v>
      </c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</row>
    <row r="15" spans="1:60" outlineLevel="1">
      <c r="A15" s="25">
        <v>3</v>
      </c>
      <c r="B15" s="26" t="s">
        <v>139</v>
      </c>
      <c r="C15" s="29" t="s">
        <v>140</v>
      </c>
      <c r="D15" s="27" t="s">
        <v>134</v>
      </c>
      <c r="E15" s="35">
        <v>12.675000000000001</v>
      </c>
      <c r="F15" s="392"/>
      <c r="G15" s="36">
        <f>ROUND(E15*F15,2)</f>
        <v>0</v>
      </c>
      <c r="H15" s="392"/>
      <c r="I15" s="36">
        <f>ROUND(E15*H15,2)</f>
        <v>0</v>
      </c>
      <c r="J15" s="392"/>
      <c r="K15" s="36">
        <f>ROUND(E15*J15,2)</f>
        <v>0</v>
      </c>
      <c r="L15" s="36">
        <v>21</v>
      </c>
      <c r="M15" s="36">
        <f>G15*(1+L15/100)</f>
        <v>0</v>
      </c>
      <c r="N15" s="35">
        <v>0</v>
      </c>
      <c r="O15" s="35">
        <f>ROUND(E15*N15,2)</f>
        <v>0</v>
      </c>
      <c r="P15" s="35">
        <v>0</v>
      </c>
      <c r="Q15" s="35">
        <f>ROUND(E15*P15,2)</f>
        <v>0</v>
      </c>
      <c r="R15" s="36"/>
      <c r="S15" s="36" t="s">
        <v>2116</v>
      </c>
      <c r="T15" s="28" t="s">
        <v>2116</v>
      </c>
      <c r="U15" s="21">
        <v>0.04</v>
      </c>
      <c r="V15" s="21">
        <f>ROUND(E15*U15,2)</f>
        <v>0.51</v>
      </c>
      <c r="W15" s="21"/>
      <c r="X15" s="21" t="s">
        <v>135</v>
      </c>
      <c r="Y15" s="21" t="s">
        <v>2117</v>
      </c>
      <c r="Z15" s="15"/>
      <c r="AA15" s="15"/>
      <c r="AB15" s="15"/>
      <c r="AC15" s="15"/>
      <c r="AD15" s="15"/>
      <c r="AE15" s="15"/>
      <c r="AF15" s="15"/>
      <c r="AG15" s="15" t="s">
        <v>136</v>
      </c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</row>
    <row r="16" spans="1:60" outlineLevel="2">
      <c r="A16" s="18"/>
      <c r="B16" s="19"/>
      <c r="C16" s="30" t="s">
        <v>137</v>
      </c>
      <c r="D16" s="23"/>
      <c r="E16" s="34">
        <v>14.175000000000001</v>
      </c>
      <c r="F16" s="21"/>
      <c r="G16" s="21"/>
      <c r="H16" s="21"/>
      <c r="I16" s="21"/>
      <c r="J16" s="21"/>
      <c r="K16" s="21"/>
      <c r="L16" s="21"/>
      <c r="M16" s="21"/>
      <c r="N16" s="393"/>
      <c r="O16" s="393"/>
      <c r="P16" s="393"/>
      <c r="Q16" s="393"/>
      <c r="R16" s="21"/>
      <c r="S16" s="21"/>
      <c r="T16" s="21"/>
      <c r="U16" s="21"/>
      <c r="V16" s="21"/>
      <c r="W16" s="21"/>
      <c r="X16" s="21"/>
      <c r="Y16" s="21"/>
      <c r="Z16" s="15"/>
      <c r="AA16" s="15"/>
      <c r="AB16" s="15"/>
      <c r="AC16" s="15"/>
      <c r="AD16" s="15"/>
      <c r="AE16" s="15"/>
      <c r="AF16" s="15"/>
      <c r="AG16" s="15" t="s">
        <v>131</v>
      </c>
      <c r="AH16" s="15">
        <v>0</v>
      </c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</row>
    <row r="17" spans="1:60" outlineLevel="3">
      <c r="A17" s="18"/>
      <c r="B17" s="19"/>
      <c r="C17" s="30" t="s">
        <v>138</v>
      </c>
      <c r="D17" s="23"/>
      <c r="E17" s="34">
        <v>-1.5</v>
      </c>
      <c r="F17" s="21"/>
      <c r="G17" s="21"/>
      <c r="H17" s="21"/>
      <c r="I17" s="21"/>
      <c r="J17" s="21"/>
      <c r="K17" s="21"/>
      <c r="L17" s="21"/>
      <c r="M17" s="21"/>
      <c r="N17" s="393"/>
      <c r="O17" s="393"/>
      <c r="P17" s="393"/>
      <c r="Q17" s="393"/>
      <c r="R17" s="21"/>
      <c r="S17" s="21"/>
      <c r="T17" s="21"/>
      <c r="U17" s="21"/>
      <c r="V17" s="21"/>
      <c r="W17" s="21"/>
      <c r="X17" s="21"/>
      <c r="Y17" s="21"/>
      <c r="Z17" s="15"/>
      <c r="AA17" s="15"/>
      <c r="AB17" s="15"/>
      <c r="AC17" s="15"/>
      <c r="AD17" s="15"/>
      <c r="AE17" s="15"/>
      <c r="AF17" s="15"/>
      <c r="AG17" s="15" t="s">
        <v>131</v>
      </c>
      <c r="AH17" s="15">
        <v>0</v>
      </c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</row>
    <row r="18" spans="1:60" outlineLevel="1">
      <c r="A18" s="25">
        <v>4</v>
      </c>
      <c r="B18" s="26" t="s">
        <v>141</v>
      </c>
      <c r="C18" s="29" t="s">
        <v>142</v>
      </c>
      <c r="D18" s="27" t="s">
        <v>134</v>
      </c>
      <c r="E18" s="35">
        <v>1.5</v>
      </c>
      <c r="F18" s="392"/>
      <c r="G18" s="36">
        <f>ROUND(E18*F18,2)</f>
        <v>0</v>
      </c>
      <c r="H18" s="392"/>
      <c r="I18" s="36">
        <f>ROUND(E18*H18,2)</f>
        <v>0</v>
      </c>
      <c r="J18" s="392"/>
      <c r="K18" s="36">
        <f>ROUND(E18*J18,2)</f>
        <v>0</v>
      </c>
      <c r="L18" s="36">
        <v>21</v>
      </c>
      <c r="M18" s="36">
        <f>G18*(1+L18/100)</f>
        <v>0</v>
      </c>
      <c r="N18" s="35">
        <v>0</v>
      </c>
      <c r="O18" s="35">
        <f>ROUND(E18*N18,2)</f>
        <v>0</v>
      </c>
      <c r="P18" s="35">
        <v>0</v>
      </c>
      <c r="Q18" s="35">
        <f>ROUND(E18*P18,2)</f>
        <v>0</v>
      </c>
      <c r="R18" s="36"/>
      <c r="S18" s="36" t="s">
        <v>2116</v>
      </c>
      <c r="T18" s="28" t="s">
        <v>2116</v>
      </c>
      <c r="U18" s="21">
        <v>3.5329999999999999</v>
      </c>
      <c r="V18" s="21">
        <f>ROUND(E18*U18,2)</f>
        <v>5.3</v>
      </c>
      <c r="W18" s="21"/>
      <c r="X18" s="21" t="s">
        <v>135</v>
      </c>
      <c r="Y18" s="21" t="s">
        <v>2117</v>
      </c>
      <c r="Z18" s="15"/>
      <c r="AA18" s="15"/>
      <c r="AB18" s="15"/>
      <c r="AC18" s="15"/>
      <c r="AD18" s="15"/>
      <c r="AE18" s="15"/>
      <c r="AF18" s="15"/>
      <c r="AG18" s="15" t="s">
        <v>136</v>
      </c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</row>
    <row r="19" spans="1:60" outlineLevel="2">
      <c r="A19" s="18"/>
      <c r="B19" s="19"/>
      <c r="C19" s="30" t="s">
        <v>143</v>
      </c>
      <c r="D19" s="23"/>
      <c r="E19" s="34">
        <v>1.5</v>
      </c>
      <c r="F19" s="21"/>
      <c r="G19" s="21"/>
      <c r="H19" s="21"/>
      <c r="I19" s="21"/>
      <c r="J19" s="21"/>
      <c r="K19" s="21"/>
      <c r="L19" s="21"/>
      <c r="M19" s="21"/>
      <c r="N19" s="393"/>
      <c r="O19" s="393"/>
      <c r="P19" s="393"/>
      <c r="Q19" s="393"/>
      <c r="R19" s="21"/>
      <c r="S19" s="21"/>
      <c r="T19" s="21"/>
      <c r="U19" s="21"/>
      <c r="V19" s="21"/>
      <c r="W19" s="21"/>
      <c r="X19" s="21"/>
      <c r="Y19" s="21"/>
      <c r="Z19" s="15"/>
      <c r="AA19" s="15"/>
      <c r="AB19" s="15"/>
      <c r="AC19" s="15"/>
      <c r="AD19" s="15"/>
      <c r="AE19" s="15"/>
      <c r="AF19" s="15"/>
      <c r="AG19" s="15" t="s">
        <v>131</v>
      </c>
      <c r="AH19" s="15">
        <v>0</v>
      </c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</row>
    <row r="20" spans="1:60" outlineLevel="1">
      <c r="A20" s="25">
        <v>5</v>
      </c>
      <c r="B20" s="26" t="s">
        <v>144</v>
      </c>
      <c r="C20" s="29" t="s">
        <v>145</v>
      </c>
      <c r="D20" s="27" t="s">
        <v>134</v>
      </c>
      <c r="E20" s="35">
        <v>14.175000000000001</v>
      </c>
      <c r="F20" s="392"/>
      <c r="G20" s="36">
        <f>ROUND(E20*F20,2)</f>
        <v>0</v>
      </c>
      <c r="H20" s="392"/>
      <c r="I20" s="36">
        <f>ROUND(E20*H20,2)</f>
        <v>0</v>
      </c>
      <c r="J20" s="392"/>
      <c r="K20" s="36">
        <f>ROUND(E20*J20,2)</f>
        <v>0</v>
      </c>
      <c r="L20" s="36">
        <v>21</v>
      </c>
      <c r="M20" s="36">
        <f>G20*(1+L20/100)</f>
        <v>0</v>
      </c>
      <c r="N20" s="35">
        <v>0</v>
      </c>
      <c r="O20" s="35">
        <f>ROUND(E20*N20,2)</f>
        <v>0</v>
      </c>
      <c r="P20" s="35">
        <v>0</v>
      </c>
      <c r="Q20" s="35">
        <f>ROUND(E20*P20,2)</f>
        <v>0</v>
      </c>
      <c r="R20" s="36"/>
      <c r="S20" s="36" t="s">
        <v>2116</v>
      </c>
      <c r="T20" s="28" t="s">
        <v>2116</v>
      </c>
      <c r="U20" s="21">
        <v>7.3999999999999996E-2</v>
      </c>
      <c r="V20" s="21">
        <f>ROUND(E20*U20,2)</f>
        <v>1.05</v>
      </c>
      <c r="W20" s="21"/>
      <c r="X20" s="21" t="s">
        <v>135</v>
      </c>
      <c r="Y20" s="21" t="s">
        <v>2117</v>
      </c>
      <c r="Z20" s="15"/>
      <c r="AA20" s="15"/>
      <c r="AB20" s="15"/>
      <c r="AC20" s="15"/>
      <c r="AD20" s="15"/>
      <c r="AE20" s="15"/>
      <c r="AF20" s="15"/>
      <c r="AG20" s="15" t="s">
        <v>136</v>
      </c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</row>
    <row r="21" spans="1:60" outlineLevel="2">
      <c r="A21" s="18"/>
      <c r="B21" s="19"/>
      <c r="C21" s="30" t="s">
        <v>137</v>
      </c>
      <c r="D21" s="23"/>
      <c r="E21" s="34">
        <v>14.175000000000001</v>
      </c>
      <c r="F21" s="21"/>
      <c r="G21" s="21"/>
      <c r="H21" s="21"/>
      <c r="I21" s="21"/>
      <c r="J21" s="21"/>
      <c r="K21" s="21"/>
      <c r="L21" s="21"/>
      <c r="M21" s="21"/>
      <c r="N21" s="393"/>
      <c r="O21" s="393"/>
      <c r="P21" s="393"/>
      <c r="Q21" s="393"/>
      <c r="R21" s="21"/>
      <c r="S21" s="21"/>
      <c r="T21" s="21"/>
      <c r="U21" s="21"/>
      <c r="V21" s="21"/>
      <c r="W21" s="21"/>
      <c r="X21" s="21"/>
      <c r="Y21" s="21"/>
      <c r="Z21" s="15"/>
      <c r="AA21" s="15"/>
      <c r="AB21" s="15"/>
      <c r="AC21" s="15"/>
      <c r="AD21" s="15"/>
      <c r="AE21" s="15"/>
      <c r="AF21" s="15"/>
      <c r="AG21" s="15" t="s">
        <v>131</v>
      </c>
      <c r="AH21" s="15">
        <v>0</v>
      </c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</row>
    <row r="22" spans="1:60" outlineLevel="1">
      <c r="A22" s="25">
        <v>6</v>
      </c>
      <c r="B22" s="26" t="s">
        <v>146</v>
      </c>
      <c r="C22" s="29" t="s">
        <v>147</v>
      </c>
      <c r="D22" s="27" t="s">
        <v>134</v>
      </c>
      <c r="E22" s="35">
        <v>14.175000000000001</v>
      </c>
      <c r="F22" s="392"/>
      <c r="G22" s="36">
        <f>ROUND(E22*F22,2)</f>
        <v>0</v>
      </c>
      <c r="H22" s="392"/>
      <c r="I22" s="36">
        <f>ROUND(E22*H22,2)</f>
        <v>0</v>
      </c>
      <c r="J22" s="392"/>
      <c r="K22" s="36">
        <f>ROUND(E22*J22,2)</f>
        <v>0</v>
      </c>
      <c r="L22" s="36">
        <v>21</v>
      </c>
      <c r="M22" s="36">
        <f>G22*(1+L22/100)</f>
        <v>0</v>
      </c>
      <c r="N22" s="35">
        <v>0</v>
      </c>
      <c r="O22" s="35">
        <f>ROUND(E22*N22,2)</f>
        <v>0</v>
      </c>
      <c r="P22" s="35">
        <v>0</v>
      </c>
      <c r="Q22" s="35">
        <f>ROUND(E22*P22,2)</f>
        <v>0</v>
      </c>
      <c r="R22" s="36"/>
      <c r="S22" s="36" t="s">
        <v>2116</v>
      </c>
      <c r="T22" s="28" t="s">
        <v>2116</v>
      </c>
      <c r="U22" s="21">
        <v>3.1E-2</v>
      </c>
      <c r="V22" s="21">
        <f>ROUND(E22*U22,2)</f>
        <v>0.44</v>
      </c>
      <c r="W22" s="21"/>
      <c r="X22" s="21" t="s">
        <v>135</v>
      </c>
      <c r="Y22" s="21" t="s">
        <v>2117</v>
      </c>
      <c r="Z22" s="15"/>
      <c r="AA22" s="15"/>
      <c r="AB22" s="15"/>
      <c r="AC22" s="15"/>
      <c r="AD22" s="15"/>
      <c r="AE22" s="15"/>
      <c r="AF22" s="15"/>
      <c r="AG22" s="15" t="s">
        <v>136</v>
      </c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</row>
    <row r="23" spans="1:60" outlineLevel="2">
      <c r="A23" s="18"/>
      <c r="B23" s="19"/>
      <c r="C23" s="30" t="s">
        <v>137</v>
      </c>
      <c r="D23" s="23"/>
      <c r="E23" s="34">
        <v>14.175000000000001</v>
      </c>
      <c r="F23" s="21"/>
      <c r="G23" s="21"/>
      <c r="H23" s="21"/>
      <c r="I23" s="21"/>
      <c r="J23" s="21"/>
      <c r="K23" s="21"/>
      <c r="L23" s="21"/>
      <c r="M23" s="21"/>
      <c r="N23" s="393"/>
      <c r="O23" s="393"/>
      <c r="P23" s="393"/>
      <c r="Q23" s="393"/>
      <c r="R23" s="21"/>
      <c r="S23" s="21"/>
      <c r="T23" s="21"/>
      <c r="U23" s="21"/>
      <c r="V23" s="21"/>
      <c r="W23" s="21"/>
      <c r="X23" s="21"/>
      <c r="Y23" s="21"/>
      <c r="Z23" s="15"/>
      <c r="AA23" s="15"/>
      <c r="AB23" s="15"/>
      <c r="AC23" s="15"/>
      <c r="AD23" s="15"/>
      <c r="AE23" s="15"/>
      <c r="AF23" s="15"/>
      <c r="AG23" s="15" t="s">
        <v>131</v>
      </c>
      <c r="AH23" s="15">
        <v>0</v>
      </c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0" outlineLevel="1">
      <c r="A24" s="25">
        <v>7</v>
      </c>
      <c r="B24" s="26" t="s">
        <v>148</v>
      </c>
      <c r="C24" s="29" t="s">
        <v>149</v>
      </c>
      <c r="D24" s="27" t="s">
        <v>134</v>
      </c>
      <c r="E24" s="35">
        <v>14.175000000000001</v>
      </c>
      <c r="F24" s="392"/>
      <c r="G24" s="36">
        <f>ROUND(E24*F24,2)</f>
        <v>0</v>
      </c>
      <c r="H24" s="392"/>
      <c r="I24" s="36">
        <f>ROUND(E24*H24,2)</f>
        <v>0</v>
      </c>
      <c r="J24" s="392"/>
      <c r="K24" s="36">
        <f>ROUND(E24*J24,2)</f>
        <v>0</v>
      </c>
      <c r="L24" s="36">
        <v>21</v>
      </c>
      <c r="M24" s="36">
        <f>G24*(1+L24/100)</f>
        <v>0</v>
      </c>
      <c r="N24" s="35">
        <v>0</v>
      </c>
      <c r="O24" s="35">
        <f>ROUND(E24*N24,2)</f>
        <v>0</v>
      </c>
      <c r="P24" s="35">
        <v>0</v>
      </c>
      <c r="Q24" s="35">
        <f>ROUND(E24*P24,2)</f>
        <v>0</v>
      </c>
      <c r="R24" s="36"/>
      <c r="S24" s="36" t="s">
        <v>2116</v>
      </c>
      <c r="T24" s="28" t="s">
        <v>2116</v>
      </c>
      <c r="U24" s="21">
        <v>0.20200000000000001</v>
      </c>
      <c r="V24" s="21">
        <f>ROUND(E24*U24,2)</f>
        <v>2.86</v>
      </c>
      <c r="W24" s="21"/>
      <c r="X24" s="21" t="s">
        <v>135</v>
      </c>
      <c r="Y24" s="21" t="s">
        <v>2117</v>
      </c>
      <c r="Z24" s="15"/>
      <c r="AA24" s="15"/>
      <c r="AB24" s="15"/>
      <c r="AC24" s="15"/>
      <c r="AD24" s="15"/>
      <c r="AE24" s="15"/>
      <c r="AF24" s="15"/>
      <c r="AG24" s="15" t="s">
        <v>136</v>
      </c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</row>
    <row r="25" spans="1:60" outlineLevel="2">
      <c r="A25" s="18"/>
      <c r="B25" s="19"/>
      <c r="C25" s="30" t="s">
        <v>137</v>
      </c>
      <c r="D25" s="23"/>
      <c r="E25" s="34">
        <v>14.175000000000001</v>
      </c>
      <c r="F25" s="21"/>
      <c r="G25" s="21"/>
      <c r="H25" s="21"/>
      <c r="I25" s="21"/>
      <c r="J25" s="21"/>
      <c r="K25" s="21"/>
      <c r="L25" s="21"/>
      <c r="M25" s="21"/>
      <c r="N25" s="393"/>
      <c r="O25" s="393"/>
      <c r="P25" s="393"/>
      <c r="Q25" s="393"/>
      <c r="R25" s="21"/>
      <c r="S25" s="21"/>
      <c r="T25" s="21"/>
      <c r="U25" s="21"/>
      <c r="V25" s="21"/>
      <c r="W25" s="21"/>
      <c r="X25" s="21"/>
      <c r="Y25" s="21"/>
      <c r="Z25" s="15"/>
      <c r="AA25" s="15"/>
      <c r="AB25" s="15"/>
      <c r="AC25" s="15"/>
      <c r="AD25" s="15"/>
      <c r="AE25" s="15"/>
      <c r="AF25" s="15"/>
      <c r="AG25" s="15" t="s">
        <v>131</v>
      </c>
      <c r="AH25" s="15">
        <v>0</v>
      </c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</row>
    <row r="26" spans="1:60" ht="22.5" outlineLevel="1">
      <c r="A26" s="25">
        <v>8</v>
      </c>
      <c r="B26" s="26" t="s">
        <v>150</v>
      </c>
      <c r="C26" s="29" t="s">
        <v>151</v>
      </c>
      <c r="D26" s="27" t="s">
        <v>152</v>
      </c>
      <c r="E26" s="35">
        <v>12</v>
      </c>
      <c r="F26" s="392"/>
      <c r="G26" s="36">
        <f>ROUND(E26*F26,2)</f>
        <v>0</v>
      </c>
      <c r="H26" s="392"/>
      <c r="I26" s="36">
        <f>ROUND(E26*H26,2)</f>
        <v>0</v>
      </c>
      <c r="J26" s="392"/>
      <c r="K26" s="36">
        <f>ROUND(E26*J26,2)</f>
        <v>0</v>
      </c>
      <c r="L26" s="36">
        <v>21</v>
      </c>
      <c r="M26" s="36">
        <f>G26*(1+L26/100)</f>
        <v>0</v>
      </c>
      <c r="N26" s="35">
        <v>0</v>
      </c>
      <c r="O26" s="35">
        <f>ROUND(E26*N26,2)</f>
        <v>0</v>
      </c>
      <c r="P26" s="35">
        <v>0</v>
      </c>
      <c r="Q26" s="35">
        <f>ROUND(E26*P26,2)</f>
        <v>0</v>
      </c>
      <c r="R26" s="36"/>
      <c r="S26" s="36" t="s">
        <v>2116</v>
      </c>
      <c r="T26" s="28" t="s">
        <v>2116</v>
      </c>
      <c r="U26" s="21">
        <v>0.15</v>
      </c>
      <c r="V26" s="21">
        <f>ROUND(E26*U26,2)</f>
        <v>1.8</v>
      </c>
      <c r="W26" s="21"/>
      <c r="X26" s="21" t="s">
        <v>135</v>
      </c>
      <c r="Y26" s="21" t="s">
        <v>2117</v>
      </c>
      <c r="Z26" s="15"/>
      <c r="AA26" s="15"/>
      <c r="AB26" s="15"/>
      <c r="AC26" s="15"/>
      <c r="AD26" s="15"/>
      <c r="AE26" s="15"/>
      <c r="AF26" s="15"/>
      <c r="AG26" s="15" t="s">
        <v>136</v>
      </c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</row>
    <row r="27" spans="1:60" outlineLevel="2">
      <c r="A27" s="18"/>
      <c r="B27" s="19"/>
      <c r="C27" s="30" t="s">
        <v>153</v>
      </c>
      <c r="D27" s="23"/>
      <c r="E27" s="34">
        <v>12</v>
      </c>
      <c r="F27" s="21"/>
      <c r="G27" s="21"/>
      <c r="H27" s="21"/>
      <c r="I27" s="21"/>
      <c r="J27" s="21"/>
      <c r="K27" s="21"/>
      <c r="L27" s="21"/>
      <c r="M27" s="21"/>
      <c r="N27" s="393"/>
      <c r="O27" s="393"/>
      <c r="P27" s="393"/>
      <c r="Q27" s="393"/>
      <c r="R27" s="21"/>
      <c r="S27" s="21"/>
      <c r="T27" s="21"/>
      <c r="U27" s="21"/>
      <c r="V27" s="21"/>
      <c r="W27" s="21"/>
      <c r="X27" s="21"/>
      <c r="Y27" s="21"/>
      <c r="Z27" s="15"/>
      <c r="AA27" s="15"/>
      <c r="AB27" s="15"/>
      <c r="AC27" s="15"/>
      <c r="AD27" s="15"/>
      <c r="AE27" s="15"/>
      <c r="AF27" s="15"/>
      <c r="AG27" s="15" t="s">
        <v>131</v>
      </c>
      <c r="AH27" s="15">
        <v>0</v>
      </c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</row>
    <row r="28" spans="1:60">
      <c r="A28" s="464" t="s">
        <v>120</v>
      </c>
      <c r="B28" s="450" t="s">
        <v>35</v>
      </c>
      <c r="C28" s="451" t="s">
        <v>44</v>
      </c>
      <c r="D28" s="452"/>
      <c r="E28" s="453"/>
      <c r="F28" s="454"/>
      <c r="G28" s="454">
        <f>SUMIF(AG29:AG137,"&lt;&gt;NOR",G29:G137)</f>
        <v>0</v>
      </c>
      <c r="H28" s="454"/>
      <c r="I28" s="454">
        <f>SUM(I29:I137)</f>
        <v>0</v>
      </c>
      <c r="J28" s="454"/>
      <c r="K28" s="454">
        <f>SUM(K29:K137)</f>
        <v>0</v>
      </c>
      <c r="L28" s="454"/>
      <c r="M28" s="454">
        <f>SUM(M29:M137)</f>
        <v>0</v>
      </c>
      <c r="N28" s="453"/>
      <c r="O28" s="453">
        <f>SUM(O29:O137)</f>
        <v>63.169999999999995</v>
      </c>
      <c r="P28" s="453"/>
      <c r="Q28" s="453">
        <f>SUM(Q29:Q137)</f>
        <v>0</v>
      </c>
      <c r="R28" s="454"/>
      <c r="S28" s="454"/>
      <c r="T28" s="455"/>
      <c r="U28" s="24"/>
      <c r="V28" s="24">
        <f>SUM(V29:V137)</f>
        <v>244.84999999999997</v>
      </c>
      <c r="W28" s="24"/>
      <c r="X28" s="24"/>
      <c r="Y28" s="24"/>
      <c r="AG28" t="s">
        <v>121</v>
      </c>
    </row>
    <row r="29" spans="1:60" ht="22.5" outlineLevel="1">
      <c r="A29" s="25">
        <v>9</v>
      </c>
      <c r="B29" s="26" t="s">
        <v>154</v>
      </c>
      <c r="C29" s="29" t="s">
        <v>155</v>
      </c>
      <c r="D29" s="27" t="s">
        <v>156</v>
      </c>
      <c r="E29" s="35">
        <v>25</v>
      </c>
      <c r="F29" s="392"/>
      <c r="G29" s="36">
        <f>ROUND(E29*F29,2)</f>
        <v>0</v>
      </c>
      <c r="H29" s="392"/>
      <c r="I29" s="36">
        <f>ROUND(E29*H29,2)</f>
        <v>0</v>
      </c>
      <c r="J29" s="392"/>
      <c r="K29" s="36">
        <f>ROUND(E29*J29,2)</f>
        <v>0</v>
      </c>
      <c r="L29" s="36">
        <v>21</v>
      </c>
      <c r="M29" s="36">
        <f>G29*(1+L29/100)</f>
        <v>0</v>
      </c>
      <c r="N29" s="35">
        <v>0.25573000000000001</v>
      </c>
      <c r="O29" s="35">
        <f>ROUND(E29*N29,2)</f>
        <v>6.39</v>
      </c>
      <c r="P29" s="35">
        <v>0</v>
      </c>
      <c r="Q29" s="35">
        <f>ROUND(E29*P29,2)</f>
        <v>0</v>
      </c>
      <c r="R29" s="36"/>
      <c r="S29" s="36" t="s">
        <v>2116</v>
      </c>
      <c r="T29" s="28" t="s">
        <v>2116</v>
      </c>
      <c r="U29" s="21">
        <v>0.97</v>
      </c>
      <c r="V29" s="21">
        <f>ROUND(E29*U29,2)</f>
        <v>24.25</v>
      </c>
      <c r="W29" s="21"/>
      <c r="X29" s="21" t="s">
        <v>135</v>
      </c>
      <c r="Y29" s="21" t="s">
        <v>2117</v>
      </c>
      <c r="Z29" s="15"/>
      <c r="AA29" s="15"/>
      <c r="AB29" s="15"/>
      <c r="AC29" s="15"/>
      <c r="AD29" s="15"/>
      <c r="AE29" s="15"/>
      <c r="AF29" s="15"/>
      <c r="AG29" s="15" t="s">
        <v>157</v>
      </c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</row>
    <row r="30" spans="1:60" outlineLevel="2">
      <c r="A30" s="18"/>
      <c r="B30" s="19"/>
      <c r="C30" s="30" t="s">
        <v>158</v>
      </c>
      <c r="D30" s="23"/>
      <c r="E30" s="34">
        <v>25</v>
      </c>
      <c r="F30" s="21"/>
      <c r="G30" s="21"/>
      <c r="H30" s="21"/>
      <c r="I30" s="21"/>
      <c r="J30" s="21"/>
      <c r="K30" s="21"/>
      <c r="L30" s="21"/>
      <c r="M30" s="21"/>
      <c r="N30" s="393"/>
      <c r="O30" s="393"/>
      <c r="P30" s="393"/>
      <c r="Q30" s="393"/>
      <c r="R30" s="21"/>
      <c r="S30" s="21"/>
      <c r="T30" s="21"/>
      <c r="U30" s="21"/>
      <c r="V30" s="21"/>
      <c r="W30" s="21"/>
      <c r="X30" s="21"/>
      <c r="Y30" s="21"/>
      <c r="Z30" s="15"/>
      <c r="AA30" s="15"/>
      <c r="AB30" s="15"/>
      <c r="AC30" s="15"/>
      <c r="AD30" s="15"/>
      <c r="AE30" s="15"/>
      <c r="AF30" s="15"/>
      <c r="AG30" s="15" t="s">
        <v>131</v>
      </c>
      <c r="AH30" s="15">
        <v>0</v>
      </c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</row>
    <row r="31" spans="1:60" outlineLevel="1">
      <c r="A31" s="25">
        <v>10</v>
      </c>
      <c r="B31" s="26" t="s">
        <v>159</v>
      </c>
      <c r="C31" s="29" t="s">
        <v>160</v>
      </c>
      <c r="D31" s="27" t="s">
        <v>134</v>
      </c>
      <c r="E31" s="35">
        <v>2.6777500000000001</v>
      </c>
      <c r="F31" s="392"/>
      <c r="G31" s="36">
        <f>ROUND(E31*F31,2)</f>
        <v>0</v>
      </c>
      <c r="H31" s="392"/>
      <c r="I31" s="36">
        <f>ROUND(E31*H31,2)</f>
        <v>0</v>
      </c>
      <c r="J31" s="392"/>
      <c r="K31" s="36">
        <f>ROUND(E31*J31,2)</f>
        <v>0</v>
      </c>
      <c r="L31" s="36">
        <v>21</v>
      </c>
      <c r="M31" s="36">
        <f>G31*(1+L31/100)</f>
        <v>0</v>
      </c>
      <c r="N31" s="35">
        <v>0.17454</v>
      </c>
      <c r="O31" s="35">
        <f>ROUND(E31*N31,2)</f>
        <v>0.47</v>
      </c>
      <c r="P31" s="35">
        <v>0</v>
      </c>
      <c r="Q31" s="35">
        <f>ROUND(E31*P31,2)</f>
        <v>0</v>
      </c>
      <c r="R31" s="36"/>
      <c r="S31" s="36" t="s">
        <v>2116</v>
      </c>
      <c r="T31" s="28" t="s">
        <v>2116</v>
      </c>
      <c r="U31" s="21">
        <v>0.96499999999999997</v>
      </c>
      <c r="V31" s="21">
        <f>ROUND(E31*U31,2)</f>
        <v>2.58</v>
      </c>
      <c r="W31" s="21"/>
      <c r="X31" s="21" t="s">
        <v>135</v>
      </c>
      <c r="Y31" s="21" t="s">
        <v>2117</v>
      </c>
      <c r="Z31" s="15"/>
      <c r="AA31" s="15"/>
      <c r="AB31" s="15"/>
      <c r="AC31" s="15"/>
      <c r="AD31" s="15"/>
      <c r="AE31" s="15"/>
      <c r="AF31" s="15"/>
      <c r="AG31" s="15" t="s">
        <v>136</v>
      </c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</row>
    <row r="32" spans="1:60" outlineLevel="2">
      <c r="A32" s="18"/>
      <c r="B32" s="19"/>
      <c r="C32" s="30" t="s">
        <v>161</v>
      </c>
      <c r="D32" s="23"/>
      <c r="E32" s="34">
        <v>0.81</v>
      </c>
      <c r="F32" s="21"/>
      <c r="G32" s="21"/>
      <c r="H32" s="21"/>
      <c r="I32" s="21"/>
      <c r="J32" s="21"/>
      <c r="K32" s="21"/>
      <c r="L32" s="21"/>
      <c r="M32" s="21"/>
      <c r="N32" s="393"/>
      <c r="O32" s="393"/>
      <c r="P32" s="393"/>
      <c r="Q32" s="393"/>
      <c r="R32" s="21"/>
      <c r="S32" s="21"/>
      <c r="T32" s="21"/>
      <c r="U32" s="21"/>
      <c r="V32" s="21"/>
      <c r="W32" s="21"/>
      <c r="X32" s="21"/>
      <c r="Y32" s="21"/>
      <c r="Z32" s="15"/>
      <c r="AA32" s="15"/>
      <c r="AB32" s="15"/>
      <c r="AC32" s="15"/>
      <c r="AD32" s="15"/>
      <c r="AE32" s="15"/>
      <c r="AF32" s="15"/>
      <c r="AG32" s="15" t="s">
        <v>131</v>
      </c>
      <c r="AH32" s="15">
        <v>0</v>
      </c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</row>
    <row r="33" spans="1:60" outlineLevel="3">
      <c r="A33" s="18"/>
      <c r="B33" s="19"/>
      <c r="C33" s="30" t="s">
        <v>162</v>
      </c>
      <c r="D33" s="23"/>
      <c r="E33" s="34">
        <v>0.19</v>
      </c>
      <c r="F33" s="21"/>
      <c r="G33" s="21"/>
      <c r="H33" s="21"/>
      <c r="I33" s="21"/>
      <c r="J33" s="21"/>
      <c r="K33" s="21"/>
      <c r="L33" s="21"/>
      <c r="M33" s="21"/>
      <c r="N33" s="393"/>
      <c r="O33" s="393"/>
      <c r="P33" s="393"/>
      <c r="Q33" s="393"/>
      <c r="R33" s="21"/>
      <c r="S33" s="21"/>
      <c r="T33" s="21"/>
      <c r="U33" s="21"/>
      <c r="V33" s="21"/>
      <c r="W33" s="21"/>
      <c r="X33" s="21"/>
      <c r="Y33" s="21"/>
      <c r="Z33" s="15"/>
      <c r="AA33" s="15"/>
      <c r="AB33" s="15"/>
      <c r="AC33" s="15"/>
      <c r="AD33" s="15"/>
      <c r="AE33" s="15"/>
      <c r="AF33" s="15"/>
      <c r="AG33" s="15" t="s">
        <v>131</v>
      </c>
      <c r="AH33" s="15">
        <v>0</v>
      </c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</row>
    <row r="34" spans="1:60" outlineLevel="3">
      <c r="A34" s="18"/>
      <c r="B34" s="19"/>
      <c r="C34" s="30" t="s">
        <v>163</v>
      </c>
      <c r="D34" s="23"/>
      <c r="E34" s="34">
        <v>0.2535</v>
      </c>
      <c r="F34" s="21"/>
      <c r="G34" s="21"/>
      <c r="H34" s="21"/>
      <c r="I34" s="21"/>
      <c r="J34" s="21"/>
      <c r="K34" s="21"/>
      <c r="L34" s="21"/>
      <c r="M34" s="21"/>
      <c r="N34" s="393"/>
      <c r="O34" s="393"/>
      <c r="P34" s="393"/>
      <c r="Q34" s="393"/>
      <c r="R34" s="21"/>
      <c r="S34" s="21"/>
      <c r="T34" s="21"/>
      <c r="U34" s="21"/>
      <c r="V34" s="21"/>
      <c r="W34" s="21"/>
      <c r="X34" s="21"/>
      <c r="Y34" s="21"/>
      <c r="Z34" s="15"/>
      <c r="AA34" s="15"/>
      <c r="AB34" s="15"/>
      <c r="AC34" s="15"/>
      <c r="AD34" s="15"/>
      <c r="AE34" s="15"/>
      <c r="AF34" s="15"/>
      <c r="AG34" s="15" t="s">
        <v>131</v>
      </c>
      <c r="AH34" s="15">
        <v>0</v>
      </c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</row>
    <row r="35" spans="1:60" outlineLevel="3">
      <c r="A35" s="18"/>
      <c r="B35" s="19"/>
      <c r="C35" s="30" t="s">
        <v>164</v>
      </c>
      <c r="D35" s="23"/>
      <c r="E35" s="34">
        <v>0.33825</v>
      </c>
      <c r="F35" s="21"/>
      <c r="G35" s="21"/>
      <c r="H35" s="21"/>
      <c r="I35" s="21"/>
      <c r="J35" s="21"/>
      <c r="K35" s="21"/>
      <c r="L35" s="21"/>
      <c r="M35" s="21"/>
      <c r="N35" s="393"/>
      <c r="O35" s="393"/>
      <c r="P35" s="393"/>
      <c r="Q35" s="393"/>
      <c r="R35" s="21"/>
      <c r="S35" s="21"/>
      <c r="T35" s="21"/>
      <c r="U35" s="21"/>
      <c r="V35" s="21"/>
      <c r="W35" s="21"/>
      <c r="X35" s="21"/>
      <c r="Y35" s="21"/>
      <c r="Z35" s="15"/>
      <c r="AA35" s="15"/>
      <c r="AB35" s="15"/>
      <c r="AC35" s="15"/>
      <c r="AD35" s="15"/>
      <c r="AE35" s="15"/>
      <c r="AF35" s="15"/>
      <c r="AG35" s="15" t="s">
        <v>131</v>
      </c>
      <c r="AH35" s="15">
        <v>0</v>
      </c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</row>
    <row r="36" spans="1:60" outlineLevel="3">
      <c r="A36" s="18"/>
      <c r="B36" s="19"/>
      <c r="C36" s="30" t="s">
        <v>165</v>
      </c>
      <c r="D36" s="23"/>
      <c r="E36" s="34">
        <v>0.3075</v>
      </c>
      <c r="F36" s="21"/>
      <c r="G36" s="21"/>
      <c r="H36" s="21"/>
      <c r="I36" s="21"/>
      <c r="J36" s="21"/>
      <c r="K36" s="21"/>
      <c r="L36" s="21"/>
      <c r="M36" s="21"/>
      <c r="N36" s="393"/>
      <c r="O36" s="393"/>
      <c r="P36" s="393"/>
      <c r="Q36" s="393"/>
      <c r="R36" s="21"/>
      <c r="S36" s="21"/>
      <c r="T36" s="21"/>
      <c r="U36" s="21"/>
      <c r="V36" s="21"/>
      <c r="W36" s="21"/>
      <c r="X36" s="21"/>
      <c r="Y36" s="21"/>
      <c r="Z36" s="15"/>
      <c r="AA36" s="15"/>
      <c r="AB36" s="15"/>
      <c r="AC36" s="15"/>
      <c r="AD36" s="15"/>
      <c r="AE36" s="15"/>
      <c r="AF36" s="15"/>
      <c r="AG36" s="15" t="s">
        <v>131</v>
      </c>
      <c r="AH36" s="15">
        <v>0</v>
      </c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</row>
    <row r="37" spans="1:60" outlineLevel="3">
      <c r="A37" s="18"/>
      <c r="B37" s="19"/>
      <c r="C37" s="30" t="s">
        <v>166</v>
      </c>
      <c r="D37" s="23"/>
      <c r="E37" s="34">
        <v>0.27</v>
      </c>
      <c r="F37" s="21"/>
      <c r="G37" s="21"/>
      <c r="H37" s="21"/>
      <c r="I37" s="21"/>
      <c r="J37" s="21"/>
      <c r="K37" s="21"/>
      <c r="L37" s="21"/>
      <c r="M37" s="21"/>
      <c r="N37" s="393"/>
      <c r="O37" s="393"/>
      <c r="P37" s="393"/>
      <c r="Q37" s="393"/>
      <c r="R37" s="21"/>
      <c r="S37" s="21"/>
      <c r="T37" s="21"/>
      <c r="U37" s="21"/>
      <c r="V37" s="21"/>
      <c r="W37" s="21"/>
      <c r="X37" s="21"/>
      <c r="Y37" s="21"/>
      <c r="Z37" s="15"/>
      <c r="AA37" s="15"/>
      <c r="AB37" s="15"/>
      <c r="AC37" s="15"/>
      <c r="AD37" s="15"/>
      <c r="AE37" s="15"/>
      <c r="AF37" s="15"/>
      <c r="AG37" s="15" t="s">
        <v>131</v>
      </c>
      <c r="AH37" s="15">
        <v>0</v>
      </c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</row>
    <row r="38" spans="1:60" outlineLevel="3">
      <c r="A38" s="18"/>
      <c r="B38" s="19"/>
      <c r="C38" s="30" t="s">
        <v>167</v>
      </c>
      <c r="D38" s="23"/>
      <c r="E38" s="34">
        <v>0.22500000000000001</v>
      </c>
      <c r="F38" s="21"/>
      <c r="G38" s="21"/>
      <c r="H38" s="21"/>
      <c r="I38" s="21"/>
      <c r="J38" s="21"/>
      <c r="K38" s="21"/>
      <c r="L38" s="21"/>
      <c r="M38" s="21"/>
      <c r="N38" s="393"/>
      <c r="O38" s="393"/>
      <c r="P38" s="393"/>
      <c r="Q38" s="393"/>
      <c r="R38" s="21"/>
      <c r="S38" s="21"/>
      <c r="T38" s="21"/>
      <c r="U38" s="21"/>
      <c r="V38" s="21"/>
      <c r="W38" s="21"/>
      <c r="X38" s="21"/>
      <c r="Y38" s="21"/>
      <c r="Z38" s="15"/>
      <c r="AA38" s="15"/>
      <c r="AB38" s="15"/>
      <c r="AC38" s="15"/>
      <c r="AD38" s="15"/>
      <c r="AE38" s="15"/>
      <c r="AF38" s="15"/>
      <c r="AG38" s="15" t="s">
        <v>131</v>
      </c>
      <c r="AH38" s="15">
        <v>0</v>
      </c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</row>
    <row r="39" spans="1:60" outlineLevel="3">
      <c r="A39" s="18"/>
      <c r="B39" s="19"/>
      <c r="C39" s="30" t="s">
        <v>168</v>
      </c>
      <c r="D39" s="23"/>
      <c r="E39" s="34">
        <v>0.28349999999999997</v>
      </c>
      <c r="F39" s="21"/>
      <c r="G39" s="21"/>
      <c r="H39" s="21"/>
      <c r="I39" s="21"/>
      <c r="J39" s="21"/>
      <c r="K39" s="21"/>
      <c r="L39" s="21"/>
      <c r="M39" s="21"/>
      <c r="N39" s="393"/>
      <c r="O39" s="393"/>
      <c r="P39" s="393"/>
      <c r="Q39" s="393"/>
      <c r="R39" s="21"/>
      <c r="S39" s="21"/>
      <c r="T39" s="21"/>
      <c r="U39" s="21"/>
      <c r="V39" s="21"/>
      <c r="W39" s="21"/>
      <c r="X39" s="21"/>
      <c r="Y39" s="21"/>
      <c r="Z39" s="15"/>
      <c r="AA39" s="15"/>
      <c r="AB39" s="15"/>
      <c r="AC39" s="15"/>
      <c r="AD39" s="15"/>
      <c r="AE39" s="15"/>
      <c r="AF39" s="15"/>
      <c r="AG39" s="15" t="s">
        <v>131</v>
      </c>
      <c r="AH39" s="15">
        <v>0</v>
      </c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</row>
    <row r="40" spans="1:60" ht="22.5" outlineLevel="1">
      <c r="A40" s="25">
        <v>11</v>
      </c>
      <c r="B40" s="26" t="s">
        <v>169</v>
      </c>
      <c r="C40" s="29" t="s">
        <v>170</v>
      </c>
      <c r="D40" s="27" t="s">
        <v>134</v>
      </c>
      <c r="E40" s="35">
        <v>15.46288</v>
      </c>
      <c r="F40" s="392"/>
      <c r="G40" s="36">
        <f>ROUND(E40*F40,2)</f>
        <v>0</v>
      </c>
      <c r="H40" s="392"/>
      <c r="I40" s="36">
        <f>ROUND(E40*H40,2)</f>
        <v>0</v>
      </c>
      <c r="J40" s="392"/>
      <c r="K40" s="36">
        <f>ROUND(E40*J40,2)</f>
        <v>0</v>
      </c>
      <c r="L40" s="36">
        <v>21</v>
      </c>
      <c r="M40" s="36">
        <f>G40*(1+L40/100)</f>
        <v>0</v>
      </c>
      <c r="N40" s="35">
        <v>1.9535199999999999</v>
      </c>
      <c r="O40" s="35">
        <f>ROUND(E40*N40,2)</f>
        <v>30.21</v>
      </c>
      <c r="P40" s="35">
        <v>0</v>
      </c>
      <c r="Q40" s="35">
        <f>ROUND(E40*P40,2)</f>
        <v>0</v>
      </c>
      <c r="R40" s="36"/>
      <c r="S40" s="36" t="s">
        <v>2116</v>
      </c>
      <c r="T40" s="28" t="s">
        <v>2116</v>
      </c>
      <c r="U40" s="21">
        <v>3.69</v>
      </c>
      <c r="V40" s="21">
        <f>ROUND(E40*U40,2)</f>
        <v>57.06</v>
      </c>
      <c r="W40" s="21"/>
      <c r="X40" s="21" t="s">
        <v>135</v>
      </c>
      <c r="Y40" s="21" t="s">
        <v>2117</v>
      </c>
      <c r="Z40" s="15"/>
      <c r="AA40" s="15"/>
      <c r="AB40" s="15"/>
      <c r="AC40" s="15"/>
      <c r="AD40" s="15"/>
      <c r="AE40" s="15"/>
      <c r="AF40" s="15"/>
      <c r="AG40" s="15" t="s">
        <v>136</v>
      </c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</row>
    <row r="41" spans="1:60" outlineLevel="2">
      <c r="A41" s="18"/>
      <c r="B41" s="19"/>
      <c r="C41" s="30" t="s">
        <v>171</v>
      </c>
      <c r="D41" s="23"/>
      <c r="E41" s="34">
        <v>0.27600000000000002</v>
      </c>
      <c r="F41" s="21"/>
      <c r="G41" s="21"/>
      <c r="H41" s="21"/>
      <c r="I41" s="21"/>
      <c r="J41" s="21"/>
      <c r="K41" s="21"/>
      <c r="L41" s="21"/>
      <c r="M41" s="21"/>
      <c r="N41" s="393"/>
      <c r="O41" s="393"/>
      <c r="P41" s="393"/>
      <c r="Q41" s="393"/>
      <c r="R41" s="21"/>
      <c r="S41" s="21"/>
      <c r="T41" s="21"/>
      <c r="U41" s="21"/>
      <c r="V41" s="21"/>
      <c r="W41" s="21"/>
      <c r="X41" s="21"/>
      <c r="Y41" s="21"/>
      <c r="Z41" s="15"/>
      <c r="AA41" s="15"/>
      <c r="AB41" s="15"/>
      <c r="AC41" s="15"/>
      <c r="AD41" s="15"/>
      <c r="AE41" s="15"/>
      <c r="AF41" s="15"/>
      <c r="AG41" s="15" t="s">
        <v>131</v>
      </c>
      <c r="AH41" s="15">
        <v>0</v>
      </c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</row>
    <row r="42" spans="1:60" outlineLevel="3">
      <c r="A42" s="18"/>
      <c r="B42" s="19"/>
      <c r="C42" s="30" t="s">
        <v>172</v>
      </c>
      <c r="D42" s="23"/>
      <c r="E42" s="34">
        <v>0.29199999999999998</v>
      </c>
      <c r="F42" s="21"/>
      <c r="G42" s="21"/>
      <c r="H42" s="21"/>
      <c r="I42" s="21"/>
      <c r="J42" s="21"/>
      <c r="K42" s="21"/>
      <c r="L42" s="21"/>
      <c r="M42" s="21"/>
      <c r="N42" s="393"/>
      <c r="O42" s="393"/>
      <c r="P42" s="393"/>
      <c r="Q42" s="393"/>
      <c r="R42" s="21"/>
      <c r="S42" s="21"/>
      <c r="T42" s="21"/>
      <c r="U42" s="21"/>
      <c r="V42" s="21"/>
      <c r="W42" s="21"/>
      <c r="X42" s="21"/>
      <c r="Y42" s="21"/>
      <c r="Z42" s="15"/>
      <c r="AA42" s="15"/>
      <c r="AB42" s="15"/>
      <c r="AC42" s="15"/>
      <c r="AD42" s="15"/>
      <c r="AE42" s="15"/>
      <c r="AF42" s="15"/>
      <c r="AG42" s="15" t="s">
        <v>131</v>
      </c>
      <c r="AH42" s="15">
        <v>0</v>
      </c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</row>
    <row r="43" spans="1:60" outlineLevel="3">
      <c r="A43" s="18"/>
      <c r="B43" s="19"/>
      <c r="C43" s="30" t="s">
        <v>173</v>
      </c>
      <c r="D43" s="23"/>
      <c r="E43" s="34">
        <v>6.2E-2</v>
      </c>
      <c r="F43" s="21"/>
      <c r="G43" s="21"/>
      <c r="H43" s="21"/>
      <c r="I43" s="21"/>
      <c r="J43" s="21"/>
      <c r="K43" s="21"/>
      <c r="L43" s="21"/>
      <c r="M43" s="21"/>
      <c r="N43" s="393"/>
      <c r="O43" s="393"/>
      <c r="P43" s="393"/>
      <c r="Q43" s="393"/>
      <c r="R43" s="21"/>
      <c r="S43" s="21"/>
      <c r="T43" s="21"/>
      <c r="U43" s="21"/>
      <c r="V43" s="21"/>
      <c r="W43" s="21"/>
      <c r="X43" s="21"/>
      <c r="Y43" s="21"/>
      <c r="Z43" s="15"/>
      <c r="AA43" s="15"/>
      <c r="AB43" s="15"/>
      <c r="AC43" s="15"/>
      <c r="AD43" s="15"/>
      <c r="AE43" s="15"/>
      <c r="AF43" s="15"/>
      <c r="AG43" s="15" t="s">
        <v>131</v>
      </c>
      <c r="AH43" s="15">
        <v>0</v>
      </c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</row>
    <row r="44" spans="1:60" outlineLevel="3">
      <c r="A44" s="18"/>
      <c r="B44" s="19"/>
      <c r="C44" s="30" t="s">
        <v>174</v>
      </c>
      <c r="D44" s="23"/>
      <c r="E44" s="34">
        <v>1.44</v>
      </c>
      <c r="F44" s="21"/>
      <c r="G44" s="21"/>
      <c r="H44" s="21"/>
      <c r="I44" s="21"/>
      <c r="J44" s="21"/>
      <c r="K44" s="21"/>
      <c r="L44" s="21"/>
      <c r="M44" s="21"/>
      <c r="N44" s="393"/>
      <c r="O44" s="393"/>
      <c r="P44" s="393"/>
      <c r="Q44" s="393"/>
      <c r="R44" s="21"/>
      <c r="S44" s="21"/>
      <c r="T44" s="21"/>
      <c r="U44" s="21"/>
      <c r="V44" s="21"/>
      <c r="W44" s="21"/>
      <c r="X44" s="21"/>
      <c r="Y44" s="21"/>
      <c r="Z44" s="15"/>
      <c r="AA44" s="15"/>
      <c r="AB44" s="15"/>
      <c r="AC44" s="15"/>
      <c r="AD44" s="15"/>
      <c r="AE44" s="15"/>
      <c r="AF44" s="15"/>
      <c r="AG44" s="15" t="s">
        <v>131</v>
      </c>
      <c r="AH44" s="15">
        <v>0</v>
      </c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</row>
    <row r="45" spans="1:60" outlineLevel="3">
      <c r="A45" s="18"/>
      <c r="B45" s="19"/>
      <c r="C45" s="30" t="s">
        <v>175</v>
      </c>
      <c r="D45" s="23"/>
      <c r="E45" s="34">
        <v>1.1000000000000001</v>
      </c>
      <c r="F45" s="21"/>
      <c r="G45" s="21"/>
      <c r="H45" s="21"/>
      <c r="I45" s="21"/>
      <c r="J45" s="21"/>
      <c r="K45" s="21"/>
      <c r="L45" s="21"/>
      <c r="M45" s="21"/>
      <c r="N45" s="393"/>
      <c r="O45" s="393"/>
      <c r="P45" s="393"/>
      <c r="Q45" s="393"/>
      <c r="R45" s="21"/>
      <c r="S45" s="21"/>
      <c r="T45" s="21"/>
      <c r="U45" s="21"/>
      <c r="V45" s="21"/>
      <c r="W45" s="21"/>
      <c r="X45" s="21"/>
      <c r="Y45" s="21"/>
      <c r="Z45" s="15"/>
      <c r="AA45" s="15"/>
      <c r="AB45" s="15"/>
      <c r="AC45" s="15"/>
      <c r="AD45" s="15"/>
      <c r="AE45" s="15"/>
      <c r="AF45" s="15"/>
      <c r="AG45" s="15" t="s">
        <v>131</v>
      </c>
      <c r="AH45" s="15">
        <v>0</v>
      </c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</row>
    <row r="46" spans="1:60" outlineLevel="3">
      <c r="A46" s="18"/>
      <c r="B46" s="19"/>
      <c r="C46" s="30" t="s">
        <v>176</v>
      </c>
      <c r="D46" s="23"/>
      <c r="E46" s="34">
        <v>0.16</v>
      </c>
      <c r="F46" s="21"/>
      <c r="G46" s="21"/>
      <c r="H46" s="21"/>
      <c r="I46" s="21"/>
      <c r="J46" s="21"/>
      <c r="K46" s="21"/>
      <c r="L46" s="21"/>
      <c r="M46" s="21"/>
      <c r="N46" s="393"/>
      <c r="O46" s="393"/>
      <c r="P46" s="393"/>
      <c r="Q46" s="393"/>
      <c r="R46" s="21"/>
      <c r="S46" s="21"/>
      <c r="T46" s="21"/>
      <c r="U46" s="21"/>
      <c r="V46" s="21"/>
      <c r="W46" s="21"/>
      <c r="X46" s="21"/>
      <c r="Y46" s="21"/>
      <c r="Z46" s="15"/>
      <c r="AA46" s="15"/>
      <c r="AB46" s="15"/>
      <c r="AC46" s="15"/>
      <c r="AD46" s="15"/>
      <c r="AE46" s="15"/>
      <c r="AF46" s="15"/>
      <c r="AG46" s="15" t="s">
        <v>131</v>
      </c>
      <c r="AH46" s="15">
        <v>0</v>
      </c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</row>
    <row r="47" spans="1:60" outlineLevel="3">
      <c r="A47" s="18"/>
      <c r="B47" s="19"/>
      <c r="C47" s="30" t="s">
        <v>177</v>
      </c>
      <c r="D47" s="23"/>
      <c r="E47" s="34">
        <v>0.42749999999999999</v>
      </c>
      <c r="F47" s="21"/>
      <c r="G47" s="21"/>
      <c r="H47" s="21"/>
      <c r="I47" s="21"/>
      <c r="J47" s="21"/>
      <c r="K47" s="21"/>
      <c r="L47" s="21"/>
      <c r="M47" s="21"/>
      <c r="N47" s="393"/>
      <c r="O47" s="393"/>
      <c r="P47" s="393"/>
      <c r="Q47" s="393"/>
      <c r="R47" s="21"/>
      <c r="S47" s="21"/>
      <c r="T47" s="21"/>
      <c r="U47" s="21"/>
      <c r="V47" s="21"/>
      <c r="W47" s="21"/>
      <c r="X47" s="21"/>
      <c r="Y47" s="21"/>
      <c r="Z47" s="15"/>
      <c r="AA47" s="15"/>
      <c r="AB47" s="15"/>
      <c r="AC47" s="15"/>
      <c r="AD47" s="15"/>
      <c r="AE47" s="15"/>
      <c r="AF47" s="15"/>
      <c r="AG47" s="15" t="s">
        <v>131</v>
      </c>
      <c r="AH47" s="15">
        <v>0</v>
      </c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</row>
    <row r="48" spans="1:60" outlineLevel="3">
      <c r="A48" s="18"/>
      <c r="B48" s="19"/>
      <c r="C48" s="30" t="s">
        <v>178</v>
      </c>
      <c r="D48" s="23"/>
      <c r="E48" s="34">
        <v>0.27</v>
      </c>
      <c r="F48" s="21"/>
      <c r="G48" s="21"/>
      <c r="H48" s="21"/>
      <c r="I48" s="21"/>
      <c r="J48" s="21"/>
      <c r="K48" s="21"/>
      <c r="L48" s="21"/>
      <c r="M48" s="21"/>
      <c r="N48" s="393"/>
      <c r="O48" s="393"/>
      <c r="P48" s="393"/>
      <c r="Q48" s="393"/>
      <c r="R48" s="21"/>
      <c r="S48" s="21"/>
      <c r="T48" s="21"/>
      <c r="U48" s="21"/>
      <c r="V48" s="21"/>
      <c r="W48" s="21"/>
      <c r="X48" s="21"/>
      <c r="Y48" s="21"/>
      <c r="Z48" s="15"/>
      <c r="AA48" s="15"/>
      <c r="AB48" s="15"/>
      <c r="AC48" s="15"/>
      <c r="AD48" s="15"/>
      <c r="AE48" s="15"/>
      <c r="AF48" s="15"/>
      <c r="AG48" s="15" t="s">
        <v>131</v>
      </c>
      <c r="AH48" s="15">
        <v>0</v>
      </c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</row>
    <row r="49" spans="1:60" outlineLevel="3">
      <c r="A49" s="18"/>
      <c r="B49" s="19"/>
      <c r="C49" s="30" t="s">
        <v>179</v>
      </c>
      <c r="D49" s="23"/>
      <c r="E49" s="34">
        <v>0.95</v>
      </c>
      <c r="F49" s="21"/>
      <c r="G49" s="21"/>
      <c r="H49" s="21"/>
      <c r="I49" s="21"/>
      <c r="J49" s="21"/>
      <c r="K49" s="21"/>
      <c r="L49" s="21"/>
      <c r="M49" s="21"/>
      <c r="N49" s="393"/>
      <c r="O49" s="393"/>
      <c r="P49" s="393"/>
      <c r="Q49" s="393"/>
      <c r="R49" s="21"/>
      <c r="S49" s="21"/>
      <c r="T49" s="21"/>
      <c r="U49" s="21"/>
      <c r="V49" s="21"/>
      <c r="W49" s="21"/>
      <c r="X49" s="21"/>
      <c r="Y49" s="21"/>
      <c r="Z49" s="15"/>
      <c r="AA49" s="15"/>
      <c r="AB49" s="15"/>
      <c r="AC49" s="15"/>
      <c r="AD49" s="15"/>
      <c r="AE49" s="15"/>
      <c r="AF49" s="15"/>
      <c r="AG49" s="15" t="s">
        <v>131</v>
      </c>
      <c r="AH49" s="15">
        <v>0</v>
      </c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</row>
    <row r="50" spans="1:60" outlineLevel="3">
      <c r="A50" s="18"/>
      <c r="B50" s="19"/>
      <c r="C50" s="30" t="s">
        <v>180</v>
      </c>
      <c r="D50" s="23"/>
      <c r="E50" s="34">
        <v>0.61875000000000002</v>
      </c>
      <c r="F50" s="21"/>
      <c r="G50" s="21"/>
      <c r="H50" s="21"/>
      <c r="I50" s="21"/>
      <c r="J50" s="21"/>
      <c r="K50" s="21"/>
      <c r="L50" s="21"/>
      <c r="M50" s="21"/>
      <c r="N50" s="393"/>
      <c r="O50" s="393"/>
      <c r="P50" s="393"/>
      <c r="Q50" s="393"/>
      <c r="R50" s="21"/>
      <c r="S50" s="21"/>
      <c r="T50" s="21"/>
      <c r="U50" s="21"/>
      <c r="V50" s="21"/>
      <c r="W50" s="21"/>
      <c r="X50" s="21"/>
      <c r="Y50" s="21"/>
      <c r="Z50" s="15"/>
      <c r="AA50" s="15"/>
      <c r="AB50" s="15"/>
      <c r="AC50" s="15"/>
      <c r="AD50" s="15"/>
      <c r="AE50" s="15"/>
      <c r="AF50" s="15"/>
      <c r="AG50" s="15" t="s">
        <v>131</v>
      </c>
      <c r="AH50" s="15">
        <v>0</v>
      </c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</row>
    <row r="51" spans="1:60" outlineLevel="3">
      <c r="A51" s="18"/>
      <c r="B51" s="19"/>
      <c r="C51" s="30" t="s">
        <v>181</v>
      </c>
      <c r="D51" s="23"/>
      <c r="E51" s="34">
        <v>6</v>
      </c>
      <c r="F51" s="21"/>
      <c r="G51" s="21"/>
      <c r="H51" s="21"/>
      <c r="I51" s="21"/>
      <c r="J51" s="21"/>
      <c r="K51" s="21"/>
      <c r="L51" s="21"/>
      <c r="M51" s="21"/>
      <c r="N51" s="393"/>
      <c r="O51" s="393"/>
      <c r="P51" s="393"/>
      <c r="Q51" s="393"/>
      <c r="R51" s="21"/>
      <c r="S51" s="21"/>
      <c r="T51" s="21"/>
      <c r="U51" s="21"/>
      <c r="V51" s="21"/>
      <c r="W51" s="21"/>
      <c r="X51" s="21"/>
      <c r="Y51" s="21"/>
      <c r="Z51" s="15"/>
      <c r="AA51" s="15"/>
      <c r="AB51" s="15"/>
      <c r="AC51" s="15"/>
      <c r="AD51" s="15"/>
      <c r="AE51" s="15"/>
      <c r="AF51" s="15"/>
      <c r="AG51" s="15" t="s">
        <v>131</v>
      </c>
      <c r="AH51" s="15">
        <v>0</v>
      </c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</row>
    <row r="52" spans="1:60" outlineLevel="3">
      <c r="A52" s="18"/>
      <c r="B52" s="19"/>
      <c r="C52" s="30" t="s">
        <v>182</v>
      </c>
      <c r="D52" s="23"/>
      <c r="E52" s="34">
        <v>0.29699999999999999</v>
      </c>
      <c r="F52" s="21"/>
      <c r="G52" s="21"/>
      <c r="H52" s="21"/>
      <c r="I52" s="21"/>
      <c r="J52" s="21"/>
      <c r="K52" s="21"/>
      <c r="L52" s="21"/>
      <c r="M52" s="21"/>
      <c r="N52" s="393"/>
      <c r="O52" s="393"/>
      <c r="P52" s="393"/>
      <c r="Q52" s="393"/>
      <c r="R52" s="21"/>
      <c r="S52" s="21"/>
      <c r="T52" s="21"/>
      <c r="U52" s="21"/>
      <c r="V52" s="21"/>
      <c r="W52" s="21"/>
      <c r="X52" s="21"/>
      <c r="Y52" s="21"/>
      <c r="Z52" s="15"/>
      <c r="AA52" s="15"/>
      <c r="AB52" s="15"/>
      <c r="AC52" s="15"/>
      <c r="AD52" s="15"/>
      <c r="AE52" s="15"/>
      <c r="AF52" s="15"/>
      <c r="AG52" s="15" t="s">
        <v>131</v>
      </c>
      <c r="AH52" s="15">
        <v>0</v>
      </c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</row>
    <row r="53" spans="1:60" outlineLevel="3">
      <c r="A53" s="18"/>
      <c r="B53" s="19"/>
      <c r="C53" s="30" t="s">
        <v>183</v>
      </c>
      <c r="D53" s="23"/>
      <c r="E53" s="34">
        <v>2.2000000000000002</v>
      </c>
      <c r="F53" s="21"/>
      <c r="G53" s="21"/>
      <c r="H53" s="21"/>
      <c r="I53" s="21"/>
      <c r="J53" s="21"/>
      <c r="K53" s="21"/>
      <c r="L53" s="21"/>
      <c r="M53" s="21"/>
      <c r="N53" s="393"/>
      <c r="O53" s="393"/>
      <c r="P53" s="393"/>
      <c r="Q53" s="393"/>
      <c r="R53" s="21"/>
      <c r="S53" s="21"/>
      <c r="T53" s="21"/>
      <c r="U53" s="21"/>
      <c r="V53" s="21"/>
      <c r="W53" s="21"/>
      <c r="X53" s="21"/>
      <c r="Y53" s="21"/>
      <c r="Z53" s="15"/>
      <c r="AA53" s="15"/>
      <c r="AB53" s="15"/>
      <c r="AC53" s="15"/>
      <c r="AD53" s="15"/>
      <c r="AE53" s="15"/>
      <c r="AF53" s="15"/>
      <c r="AG53" s="15" t="s">
        <v>131</v>
      </c>
      <c r="AH53" s="15">
        <v>0</v>
      </c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</row>
    <row r="54" spans="1:60" outlineLevel="3">
      <c r="A54" s="18"/>
      <c r="B54" s="19"/>
      <c r="C54" s="30" t="s">
        <v>184</v>
      </c>
      <c r="D54" s="23"/>
      <c r="E54" s="34">
        <v>0.56925000000000003</v>
      </c>
      <c r="F54" s="21"/>
      <c r="G54" s="21"/>
      <c r="H54" s="21"/>
      <c r="I54" s="21"/>
      <c r="J54" s="21"/>
      <c r="K54" s="21"/>
      <c r="L54" s="21"/>
      <c r="M54" s="21"/>
      <c r="N54" s="393"/>
      <c r="O54" s="393"/>
      <c r="P54" s="393"/>
      <c r="Q54" s="393"/>
      <c r="R54" s="21"/>
      <c r="S54" s="21"/>
      <c r="T54" s="21"/>
      <c r="U54" s="21"/>
      <c r="V54" s="21"/>
      <c r="W54" s="21"/>
      <c r="X54" s="21"/>
      <c r="Y54" s="21"/>
      <c r="Z54" s="15"/>
      <c r="AA54" s="15"/>
      <c r="AB54" s="15"/>
      <c r="AC54" s="15"/>
      <c r="AD54" s="15"/>
      <c r="AE54" s="15"/>
      <c r="AF54" s="15"/>
      <c r="AG54" s="15" t="s">
        <v>131</v>
      </c>
      <c r="AH54" s="15">
        <v>0</v>
      </c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</row>
    <row r="55" spans="1:60" outlineLevel="3">
      <c r="A55" s="18"/>
      <c r="B55" s="19"/>
      <c r="C55" s="30" t="s">
        <v>185</v>
      </c>
      <c r="D55" s="23"/>
      <c r="E55" s="34">
        <v>0.5</v>
      </c>
      <c r="F55" s="21"/>
      <c r="G55" s="21"/>
      <c r="H55" s="21"/>
      <c r="I55" s="21"/>
      <c r="J55" s="21"/>
      <c r="K55" s="21"/>
      <c r="L55" s="21"/>
      <c r="M55" s="21"/>
      <c r="N55" s="393"/>
      <c r="O55" s="393"/>
      <c r="P55" s="393"/>
      <c r="Q55" s="393"/>
      <c r="R55" s="21"/>
      <c r="S55" s="21"/>
      <c r="T55" s="21"/>
      <c r="U55" s="21"/>
      <c r="V55" s="21"/>
      <c r="W55" s="21"/>
      <c r="X55" s="21"/>
      <c r="Y55" s="21"/>
      <c r="Z55" s="15"/>
      <c r="AA55" s="15"/>
      <c r="AB55" s="15"/>
      <c r="AC55" s="15"/>
      <c r="AD55" s="15"/>
      <c r="AE55" s="15"/>
      <c r="AF55" s="15"/>
      <c r="AG55" s="15" t="s">
        <v>131</v>
      </c>
      <c r="AH55" s="15">
        <v>0</v>
      </c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</row>
    <row r="56" spans="1:60" outlineLevel="3">
      <c r="A56" s="18"/>
      <c r="B56" s="19"/>
      <c r="C56" s="30" t="s">
        <v>186</v>
      </c>
      <c r="D56" s="23"/>
      <c r="E56" s="34">
        <v>0.27</v>
      </c>
      <c r="F56" s="21"/>
      <c r="G56" s="21"/>
      <c r="H56" s="21"/>
      <c r="I56" s="21"/>
      <c r="J56" s="21"/>
      <c r="K56" s="21"/>
      <c r="L56" s="21"/>
      <c r="M56" s="21"/>
      <c r="N56" s="393"/>
      <c r="O56" s="393"/>
      <c r="P56" s="393"/>
      <c r="Q56" s="393"/>
      <c r="R56" s="21"/>
      <c r="S56" s="21"/>
      <c r="T56" s="21"/>
      <c r="U56" s="21"/>
      <c r="V56" s="21"/>
      <c r="W56" s="21"/>
      <c r="X56" s="21"/>
      <c r="Y56" s="21"/>
      <c r="Z56" s="15"/>
      <c r="AA56" s="15"/>
      <c r="AB56" s="15"/>
      <c r="AC56" s="15"/>
      <c r="AD56" s="15"/>
      <c r="AE56" s="15"/>
      <c r="AF56" s="15"/>
      <c r="AG56" s="15" t="s">
        <v>131</v>
      </c>
      <c r="AH56" s="15">
        <v>0</v>
      </c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</row>
    <row r="57" spans="1:60" outlineLevel="3">
      <c r="A57" s="18"/>
      <c r="B57" s="19"/>
      <c r="C57" s="30" t="s">
        <v>187</v>
      </c>
      <c r="D57" s="23"/>
      <c r="E57" s="34">
        <v>3.0380000000000001E-2</v>
      </c>
      <c r="F57" s="21"/>
      <c r="G57" s="21"/>
      <c r="H57" s="21"/>
      <c r="I57" s="21"/>
      <c r="J57" s="21"/>
      <c r="K57" s="21"/>
      <c r="L57" s="21"/>
      <c r="M57" s="21"/>
      <c r="N57" s="393"/>
      <c r="O57" s="393"/>
      <c r="P57" s="393"/>
      <c r="Q57" s="393"/>
      <c r="R57" s="21"/>
      <c r="S57" s="21"/>
      <c r="T57" s="21"/>
      <c r="U57" s="21"/>
      <c r="V57" s="21"/>
      <c r="W57" s="21"/>
      <c r="X57" s="21"/>
      <c r="Y57" s="21"/>
      <c r="Z57" s="15"/>
      <c r="AA57" s="15"/>
      <c r="AB57" s="15"/>
      <c r="AC57" s="15"/>
      <c r="AD57" s="15"/>
      <c r="AE57" s="15"/>
      <c r="AF57" s="15"/>
      <c r="AG57" s="15" t="s">
        <v>131</v>
      </c>
      <c r="AH57" s="15">
        <v>0</v>
      </c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</row>
    <row r="58" spans="1:60" ht="22.5" outlineLevel="1">
      <c r="A58" s="25">
        <v>12</v>
      </c>
      <c r="B58" s="26" t="s">
        <v>188</v>
      </c>
      <c r="C58" s="29" t="s">
        <v>189</v>
      </c>
      <c r="D58" s="27" t="s">
        <v>152</v>
      </c>
      <c r="E58" s="35">
        <v>23.76</v>
      </c>
      <c r="F58" s="392"/>
      <c r="G58" s="36">
        <f>ROUND(E58*F58,2)</f>
        <v>0</v>
      </c>
      <c r="H58" s="392"/>
      <c r="I58" s="36">
        <f>ROUND(E58*H58,2)</f>
        <v>0</v>
      </c>
      <c r="J58" s="392"/>
      <c r="K58" s="36">
        <f>ROUND(E58*J58,2)</f>
        <v>0</v>
      </c>
      <c r="L58" s="36">
        <v>21</v>
      </c>
      <c r="M58" s="36">
        <f>G58*(1+L58/100)</f>
        <v>0</v>
      </c>
      <c r="N58" s="35">
        <v>0.28782000000000002</v>
      </c>
      <c r="O58" s="35">
        <f>ROUND(E58*N58,2)</f>
        <v>6.84</v>
      </c>
      <c r="P58" s="35">
        <v>0</v>
      </c>
      <c r="Q58" s="35">
        <f>ROUND(E58*P58,2)</f>
        <v>0</v>
      </c>
      <c r="R58" s="36"/>
      <c r="S58" s="36" t="s">
        <v>2116</v>
      </c>
      <c r="T58" s="28" t="s">
        <v>2116</v>
      </c>
      <c r="U58" s="21">
        <v>0.85</v>
      </c>
      <c r="V58" s="21">
        <f>ROUND(E58*U58,2)</f>
        <v>20.2</v>
      </c>
      <c r="W58" s="21"/>
      <c r="X58" s="21" t="s">
        <v>135</v>
      </c>
      <c r="Y58" s="21" t="s">
        <v>2117</v>
      </c>
      <c r="Z58" s="15"/>
      <c r="AA58" s="15"/>
      <c r="AB58" s="15"/>
      <c r="AC58" s="15"/>
      <c r="AD58" s="15"/>
      <c r="AE58" s="15"/>
      <c r="AF58" s="15"/>
      <c r="AG58" s="15" t="s">
        <v>136</v>
      </c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</row>
    <row r="59" spans="1:60" outlineLevel="2">
      <c r="A59" s="18"/>
      <c r="B59" s="19"/>
      <c r="C59" s="30" t="s">
        <v>190</v>
      </c>
      <c r="D59" s="23"/>
      <c r="E59" s="34">
        <v>23.76</v>
      </c>
      <c r="F59" s="21"/>
      <c r="G59" s="21"/>
      <c r="H59" s="21"/>
      <c r="I59" s="21"/>
      <c r="J59" s="21"/>
      <c r="K59" s="21"/>
      <c r="L59" s="21"/>
      <c r="M59" s="21"/>
      <c r="N59" s="393"/>
      <c r="O59" s="393"/>
      <c r="P59" s="393"/>
      <c r="Q59" s="393"/>
      <c r="R59" s="21"/>
      <c r="S59" s="21"/>
      <c r="T59" s="21"/>
      <c r="U59" s="21"/>
      <c r="V59" s="21"/>
      <c r="W59" s="21"/>
      <c r="X59" s="21"/>
      <c r="Y59" s="21"/>
      <c r="Z59" s="15"/>
      <c r="AA59" s="15"/>
      <c r="AB59" s="15"/>
      <c r="AC59" s="15"/>
      <c r="AD59" s="15"/>
      <c r="AE59" s="15"/>
      <c r="AF59" s="15"/>
      <c r="AG59" s="15" t="s">
        <v>131</v>
      </c>
      <c r="AH59" s="15">
        <v>0</v>
      </c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</row>
    <row r="60" spans="1:60" outlineLevel="1">
      <c r="A60" s="25">
        <v>13</v>
      </c>
      <c r="B60" s="26" t="s">
        <v>191</v>
      </c>
      <c r="C60" s="29" t="s">
        <v>192</v>
      </c>
      <c r="D60" s="27" t="s">
        <v>134</v>
      </c>
      <c r="E60" s="35">
        <v>1.5</v>
      </c>
      <c r="F60" s="392"/>
      <c r="G60" s="36">
        <f>ROUND(E60*F60,2)</f>
        <v>0</v>
      </c>
      <c r="H60" s="392"/>
      <c r="I60" s="36">
        <f>ROUND(E60*H60,2)</f>
        <v>0</v>
      </c>
      <c r="J60" s="392"/>
      <c r="K60" s="36">
        <f>ROUND(E60*J60,2)</f>
        <v>0</v>
      </c>
      <c r="L60" s="36">
        <v>21</v>
      </c>
      <c r="M60" s="36">
        <f>G60*(1+L60/100)</f>
        <v>0</v>
      </c>
      <c r="N60" s="35">
        <v>2.5276700000000001</v>
      </c>
      <c r="O60" s="35">
        <f>ROUND(E60*N60,2)</f>
        <v>3.79</v>
      </c>
      <c r="P60" s="35">
        <v>0</v>
      </c>
      <c r="Q60" s="35">
        <f>ROUND(E60*P60,2)</f>
        <v>0</v>
      </c>
      <c r="R60" s="36"/>
      <c r="S60" s="36" t="s">
        <v>2116</v>
      </c>
      <c r="T60" s="28" t="s">
        <v>2116</v>
      </c>
      <c r="U60" s="21">
        <v>1.0900000000000001</v>
      </c>
      <c r="V60" s="21">
        <f>ROUND(E60*U60,2)</f>
        <v>1.64</v>
      </c>
      <c r="W60" s="21"/>
      <c r="X60" s="21" t="s">
        <v>135</v>
      </c>
      <c r="Y60" s="21" t="s">
        <v>2117</v>
      </c>
      <c r="Z60" s="15"/>
      <c r="AA60" s="15"/>
      <c r="AB60" s="15"/>
      <c r="AC60" s="15"/>
      <c r="AD60" s="15"/>
      <c r="AE60" s="15"/>
      <c r="AF60" s="15"/>
      <c r="AG60" s="15" t="s">
        <v>136</v>
      </c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</row>
    <row r="61" spans="1:60" outlineLevel="2">
      <c r="A61" s="18"/>
      <c r="B61" s="19"/>
      <c r="C61" s="30" t="s">
        <v>143</v>
      </c>
      <c r="D61" s="23"/>
      <c r="E61" s="34">
        <v>1.5</v>
      </c>
      <c r="F61" s="21"/>
      <c r="G61" s="21"/>
      <c r="H61" s="21"/>
      <c r="I61" s="21"/>
      <c r="J61" s="21"/>
      <c r="K61" s="21"/>
      <c r="L61" s="21"/>
      <c r="M61" s="21"/>
      <c r="N61" s="393"/>
      <c r="O61" s="393"/>
      <c r="P61" s="393"/>
      <c r="Q61" s="393"/>
      <c r="R61" s="21"/>
      <c r="S61" s="21"/>
      <c r="T61" s="21"/>
      <c r="U61" s="21"/>
      <c r="V61" s="21"/>
      <c r="W61" s="21"/>
      <c r="X61" s="21"/>
      <c r="Y61" s="21"/>
      <c r="Z61" s="15"/>
      <c r="AA61" s="15"/>
      <c r="AB61" s="15"/>
      <c r="AC61" s="15"/>
      <c r="AD61" s="15"/>
      <c r="AE61" s="15"/>
      <c r="AF61" s="15"/>
      <c r="AG61" s="15" t="s">
        <v>131</v>
      </c>
      <c r="AH61" s="15">
        <v>0</v>
      </c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</row>
    <row r="62" spans="1:60" outlineLevel="1">
      <c r="A62" s="25">
        <v>14</v>
      </c>
      <c r="B62" s="26" t="s">
        <v>193</v>
      </c>
      <c r="C62" s="29" t="s">
        <v>194</v>
      </c>
      <c r="D62" s="27" t="s">
        <v>152</v>
      </c>
      <c r="E62" s="35">
        <v>6</v>
      </c>
      <c r="F62" s="392"/>
      <c r="G62" s="36">
        <f>ROUND(E62*F62,2)</f>
        <v>0</v>
      </c>
      <c r="H62" s="392"/>
      <c r="I62" s="36">
        <f>ROUND(E62*H62,2)</f>
        <v>0</v>
      </c>
      <c r="J62" s="392"/>
      <c r="K62" s="36">
        <f>ROUND(E62*J62,2)</f>
        <v>0</v>
      </c>
      <c r="L62" s="36">
        <v>21</v>
      </c>
      <c r="M62" s="36">
        <f>G62*(1+L62/100)</f>
        <v>0</v>
      </c>
      <c r="N62" s="35">
        <v>3.5249999999999997E-2</v>
      </c>
      <c r="O62" s="35">
        <f>ROUND(E62*N62,2)</f>
        <v>0.21</v>
      </c>
      <c r="P62" s="35">
        <v>0</v>
      </c>
      <c r="Q62" s="35">
        <f>ROUND(E62*P62,2)</f>
        <v>0</v>
      </c>
      <c r="R62" s="36"/>
      <c r="S62" s="36" t="s">
        <v>2116</v>
      </c>
      <c r="T62" s="28" t="s">
        <v>2116</v>
      </c>
      <c r="U62" s="21">
        <v>0.74</v>
      </c>
      <c r="V62" s="21">
        <f>ROUND(E62*U62,2)</f>
        <v>4.4400000000000004</v>
      </c>
      <c r="W62" s="21"/>
      <c r="X62" s="21" t="s">
        <v>135</v>
      </c>
      <c r="Y62" s="21" t="s">
        <v>2117</v>
      </c>
      <c r="Z62" s="15"/>
      <c r="AA62" s="15"/>
      <c r="AB62" s="15"/>
      <c r="AC62" s="15"/>
      <c r="AD62" s="15"/>
      <c r="AE62" s="15"/>
      <c r="AF62" s="15"/>
      <c r="AG62" s="15" t="s">
        <v>136</v>
      </c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</row>
    <row r="63" spans="1:60" outlineLevel="2">
      <c r="A63" s="18"/>
      <c r="B63" s="19"/>
      <c r="C63" s="30" t="s">
        <v>37</v>
      </c>
      <c r="D63" s="23"/>
      <c r="E63" s="34">
        <v>6</v>
      </c>
      <c r="F63" s="21"/>
      <c r="G63" s="21"/>
      <c r="H63" s="21"/>
      <c r="I63" s="21"/>
      <c r="J63" s="21"/>
      <c r="K63" s="21"/>
      <c r="L63" s="21"/>
      <c r="M63" s="21"/>
      <c r="N63" s="393"/>
      <c r="O63" s="393"/>
      <c r="P63" s="393"/>
      <c r="Q63" s="393"/>
      <c r="R63" s="21"/>
      <c r="S63" s="21"/>
      <c r="T63" s="21"/>
      <c r="U63" s="21"/>
      <c r="V63" s="21"/>
      <c r="W63" s="21"/>
      <c r="X63" s="21"/>
      <c r="Y63" s="21"/>
      <c r="Z63" s="15"/>
      <c r="AA63" s="15"/>
      <c r="AB63" s="15"/>
      <c r="AC63" s="15"/>
      <c r="AD63" s="15"/>
      <c r="AE63" s="15"/>
      <c r="AF63" s="15"/>
      <c r="AG63" s="15" t="s">
        <v>131</v>
      </c>
      <c r="AH63" s="15">
        <v>0</v>
      </c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</row>
    <row r="64" spans="1:60" ht="22.5" outlineLevel="1">
      <c r="A64" s="25">
        <v>15</v>
      </c>
      <c r="B64" s="26" t="s">
        <v>195</v>
      </c>
      <c r="C64" s="29" t="s">
        <v>196</v>
      </c>
      <c r="D64" s="27" t="s">
        <v>152</v>
      </c>
      <c r="E64" s="35">
        <v>6</v>
      </c>
      <c r="F64" s="392"/>
      <c r="G64" s="36">
        <f>ROUND(E64*F64,2)</f>
        <v>0</v>
      </c>
      <c r="H64" s="392"/>
      <c r="I64" s="36">
        <f>ROUND(E64*H64,2)</f>
        <v>0</v>
      </c>
      <c r="J64" s="392"/>
      <c r="K64" s="36">
        <f>ROUND(E64*J64,2)</f>
        <v>0</v>
      </c>
      <c r="L64" s="36">
        <v>21</v>
      </c>
      <c r="M64" s="36">
        <f>G64*(1+L64/100)</f>
        <v>0</v>
      </c>
      <c r="N64" s="35">
        <v>0</v>
      </c>
      <c r="O64" s="35">
        <f>ROUND(E64*N64,2)</f>
        <v>0</v>
      </c>
      <c r="P64" s="35">
        <v>0</v>
      </c>
      <c r="Q64" s="35">
        <f>ROUND(E64*P64,2)</f>
        <v>0</v>
      </c>
      <c r="R64" s="36"/>
      <c r="S64" s="36" t="s">
        <v>2116</v>
      </c>
      <c r="T64" s="28" t="s">
        <v>2116</v>
      </c>
      <c r="U64" s="21">
        <v>0.35</v>
      </c>
      <c r="V64" s="21">
        <f>ROUND(E64*U64,2)</f>
        <v>2.1</v>
      </c>
      <c r="W64" s="21"/>
      <c r="X64" s="21" t="s">
        <v>135</v>
      </c>
      <c r="Y64" s="21" t="s">
        <v>2117</v>
      </c>
      <c r="Z64" s="15"/>
      <c r="AA64" s="15"/>
      <c r="AB64" s="15"/>
      <c r="AC64" s="15"/>
      <c r="AD64" s="15"/>
      <c r="AE64" s="15"/>
      <c r="AF64" s="15"/>
      <c r="AG64" s="15" t="s">
        <v>136</v>
      </c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</row>
    <row r="65" spans="1:60" outlineLevel="2">
      <c r="A65" s="18"/>
      <c r="B65" s="19"/>
      <c r="C65" s="30" t="s">
        <v>37</v>
      </c>
      <c r="D65" s="23"/>
      <c r="E65" s="34">
        <v>6</v>
      </c>
      <c r="F65" s="21"/>
      <c r="G65" s="21"/>
      <c r="H65" s="21"/>
      <c r="I65" s="21"/>
      <c r="J65" s="21"/>
      <c r="K65" s="21"/>
      <c r="L65" s="21"/>
      <c r="M65" s="21"/>
      <c r="N65" s="393"/>
      <c r="O65" s="393"/>
      <c r="P65" s="393"/>
      <c r="Q65" s="393"/>
      <c r="R65" s="21"/>
      <c r="S65" s="21"/>
      <c r="T65" s="21"/>
      <c r="U65" s="21"/>
      <c r="V65" s="21"/>
      <c r="W65" s="21"/>
      <c r="X65" s="21"/>
      <c r="Y65" s="21"/>
      <c r="Z65" s="15"/>
      <c r="AA65" s="15"/>
      <c r="AB65" s="15"/>
      <c r="AC65" s="15"/>
      <c r="AD65" s="15"/>
      <c r="AE65" s="15"/>
      <c r="AF65" s="15"/>
      <c r="AG65" s="15" t="s">
        <v>131</v>
      </c>
      <c r="AH65" s="15">
        <v>0</v>
      </c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</row>
    <row r="66" spans="1:60" outlineLevel="1">
      <c r="A66" s="25">
        <v>16</v>
      </c>
      <c r="B66" s="26" t="s">
        <v>197</v>
      </c>
      <c r="C66" s="29" t="s">
        <v>198</v>
      </c>
      <c r="D66" s="27" t="s">
        <v>199</v>
      </c>
      <c r="E66" s="35">
        <v>0.13500000000000001</v>
      </c>
      <c r="F66" s="392"/>
      <c r="G66" s="36">
        <f>ROUND(E66*F66,2)</f>
        <v>0</v>
      </c>
      <c r="H66" s="392"/>
      <c r="I66" s="36">
        <f>ROUND(E66*H66,2)</f>
        <v>0</v>
      </c>
      <c r="J66" s="392"/>
      <c r="K66" s="36">
        <f>ROUND(E66*J66,2)</f>
        <v>0</v>
      </c>
      <c r="L66" s="36">
        <v>21</v>
      </c>
      <c r="M66" s="36">
        <f>G66*(1+L66/100)</f>
        <v>0</v>
      </c>
      <c r="N66" s="35">
        <v>1.0202899999999999</v>
      </c>
      <c r="O66" s="35">
        <f>ROUND(E66*N66,2)</f>
        <v>0.14000000000000001</v>
      </c>
      <c r="P66" s="35">
        <v>0</v>
      </c>
      <c r="Q66" s="35">
        <f>ROUND(E66*P66,2)</f>
        <v>0</v>
      </c>
      <c r="R66" s="36"/>
      <c r="S66" s="36" t="s">
        <v>2116</v>
      </c>
      <c r="T66" s="28" t="s">
        <v>2116</v>
      </c>
      <c r="U66" s="21">
        <v>25.271000000000001</v>
      </c>
      <c r="V66" s="21">
        <f>ROUND(E66*U66,2)</f>
        <v>3.41</v>
      </c>
      <c r="W66" s="21"/>
      <c r="X66" s="21" t="s">
        <v>135</v>
      </c>
      <c r="Y66" s="21" t="s">
        <v>2117</v>
      </c>
      <c r="Z66" s="15"/>
      <c r="AA66" s="15"/>
      <c r="AB66" s="15"/>
      <c r="AC66" s="15"/>
      <c r="AD66" s="15"/>
      <c r="AE66" s="15"/>
      <c r="AF66" s="15"/>
      <c r="AG66" s="15" t="s">
        <v>136</v>
      </c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</row>
    <row r="67" spans="1:60" outlineLevel="2">
      <c r="A67" s="18"/>
      <c r="B67" s="19"/>
      <c r="C67" s="30" t="s">
        <v>200</v>
      </c>
      <c r="D67" s="23"/>
      <c r="E67" s="34">
        <v>0.13500000000000001</v>
      </c>
      <c r="F67" s="21"/>
      <c r="G67" s="21"/>
      <c r="H67" s="21"/>
      <c r="I67" s="21"/>
      <c r="J67" s="21"/>
      <c r="K67" s="21"/>
      <c r="L67" s="21"/>
      <c r="M67" s="21"/>
      <c r="N67" s="393"/>
      <c r="O67" s="393"/>
      <c r="P67" s="393"/>
      <c r="Q67" s="393"/>
      <c r="R67" s="21"/>
      <c r="S67" s="21"/>
      <c r="T67" s="21"/>
      <c r="U67" s="21"/>
      <c r="V67" s="21"/>
      <c r="W67" s="21"/>
      <c r="X67" s="21"/>
      <c r="Y67" s="21"/>
      <c r="Z67" s="15"/>
      <c r="AA67" s="15"/>
      <c r="AB67" s="15"/>
      <c r="AC67" s="15"/>
      <c r="AD67" s="15"/>
      <c r="AE67" s="15"/>
      <c r="AF67" s="15"/>
      <c r="AG67" s="15" t="s">
        <v>131</v>
      </c>
      <c r="AH67" s="15">
        <v>0</v>
      </c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</row>
    <row r="68" spans="1:60" outlineLevel="1">
      <c r="A68" s="25">
        <v>17</v>
      </c>
      <c r="B68" s="26" t="s">
        <v>201</v>
      </c>
      <c r="C68" s="29" t="s">
        <v>202</v>
      </c>
      <c r="D68" s="27" t="s">
        <v>156</v>
      </c>
      <c r="E68" s="35">
        <v>21</v>
      </c>
      <c r="F68" s="392"/>
      <c r="G68" s="36">
        <f>ROUND(E68*F68,2)</f>
        <v>0</v>
      </c>
      <c r="H68" s="392"/>
      <c r="I68" s="36">
        <f>ROUND(E68*H68,2)</f>
        <v>0</v>
      </c>
      <c r="J68" s="392"/>
      <c r="K68" s="36">
        <f>ROUND(E68*J68,2)</f>
        <v>0</v>
      </c>
      <c r="L68" s="36">
        <v>21</v>
      </c>
      <c r="M68" s="36">
        <f>G68*(1+L68/100)</f>
        <v>0</v>
      </c>
      <c r="N68" s="35">
        <v>7.1300000000000001E-3</v>
      </c>
      <c r="O68" s="35">
        <f>ROUND(E68*N68,2)</f>
        <v>0.15</v>
      </c>
      <c r="P68" s="35">
        <v>0</v>
      </c>
      <c r="Q68" s="35">
        <f>ROUND(E68*P68,2)</f>
        <v>0</v>
      </c>
      <c r="R68" s="36"/>
      <c r="S68" s="36" t="s">
        <v>2116</v>
      </c>
      <c r="T68" s="28" t="s">
        <v>2116</v>
      </c>
      <c r="U68" s="21">
        <v>0.3175</v>
      </c>
      <c r="V68" s="21">
        <f>ROUND(E68*U68,2)</f>
        <v>6.67</v>
      </c>
      <c r="W68" s="21"/>
      <c r="X68" s="21" t="s">
        <v>135</v>
      </c>
      <c r="Y68" s="21" t="s">
        <v>2117</v>
      </c>
      <c r="Z68" s="15"/>
      <c r="AA68" s="15"/>
      <c r="AB68" s="15"/>
      <c r="AC68" s="15"/>
      <c r="AD68" s="15"/>
      <c r="AE68" s="15"/>
      <c r="AF68" s="15"/>
      <c r="AG68" s="15" t="s">
        <v>136</v>
      </c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</row>
    <row r="69" spans="1:60" outlineLevel="2">
      <c r="A69" s="18"/>
      <c r="B69" s="19"/>
      <c r="C69" s="30" t="s">
        <v>2173</v>
      </c>
      <c r="D69" s="23"/>
      <c r="E69" s="34">
        <v>5</v>
      </c>
      <c r="F69" s="21"/>
      <c r="G69" s="21"/>
      <c r="H69" s="21"/>
      <c r="I69" s="21"/>
      <c r="J69" s="21"/>
      <c r="K69" s="21"/>
      <c r="L69" s="21"/>
      <c r="M69" s="21"/>
      <c r="N69" s="393"/>
      <c r="O69" s="393"/>
      <c r="P69" s="393"/>
      <c r="Q69" s="393"/>
      <c r="R69" s="21"/>
      <c r="S69" s="21"/>
      <c r="T69" s="21"/>
      <c r="U69" s="21"/>
      <c r="V69" s="21"/>
      <c r="W69" s="21"/>
      <c r="X69" s="21"/>
      <c r="Y69" s="21"/>
      <c r="Z69" s="15"/>
      <c r="AA69" s="15"/>
      <c r="AB69" s="15"/>
      <c r="AC69" s="15"/>
      <c r="AD69" s="15"/>
      <c r="AE69" s="15"/>
      <c r="AF69" s="15"/>
      <c r="AG69" s="15" t="s">
        <v>131</v>
      </c>
      <c r="AH69" s="15">
        <v>0</v>
      </c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</row>
    <row r="70" spans="1:60" outlineLevel="3">
      <c r="A70" s="18"/>
      <c r="B70" s="19"/>
      <c r="C70" s="30" t="s">
        <v>42</v>
      </c>
      <c r="D70" s="23"/>
      <c r="E70" s="34">
        <v>1</v>
      </c>
      <c r="F70" s="21"/>
      <c r="G70" s="21"/>
      <c r="H70" s="21"/>
      <c r="I70" s="21"/>
      <c r="J70" s="21"/>
      <c r="K70" s="21"/>
      <c r="L70" s="21"/>
      <c r="M70" s="21"/>
      <c r="N70" s="393"/>
      <c r="O70" s="393"/>
      <c r="P70" s="393"/>
      <c r="Q70" s="393"/>
      <c r="R70" s="21"/>
      <c r="S70" s="21"/>
      <c r="T70" s="21"/>
      <c r="U70" s="21"/>
      <c r="V70" s="21"/>
      <c r="W70" s="21"/>
      <c r="X70" s="21"/>
      <c r="Y70" s="21"/>
      <c r="Z70" s="15"/>
      <c r="AA70" s="15"/>
      <c r="AB70" s="15"/>
      <c r="AC70" s="15"/>
      <c r="AD70" s="15"/>
      <c r="AE70" s="15"/>
      <c r="AF70" s="15"/>
      <c r="AG70" s="15" t="s">
        <v>131</v>
      </c>
      <c r="AH70" s="15">
        <v>0</v>
      </c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</row>
    <row r="71" spans="1:60" outlineLevel="3">
      <c r="A71" s="18"/>
      <c r="B71" s="19"/>
      <c r="C71" s="30" t="s">
        <v>2174</v>
      </c>
      <c r="D71" s="23"/>
      <c r="E71" s="34">
        <v>15</v>
      </c>
      <c r="F71" s="21"/>
      <c r="G71" s="21"/>
      <c r="H71" s="21"/>
      <c r="I71" s="21"/>
      <c r="J71" s="21"/>
      <c r="K71" s="21"/>
      <c r="L71" s="21"/>
      <c r="M71" s="21"/>
      <c r="N71" s="393"/>
      <c r="O71" s="393"/>
      <c r="P71" s="393"/>
      <c r="Q71" s="393"/>
      <c r="R71" s="21"/>
      <c r="S71" s="21"/>
      <c r="T71" s="21"/>
      <c r="U71" s="21"/>
      <c r="V71" s="21"/>
      <c r="W71" s="21"/>
      <c r="X71" s="21"/>
      <c r="Y71" s="21"/>
      <c r="Z71" s="15"/>
      <c r="AA71" s="15"/>
      <c r="AB71" s="15"/>
      <c r="AC71" s="15"/>
      <c r="AD71" s="15"/>
      <c r="AE71" s="15"/>
      <c r="AF71" s="15"/>
      <c r="AG71" s="15" t="s">
        <v>131</v>
      </c>
      <c r="AH71" s="15">
        <v>0</v>
      </c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</row>
    <row r="72" spans="1:60" outlineLevel="1">
      <c r="A72" s="25">
        <v>18</v>
      </c>
      <c r="B72" s="26" t="s">
        <v>204</v>
      </c>
      <c r="C72" s="29" t="s">
        <v>205</v>
      </c>
      <c r="D72" s="27" t="s">
        <v>156</v>
      </c>
      <c r="E72" s="35">
        <v>10</v>
      </c>
      <c r="F72" s="392"/>
      <c r="G72" s="36">
        <f>ROUND(E72*F72,2)</f>
        <v>0</v>
      </c>
      <c r="H72" s="392"/>
      <c r="I72" s="36">
        <f>ROUND(E72*H72,2)</f>
        <v>0</v>
      </c>
      <c r="J72" s="392"/>
      <c r="K72" s="36">
        <f>ROUND(E72*J72,2)</f>
        <v>0</v>
      </c>
      <c r="L72" s="36">
        <v>21</v>
      </c>
      <c r="M72" s="36">
        <f>G72*(1+L72/100)</f>
        <v>0</v>
      </c>
      <c r="N72" s="35">
        <v>1.137E-2</v>
      </c>
      <c r="O72" s="35">
        <f>ROUND(E72*N72,2)</f>
        <v>0.11</v>
      </c>
      <c r="P72" s="35">
        <v>0</v>
      </c>
      <c r="Q72" s="35">
        <f>ROUND(E72*P72,2)</f>
        <v>0</v>
      </c>
      <c r="R72" s="36"/>
      <c r="S72" s="36" t="s">
        <v>2116</v>
      </c>
      <c r="T72" s="28" t="s">
        <v>2116</v>
      </c>
      <c r="U72" s="21">
        <v>0.35</v>
      </c>
      <c r="V72" s="21">
        <f>ROUND(E72*U72,2)</f>
        <v>3.5</v>
      </c>
      <c r="W72" s="21"/>
      <c r="X72" s="21" t="s">
        <v>135</v>
      </c>
      <c r="Y72" s="21" t="s">
        <v>2117</v>
      </c>
      <c r="Z72" s="15"/>
      <c r="AA72" s="15"/>
      <c r="AB72" s="15"/>
      <c r="AC72" s="15"/>
      <c r="AD72" s="15"/>
      <c r="AE72" s="15"/>
      <c r="AF72" s="15"/>
      <c r="AG72" s="15" t="s">
        <v>136</v>
      </c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</row>
    <row r="73" spans="1:60" outlineLevel="2">
      <c r="A73" s="18"/>
      <c r="B73" s="19"/>
      <c r="C73" s="30" t="s">
        <v>203</v>
      </c>
      <c r="D73" s="23"/>
      <c r="E73" s="34">
        <v>2</v>
      </c>
      <c r="F73" s="21"/>
      <c r="G73" s="21"/>
      <c r="H73" s="21"/>
      <c r="I73" s="21"/>
      <c r="J73" s="21"/>
      <c r="K73" s="21"/>
      <c r="L73" s="21"/>
      <c r="M73" s="21"/>
      <c r="N73" s="393"/>
      <c r="O73" s="393"/>
      <c r="P73" s="393"/>
      <c r="Q73" s="393"/>
      <c r="R73" s="21"/>
      <c r="S73" s="21"/>
      <c r="T73" s="21"/>
      <c r="U73" s="21"/>
      <c r="V73" s="21"/>
      <c r="W73" s="21"/>
      <c r="X73" s="21"/>
      <c r="Y73" s="21"/>
      <c r="Z73" s="15"/>
      <c r="AA73" s="15"/>
      <c r="AB73" s="15"/>
      <c r="AC73" s="15"/>
      <c r="AD73" s="15"/>
      <c r="AE73" s="15"/>
      <c r="AF73" s="15"/>
      <c r="AG73" s="15" t="s">
        <v>131</v>
      </c>
      <c r="AH73" s="15">
        <v>0</v>
      </c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</row>
    <row r="74" spans="1:60" outlineLevel="3">
      <c r="A74" s="18"/>
      <c r="B74" s="19"/>
      <c r="C74" s="30" t="s">
        <v>914</v>
      </c>
      <c r="D74" s="23"/>
      <c r="E74" s="34">
        <v>4</v>
      </c>
      <c r="F74" s="21"/>
      <c r="G74" s="21"/>
      <c r="H74" s="21"/>
      <c r="I74" s="21"/>
      <c r="J74" s="21"/>
      <c r="K74" s="21"/>
      <c r="L74" s="21"/>
      <c r="M74" s="21"/>
      <c r="N74" s="393"/>
      <c r="O74" s="393"/>
      <c r="P74" s="393"/>
      <c r="Q74" s="393"/>
      <c r="R74" s="21"/>
      <c r="S74" s="21"/>
      <c r="T74" s="21"/>
      <c r="U74" s="21"/>
      <c r="V74" s="21"/>
      <c r="W74" s="21"/>
      <c r="X74" s="21"/>
      <c r="Y74" s="21"/>
      <c r="Z74" s="15"/>
      <c r="AA74" s="15"/>
      <c r="AB74" s="15"/>
      <c r="AC74" s="15"/>
      <c r="AD74" s="15"/>
      <c r="AE74" s="15"/>
      <c r="AF74" s="15"/>
      <c r="AG74" s="15" t="s">
        <v>131</v>
      </c>
      <c r="AH74" s="15">
        <v>0</v>
      </c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</row>
    <row r="75" spans="1:60" outlineLevel="3">
      <c r="A75" s="18"/>
      <c r="B75" s="19"/>
      <c r="C75" s="30" t="s">
        <v>42</v>
      </c>
      <c r="D75" s="23"/>
      <c r="E75" s="34">
        <v>1</v>
      </c>
      <c r="F75" s="21"/>
      <c r="G75" s="21"/>
      <c r="H75" s="21"/>
      <c r="I75" s="21"/>
      <c r="J75" s="21"/>
      <c r="K75" s="21"/>
      <c r="L75" s="21"/>
      <c r="M75" s="21"/>
      <c r="N75" s="393"/>
      <c r="O75" s="393"/>
      <c r="P75" s="393"/>
      <c r="Q75" s="393"/>
      <c r="R75" s="21"/>
      <c r="S75" s="21"/>
      <c r="T75" s="21"/>
      <c r="U75" s="21"/>
      <c r="V75" s="21"/>
      <c r="W75" s="21"/>
      <c r="X75" s="21"/>
      <c r="Y75" s="21"/>
      <c r="Z75" s="15"/>
      <c r="AA75" s="15"/>
      <c r="AB75" s="15"/>
      <c r="AC75" s="15"/>
      <c r="AD75" s="15"/>
      <c r="AE75" s="15"/>
      <c r="AF75" s="15"/>
      <c r="AG75" s="15" t="s">
        <v>131</v>
      </c>
      <c r="AH75" s="15">
        <v>0</v>
      </c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</row>
    <row r="76" spans="1:60" outlineLevel="3">
      <c r="A76" s="18"/>
      <c r="B76" s="19"/>
      <c r="C76" s="30" t="s">
        <v>42</v>
      </c>
      <c r="D76" s="23"/>
      <c r="E76" s="34">
        <v>1</v>
      </c>
      <c r="F76" s="21"/>
      <c r="G76" s="21"/>
      <c r="H76" s="21"/>
      <c r="I76" s="21"/>
      <c r="J76" s="21"/>
      <c r="K76" s="21"/>
      <c r="L76" s="21"/>
      <c r="M76" s="21"/>
      <c r="N76" s="393"/>
      <c r="O76" s="393"/>
      <c r="P76" s="393"/>
      <c r="Q76" s="393"/>
      <c r="R76" s="21"/>
      <c r="S76" s="21"/>
      <c r="T76" s="21"/>
      <c r="U76" s="21"/>
      <c r="V76" s="21"/>
      <c r="W76" s="21"/>
      <c r="X76" s="21"/>
      <c r="Y76" s="21"/>
      <c r="Z76" s="15"/>
      <c r="AA76" s="15"/>
      <c r="AB76" s="15"/>
      <c r="AC76" s="15"/>
      <c r="AD76" s="15"/>
      <c r="AE76" s="15"/>
      <c r="AF76" s="15"/>
      <c r="AG76" s="15" t="s">
        <v>131</v>
      </c>
      <c r="AH76" s="15">
        <v>0</v>
      </c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</row>
    <row r="77" spans="1:60" outlineLevel="3">
      <c r="A77" s="18"/>
      <c r="B77" s="19"/>
      <c r="C77" s="30" t="s">
        <v>2175</v>
      </c>
      <c r="D77" s="23"/>
      <c r="E77" s="34">
        <v>2</v>
      </c>
      <c r="F77" s="21"/>
      <c r="G77" s="21"/>
      <c r="H77" s="21"/>
      <c r="I77" s="21"/>
      <c r="J77" s="21"/>
      <c r="K77" s="21"/>
      <c r="L77" s="21"/>
      <c r="M77" s="21"/>
      <c r="N77" s="393"/>
      <c r="O77" s="393"/>
      <c r="P77" s="393"/>
      <c r="Q77" s="393"/>
      <c r="R77" s="21"/>
      <c r="S77" s="21"/>
      <c r="T77" s="21"/>
      <c r="U77" s="21"/>
      <c r="V77" s="21"/>
      <c r="W77" s="21"/>
      <c r="X77" s="21"/>
      <c r="Y77" s="21"/>
      <c r="Z77" s="15"/>
      <c r="AA77" s="15"/>
      <c r="AB77" s="15"/>
      <c r="AC77" s="15"/>
      <c r="AD77" s="15"/>
      <c r="AE77" s="15"/>
      <c r="AF77" s="15"/>
      <c r="AG77" s="15" t="s">
        <v>131</v>
      </c>
      <c r="AH77" s="15">
        <v>0</v>
      </c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</row>
    <row r="78" spans="1:60" outlineLevel="1">
      <c r="A78" s="25">
        <v>19</v>
      </c>
      <c r="B78" s="26" t="s">
        <v>2176</v>
      </c>
      <c r="C78" s="29" t="s">
        <v>2177</v>
      </c>
      <c r="D78" s="27" t="s">
        <v>199</v>
      </c>
      <c r="E78" s="35">
        <v>0.37851000000000001</v>
      </c>
      <c r="F78" s="392"/>
      <c r="G78" s="36">
        <f>ROUND(E78*F78,2)</f>
        <v>0</v>
      </c>
      <c r="H78" s="392"/>
      <c r="I78" s="36">
        <f>ROUND(E78*H78,2)</f>
        <v>0</v>
      </c>
      <c r="J78" s="392"/>
      <c r="K78" s="36">
        <f>ROUND(E78*J78,2)</f>
        <v>0</v>
      </c>
      <c r="L78" s="36">
        <v>21</v>
      </c>
      <c r="M78" s="36">
        <f>G78*(1+L78/100)</f>
        <v>0</v>
      </c>
      <c r="N78" s="35">
        <v>1.9539999999999998E-2</v>
      </c>
      <c r="O78" s="35">
        <f>ROUND(E78*N78,2)</f>
        <v>0.01</v>
      </c>
      <c r="P78" s="35">
        <v>0</v>
      </c>
      <c r="Q78" s="35">
        <f>ROUND(E78*P78,2)</f>
        <v>0</v>
      </c>
      <c r="R78" s="36"/>
      <c r="S78" s="36" t="s">
        <v>2116</v>
      </c>
      <c r="T78" s="28" t="s">
        <v>2116</v>
      </c>
      <c r="U78" s="21">
        <v>18.175000000000001</v>
      </c>
      <c r="V78" s="21">
        <f>ROUND(E78*U78,2)</f>
        <v>6.88</v>
      </c>
      <c r="W78" s="21"/>
      <c r="X78" s="21" t="s">
        <v>135</v>
      </c>
      <c r="Y78" s="21" t="s">
        <v>2117</v>
      </c>
      <c r="Z78" s="15"/>
      <c r="AA78" s="15"/>
      <c r="AB78" s="15"/>
      <c r="AC78" s="15"/>
      <c r="AD78" s="15"/>
      <c r="AE78" s="15"/>
      <c r="AF78" s="15"/>
      <c r="AG78" s="15" t="s">
        <v>136</v>
      </c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</row>
    <row r="79" spans="1:60" outlineLevel="2">
      <c r="A79" s="18"/>
      <c r="B79" s="19"/>
      <c r="C79" s="30" t="s">
        <v>2178</v>
      </c>
      <c r="D79" s="23"/>
      <c r="E79" s="34">
        <v>5.2780000000000001E-2</v>
      </c>
      <c r="F79" s="21"/>
      <c r="G79" s="21"/>
      <c r="H79" s="21"/>
      <c r="I79" s="21"/>
      <c r="J79" s="21"/>
      <c r="K79" s="21"/>
      <c r="L79" s="21"/>
      <c r="M79" s="21"/>
      <c r="N79" s="393"/>
      <c r="O79" s="393"/>
      <c r="P79" s="393"/>
      <c r="Q79" s="393"/>
      <c r="R79" s="21"/>
      <c r="S79" s="21"/>
      <c r="T79" s="21"/>
      <c r="U79" s="21"/>
      <c r="V79" s="21"/>
      <c r="W79" s="21"/>
      <c r="X79" s="21"/>
      <c r="Y79" s="21"/>
      <c r="Z79" s="15"/>
      <c r="AA79" s="15"/>
      <c r="AB79" s="15"/>
      <c r="AC79" s="15"/>
      <c r="AD79" s="15"/>
      <c r="AE79" s="15"/>
      <c r="AF79" s="15"/>
      <c r="AG79" s="15" t="s">
        <v>131</v>
      </c>
      <c r="AH79" s="15">
        <v>0</v>
      </c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</row>
    <row r="80" spans="1:60" outlineLevel="3">
      <c r="A80" s="18"/>
      <c r="B80" s="19"/>
      <c r="C80" s="30" t="s">
        <v>2179</v>
      </c>
      <c r="D80" s="23"/>
      <c r="E80" s="34">
        <v>4.7129999999999998E-2</v>
      </c>
      <c r="F80" s="21"/>
      <c r="G80" s="21"/>
      <c r="H80" s="21"/>
      <c r="I80" s="21"/>
      <c r="J80" s="21"/>
      <c r="K80" s="21"/>
      <c r="L80" s="21"/>
      <c r="M80" s="21"/>
      <c r="N80" s="393"/>
      <c r="O80" s="393"/>
      <c r="P80" s="393"/>
      <c r="Q80" s="393"/>
      <c r="R80" s="21"/>
      <c r="S80" s="21"/>
      <c r="T80" s="21"/>
      <c r="U80" s="21"/>
      <c r="V80" s="21"/>
      <c r="W80" s="21"/>
      <c r="X80" s="21"/>
      <c r="Y80" s="21"/>
      <c r="Z80" s="15"/>
      <c r="AA80" s="15"/>
      <c r="AB80" s="15"/>
      <c r="AC80" s="15"/>
      <c r="AD80" s="15"/>
      <c r="AE80" s="15"/>
      <c r="AF80" s="15"/>
      <c r="AG80" s="15" t="s">
        <v>131</v>
      </c>
      <c r="AH80" s="15">
        <v>0</v>
      </c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</row>
    <row r="81" spans="1:60" outlineLevel="3">
      <c r="A81" s="18"/>
      <c r="B81" s="19"/>
      <c r="C81" s="30" t="s">
        <v>2180</v>
      </c>
      <c r="D81" s="23"/>
      <c r="E81" s="34">
        <v>3.0159999999999999E-2</v>
      </c>
      <c r="F81" s="21"/>
      <c r="G81" s="21"/>
      <c r="H81" s="21"/>
      <c r="I81" s="21"/>
      <c r="J81" s="21"/>
      <c r="K81" s="21"/>
      <c r="L81" s="21"/>
      <c r="M81" s="21"/>
      <c r="N81" s="393"/>
      <c r="O81" s="393"/>
      <c r="P81" s="393"/>
      <c r="Q81" s="393"/>
      <c r="R81" s="21"/>
      <c r="S81" s="21"/>
      <c r="T81" s="21"/>
      <c r="U81" s="21"/>
      <c r="V81" s="21"/>
      <c r="W81" s="21"/>
      <c r="X81" s="21"/>
      <c r="Y81" s="21"/>
      <c r="Z81" s="15"/>
      <c r="AA81" s="15"/>
      <c r="AB81" s="15"/>
      <c r="AC81" s="15"/>
      <c r="AD81" s="15"/>
      <c r="AE81" s="15"/>
      <c r="AF81" s="15"/>
      <c r="AG81" s="15" t="s">
        <v>131</v>
      </c>
      <c r="AH81" s="15">
        <v>0</v>
      </c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</row>
    <row r="82" spans="1:60" outlineLevel="3">
      <c r="A82" s="18"/>
      <c r="B82" s="19"/>
      <c r="C82" s="30" t="s">
        <v>2181</v>
      </c>
      <c r="D82" s="23"/>
      <c r="E82" s="34">
        <v>9.425E-2</v>
      </c>
      <c r="F82" s="21"/>
      <c r="G82" s="21"/>
      <c r="H82" s="21"/>
      <c r="I82" s="21"/>
      <c r="J82" s="21"/>
      <c r="K82" s="21"/>
      <c r="L82" s="21"/>
      <c r="M82" s="21"/>
      <c r="N82" s="393"/>
      <c r="O82" s="393"/>
      <c r="P82" s="393"/>
      <c r="Q82" s="393"/>
      <c r="R82" s="21"/>
      <c r="S82" s="21"/>
      <c r="T82" s="21"/>
      <c r="U82" s="21"/>
      <c r="V82" s="21"/>
      <c r="W82" s="21"/>
      <c r="X82" s="21"/>
      <c r="Y82" s="21"/>
      <c r="Z82" s="15"/>
      <c r="AA82" s="15"/>
      <c r="AB82" s="15"/>
      <c r="AC82" s="15"/>
      <c r="AD82" s="15"/>
      <c r="AE82" s="15"/>
      <c r="AF82" s="15"/>
      <c r="AG82" s="15" t="s">
        <v>131</v>
      </c>
      <c r="AH82" s="15">
        <v>0</v>
      </c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</row>
    <row r="83" spans="1:60" outlineLevel="3">
      <c r="A83" s="18"/>
      <c r="B83" s="19"/>
      <c r="C83" s="30" t="s">
        <v>2182</v>
      </c>
      <c r="D83" s="23"/>
      <c r="E83" s="34">
        <v>6.5979999999999997E-2</v>
      </c>
      <c r="F83" s="21"/>
      <c r="G83" s="21"/>
      <c r="H83" s="21"/>
      <c r="I83" s="21"/>
      <c r="J83" s="21"/>
      <c r="K83" s="21"/>
      <c r="L83" s="21"/>
      <c r="M83" s="21"/>
      <c r="N83" s="393"/>
      <c r="O83" s="393"/>
      <c r="P83" s="393"/>
      <c r="Q83" s="393"/>
      <c r="R83" s="21"/>
      <c r="S83" s="21"/>
      <c r="T83" s="21"/>
      <c r="U83" s="21"/>
      <c r="V83" s="21"/>
      <c r="W83" s="21"/>
      <c r="X83" s="21"/>
      <c r="Y83" s="21"/>
      <c r="Z83" s="15"/>
      <c r="AA83" s="15"/>
      <c r="AB83" s="15"/>
      <c r="AC83" s="15"/>
      <c r="AD83" s="15"/>
      <c r="AE83" s="15"/>
      <c r="AF83" s="15"/>
      <c r="AG83" s="15" t="s">
        <v>131</v>
      </c>
      <c r="AH83" s="15">
        <v>0</v>
      </c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</row>
    <row r="84" spans="1:60" outlineLevel="3">
      <c r="A84" s="18"/>
      <c r="B84" s="19"/>
      <c r="C84" s="30" t="s">
        <v>2183</v>
      </c>
      <c r="D84" s="23"/>
      <c r="E84" s="34">
        <v>7.5399999999999998E-3</v>
      </c>
      <c r="F84" s="21"/>
      <c r="G84" s="21"/>
      <c r="H84" s="21"/>
      <c r="I84" s="21"/>
      <c r="J84" s="21"/>
      <c r="K84" s="21"/>
      <c r="L84" s="21"/>
      <c r="M84" s="21"/>
      <c r="N84" s="393"/>
      <c r="O84" s="393"/>
      <c r="P84" s="393"/>
      <c r="Q84" s="393"/>
      <c r="R84" s="21"/>
      <c r="S84" s="21"/>
      <c r="T84" s="21"/>
      <c r="U84" s="21"/>
      <c r="V84" s="21"/>
      <c r="W84" s="21"/>
      <c r="X84" s="21"/>
      <c r="Y84" s="21"/>
      <c r="Z84" s="15"/>
      <c r="AA84" s="15"/>
      <c r="AB84" s="15"/>
      <c r="AC84" s="15"/>
      <c r="AD84" s="15"/>
      <c r="AE84" s="15"/>
      <c r="AF84" s="15"/>
      <c r="AG84" s="15" t="s">
        <v>131</v>
      </c>
      <c r="AH84" s="15">
        <v>0</v>
      </c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</row>
    <row r="85" spans="1:60" outlineLevel="3">
      <c r="A85" s="18"/>
      <c r="B85" s="19"/>
      <c r="C85" s="30" t="s">
        <v>2184</v>
      </c>
      <c r="D85" s="23"/>
      <c r="E85" s="34">
        <v>5.6550000000000003E-2</v>
      </c>
      <c r="F85" s="21"/>
      <c r="G85" s="21"/>
      <c r="H85" s="21"/>
      <c r="I85" s="21"/>
      <c r="J85" s="21"/>
      <c r="K85" s="21"/>
      <c r="L85" s="21"/>
      <c r="M85" s="21"/>
      <c r="N85" s="393"/>
      <c r="O85" s="393"/>
      <c r="P85" s="393"/>
      <c r="Q85" s="393"/>
      <c r="R85" s="21"/>
      <c r="S85" s="21"/>
      <c r="T85" s="21"/>
      <c r="U85" s="21"/>
      <c r="V85" s="21"/>
      <c r="W85" s="21"/>
      <c r="X85" s="21"/>
      <c r="Y85" s="21"/>
      <c r="Z85" s="15"/>
      <c r="AA85" s="15"/>
      <c r="AB85" s="15"/>
      <c r="AC85" s="15"/>
      <c r="AD85" s="15"/>
      <c r="AE85" s="15"/>
      <c r="AF85" s="15"/>
      <c r="AG85" s="15" t="s">
        <v>131</v>
      </c>
      <c r="AH85" s="15">
        <v>0</v>
      </c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</row>
    <row r="86" spans="1:60" outlineLevel="3">
      <c r="A86" s="18"/>
      <c r="B86" s="19"/>
      <c r="C86" s="30" t="s">
        <v>2185</v>
      </c>
      <c r="D86" s="23"/>
      <c r="E86" s="34">
        <v>2.4129999999999999E-2</v>
      </c>
      <c r="F86" s="21"/>
      <c r="G86" s="21"/>
      <c r="H86" s="21"/>
      <c r="I86" s="21"/>
      <c r="J86" s="21"/>
      <c r="K86" s="21"/>
      <c r="L86" s="21"/>
      <c r="M86" s="21"/>
      <c r="N86" s="393"/>
      <c r="O86" s="393"/>
      <c r="P86" s="393"/>
      <c r="Q86" s="393"/>
      <c r="R86" s="21"/>
      <c r="S86" s="21"/>
      <c r="T86" s="21"/>
      <c r="U86" s="21"/>
      <c r="V86" s="21"/>
      <c r="W86" s="21"/>
      <c r="X86" s="21"/>
      <c r="Y86" s="21"/>
      <c r="Z86" s="15"/>
      <c r="AA86" s="15"/>
      <c r="AB86" s="15"/>
      <c r="AC86" s="15"/>
      <c r="AD86" s="15"/>
      <c r="AE86" s="15"/>
      <c r="AF86" s="15"/>
      <c r="AG86" s="15" t="s">
        <v>131</v>
      </c>
      <c r="AH86" s="15">
        <v>0</v>
      </c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</row>
    <row r="87" spans="1:60" outlineLevel="1">
      <c r="A87" s="25">
        <v>20</v>
      </c>
      <c r="B87" s="26" t="s">
        <v>207</v>
      </c>
      <c r="C87" s="29" t="s">
        <v>208</v>
      </c>
      <c r="D87" s="27" t="s">
        <v>199</v>
      </c>
      <c r="E87" s="35">
        <v>0.27400000000000002</v>
      </c>
      <c r="F87" s="392"/>
      <c r="G87" s="36">
        <f>ROUND(E87*F87,2)</f>
        <v>0</v>
      </c>
      <c r="H87" s="392"/>
      <c r="I87" s="36">
        <f>ROUND(E87*H87,2)</f>
        <v>0</v>
      </c>
      <c r="J87" s="392"/>
      <c r="K87" s="36">
        <f>ROUND(E87*J87,2)</f>
        <v>0</v>
      </c>
      <c r="L87" s="36">
        <v>21</v>
      </c>
      <c r="M87" s="36">
        <f>G87*(1+L87/100)</f>
        <v>0</v>
      </c>
      <c r="N87" s="35">
        <v>1.7090000000000001E-2</v>
      </c>
      <c r="O87" s="35">
        <f>ROUND(E87*N87,2)</f>
        <v>0</v>
      </c>
      <c r="P87" s="35">
        <v>0</v>
      </c>
      <c r="Q87" s="35">
        <f>ROUND(E87*P87,2)</f>
        <v>0</v>
      </c>
      <c r="R87" s="36"/>
      <c r="S87" s="36" t="s">
        <v>2116</v>
      </c>
      <c r="T87" s="28" t="s">
        <v>2116</v>
      </c>
      <c r="U87" s="21">
        <v>16.579999999999998</v>
      </c>
      <c r="V87" s="21">
        <f>ROUND(E87*U87,2)</f>
        <v>4.54</v>
      </c>
      <c r="W87" s="21"/>
      <c r="X87" s="21" t="s">
        <v>135</v>
      </c>
      <c r="Y87" s="21" t="s">
        <v>2117</v>
      </c>
      <c r="Z87" s="15"/>
      <c r="AA87" s="15"/>
      <c r="AB87" s="15"/>
      <c r="AC87" s="15"/>
      <c r="AD87" s="15"/>
      <c r="AE87" s="15"/>
      <c r="AF87" s="15"/>
      <c r="AG87" s="15" t="s">
        <v>136</v>
      </c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</row>
    <row r="88" spans="1:60" outlineLevel="2">
      <c r="A88" s="18"/>
      <c r="B88" s="19"/>
      <c r="C88" s="30" t="s">
        <v>209</v>
      </c>
      <c r="D88" s="23"/>
      <c r="E88" s="34">
        <v>0.27400000000000002</v>
      </c>
      <c r="F88" s="21"/>
      <c r="G88" s="21"/>
      <c r="H88" s="21"/>
      <c r="I88" s="21"/>
      <c r="J88" s="21"/>
      <c r="K88" s="21"/>
      <c r="L88" s="21"/>
      <c r="M88" s="21"/>
      <c r="N88" s="393"/>
      <c r="O88" s="393"/>
      <c r="P88" s="393"/>
      <c r="Q88" s="393"/>
      <c r="R88" s="21"/>
      <c r="S88" s="21"/>
      <c r="T88" s="21"/>
      <c r="U88" s="21"/>
      <c r="V88" s="21"/>
      <c r="W88" s="21"/>
      <c r="X88" s="21"/>
      <c r="Y88" s="21"/>
      <c r="Z88" s="15"/>
      <c r="AA88" s="15"/>
      <c r="AB88" s="15"/>
      <c r="AC88" s="15"/>
      <c r="AD88" s="15"/>
      <c r="AE88" s="15"/>
      <c r="AF88" s="15"/>
      <c r="AG88" s="15" t="s">
        <v>131</v>
      </c>
      <c r="AH88" s="15">
        <v>0</v>
      </c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</row>
    <row r="89" spans="1:60" ht="22.5" outlineLevel="1">
      <c r="A89" s="25">
        <v>21</v>
      </c>
      <c r="B89" s="26" t="s">
        <v>2186</v>
      </c>
      <c r="C89" s="29" t="s">
        <v>2187</v>
      </c>
      <c r="D89" s="27" t="s">
        <v>199</v>
      </c>
      <c r="E89" s="35">
        <v>0.35377999999999998</v>
      </c>
      <c r="F89" s="392"/>
      <c r="G89" s="36">
        <f>ROUND(E89*F89,2)</f>
        <v>0</v>
      </c>
      <c r="H89" s="392"/>
      <c r="I89" s="36">
        <f>ROUND(E89*H89,2)</f>
        <v>0</v>
      </c>
      <c r="J89" s="392"/>
      <c r="K89" s="36">
        <f>ROUND(E89*J89,2)</f>
        <v>0</v>
      </c>
      <c r="L89" s="36">
        <v>21</v>
      </c>
      <c r="M89" s="36">
        <f>G89*(1+L89/100)</f>
        <v>0</v>
      </c>
      <c r="N89" s="35">
        <v>1.221E-2</v>
      </c>
      <c r="O89" s="35">
        <f>ROUND(E89*N89,2)</f>
        <v>0</v>
      </c>
      <c r="P89" s="35">
        <v>0</v>
      </c>
      <c r="Q89" s="35">
        <f>ROUND(E89*P89,2)</f>
        <v>0</v>
      </c>
      <c r="R89" s="36"/>
      <c r="S89" s="36" t="s">
        <v>2116</v>
      </c>
      <c r="T89" s="28" t="s">
        <v>2116</v>
      </c>
      <c r="U89" s="21">
        <v>15.53</v>
      </c>
      <c r="V89" s="21">
        <f>ROUND(E89*U89,2)</f>
        <v>5.49</v>
      </c>
      <c r="W89" s="21"/>
      <c r="X89" s="21" t="s">
        <v>135</v>
      </c>
      <c r="Y89" s="21" t="s">
        <v>2117</v>
      </c>
      <c r="Z89" s="15"/>
      <c r="AA89" s="15"/>
      <c r="AB89" s="15"/>
      <c r="AC89" s="15"/>
      <c r="AD89" s="15"/>
      <c r="AE89" s="15"/>
      <c r="AF89" s="15"/>
      <c r="AG89" s="15" t="s">
        <v>136</v>
      </c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</row>
    <row r="90" spans="1:60" outlineLevel="2">
      <c r="A90" s="18"/>
      <c r="B90" s="19"/>
      <c r="C90" s="30" t="s">
        <v>2188</v>
      </c>
      <c r="D90" s="23"/>
      <c r="E90" s="34">
        <v>0.16245000000000001</v>
      </c>
      <c r="F90" s="21"/>
      <c r="G90" s="21"/>
      <c r="H90" s="21"/>
      <c r="I90" s="21"/>
      <c r="J90" s="21"/>
      <c r="K90" s="21"/>
      <c r="L90" s="21"/>
      <c r="M90" s="21"/>
      <c r="N90" s="393"/>
      <c r="O90" s="393"/>
      <c r="P90" s="393"/>
      <c r="Q90" s="393"/>
      <c r="R90" s="21"/>
      <c r="S90" s="21"/>
      <c r="T90" s="21"/>
      <c r="U90" s="21"/>
      <c r="V90" s="21"/>
      <c r="W90" s="21"/>
      <c r="X90" s="21"/>
      <c r="Y90" s="21"/>
      <c r="Z90" s="15"/>
      <c r="AA90" s="15"/>
      <c r="AB90" s="15"/>
      <c r="AC90" s="15"/>
      <c r="AD90" s="15"/>
      <c r="AE90" s="15"/>
      <c r="AF90" s="15"/>
      <c r="AG90" s="15" t="s">
        <v>131</v>
      </c>
      <c r="AH90" s="15">
        <v>0</v>
      </c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</row>
    <row r="91" spans="1:60" outlineLevel="3">
      <c r="A91" s="18"/>
      <c r="B91" s="19"/>
      <c r="C91" s="30" t="s">
        <v>2189</v>
      </c>
      <c r="D91" s="23"/>
      <c r="E91" s="34">
        <v>0.19133</v>
      </c>
      <c r="F91" s="21"/>
      <c r="G91" s="21"/>
      <c r="H91" s="21"/>
      <c r="I91" s="21"/>
      <c r="J91" s="21"/>
      <c r="K91" s="21"/>
      <c r="L91" s="21"/>
      <c r="M91" s="21"/>
      <c r="N91" s="393"/>
      <c r="O91" s="393"/>
      <c r="P91" s="393"/>
      <c r="Q91" s="393"/>
      <c r="R91" s="21"/>
      <c r="S91" s="21"/>
      <c r="T91" s="21"/>
      <c r="U91" s="21"/>
      <c r="V91" s="21"/>
      <c r="W91" s="21"/>
      <c r="X91" s="21"/>
      <c r="Y91" s="21"/>
      <c r="Z91" s="15"/>
      <c r="AA91" s="15"/>
      <c r="AB91" s="15"/>
      <c r="AC91" s="15"/>
      <c r="AD91" s="15"/>
      <c r="AE91" s="15"/>
      <c r="AF91" s="15"/>
      <c r="AG91" s="15" t="s">
        <v>131</v>
      </c>
      <c r="AH91" s="15">
        <v>0</v>
      </c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</row>
    <row r="92" spans="1:60" ht="22.5" outlineLevel="1">
      <c r="A92" s="25">
        <v>22</v>
      </c>
      <c r="B92" s="26" t="s">
        <v>210</v>
      </c>
      <c r="C92" s="29" t="s">
        <v>211</v>
      </c>
      <c r="D92" s="27" t="s">
        <v>152</v>
      </c>
      <c r="E92" s="35">
        <v>19.2</v>
      </c>
      <c r="F92" s="392"/>
      <c r="G92" s="36">
        <f>ROUND(E92*F92,2)</f>
        <v>0</v>
      </c>
      <c r="H92" s="392"/>
      <c r="I92" s="36">
        <f>ROUND(E92*H92,2)</f>
        <v>0</v>
      </c>
      <c r="J92" s="392"/>
      <c r="K92" s="36">
        <f>ROUND(E92*J92,2)</f>
        <v>0</v>
      </c>
      <c r="L92" s="36">
        <v>21</v>
      </c>
      <c r="M92" s="36">
        <f>G92*(1+L92/100)</f>
        <v>0</v>
      </c>
      <c r="N92" s="35">
        <v>0.14349999999999999</v>
      </c>
      <c r="O92" s="35">
        <f>ROUND(E92*N92,2)</f>
        <v>2.76</v>
      </c>
      <c r="P92" s="35">
        <v>0</v>
      </c>
      <c r="Q92" s="35">
        <f>ROUND(E92*P92,2)</f>
        <v>0</v>
      </c>
      <c r="R92" s="36"/>
      <c r="S92" s="36" t="s">
        <v>2116</v>
      </c>
      <c r="T92" s="28" t="s">
        <v>2116</v>
      </c>
      <c r="U92" s="21">
        <v>0.93459999999999999</v>
      </c>
      <c r="V92" s="21">
        <f>ROUND(E92*U92,2)</f>
        <v>17.940000000000001</v>
      </c>
      <c r="W92" s="21"/>
      <c r="X92" s="21" t="s">
        <v>135</v>
      </c>
      <c r="Y92" s="21" t="s">
        <v>2117</v>
      </c>
      <c r="Z92" s="15"/>
      <c r="AA92" s="15"/>
      <c r="AB92" s="15"/>
      <c r="AC92" s="15"/>
      <c r="AD92" s="15"/>
      <c r="AE92" s="15"/>
      <c r="AF92" s="15"/>
      <c r="AG92" s="15" t="s">
        <v>136</v>
      </c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</row>
    <row r="93" spans="1:60" outlineLevel="2">
      <c r="A93" s="18"/>
      <c r="B93" s="19"/>
      <c r="C93" s="30" t="s">
        <v>212</v>
      </c>
      <c r="D93" s="23"/>
      <c r="E93" s="34">
        <v>1.2</v>
      </c>
      <c r="F93" s="21"/>
      <c r="G93" s="21"/>
      <c r="H93" s="21"/>
      <c r="I93" s="21"/>
      <c r="J93" s="21"/>
      <c r="K93" s="21"/>
      <c r="L93" s="21"/>
      <c r="M93" s="21"/>
      <c r="N93" s="393"/>
      <c r="O93" s="393"/>
      <c r="P93" s="393"/>
      <c r="Q93" s="393"/>
      <c r="R93" s="21"/>
      <c r="S93" s="21"/>
      <c r="T93" s="21"/>
      <c r="U93" s="21"/>
      <c r="V93" s="21"/>
      <c r="W93" s="21"/>
      <c r="X93" s="21"/>
      <c r="Y93" s="21"/>
      <c r="Z93" s="15"/>
      <c r="AA93" s="15"/>
      <c r="AB93" s="15"/>
      <c r="AC93" s="15"/>
      <c r="AD93" s="15"/>
      <c r="AE93" s="15"/>
      <c r="AF93" s="15"/>
      <c r="AG93" s="15" t="s">
        <v>131</v>
      </c>
      <c r="AH93" s="15">
        <v>0</v>
      </c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</row>
    <row r="94" spans="1:60" outlineLevel="3">
      <c r="A94" s="18"/>
      <c r="B94" s="19"/>
      <c r="C94" s="30" t="s">
        <v>213</v>
      </c>
      <c r="D94" s="23"/>
      <c r="E94" s="34">
        <v>1.8</v>
      </c>
      <c r="F94" s="21"/>
      <c r="G94" s="21"/>
      <c r="H94" s="21"/>
      <c r="I94" s="21"/>
      <c r="J94" s="21"/>
      <c r="K94" s="21"/>
      <c r="L94" s="21"/>
      <c r="M94" s="21"/>
      <c r="N94" s="393"/>
      <c r="O94" s="393"/>
      <c r="P94" s="393"/>
      <c r="Q94" s="393"/>
      <c r="R94" s="21"/>
      <c r="S94" s="21"/>
      <c r="T94" s="21"/>
      <c r="U94" s="21"/>
      <c r="V94" s="21"/>
      <c r="W94" s="21"/>
      <c r="X94" s="21"/>
      <c r="Y94" s="21"/>
      <c r="Z94" s="15"/>
      <c r="AA94" s="15"/>
      <c r="AB94" s="15"/>
      <c r="AC94" s="15"/>
      <c r="AD94" s="15"/>
      <c r="AE94" s="15"/>
      <c r="AF94" s="15"/>
      <c r="AG94" s="15" t="s">
        <v>131</v>
      </c>
      <c r="AH94" s="15">
        <v>0</v>
      </c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</row>
    <row r="95" spans="1:60" outlineLevel="3">
      <c r="A95" s="18"/>
      <c r="B95" s="19"/>
      <c r="C95" s="30" t="s">
        <v>214</v>
      </c>
      <c r="D95" s="23"/>
      <c r="E95" s="34">
        <v>2.7</v>
      </c>
      <c r="F95" s="21"/>
      <c r="G95" s="21"/>
      <c r="H95" s="21"/>
      <c r="I95" s="21"/>
      <c r="J95" s="21"/>
      <c r="K95" s="21"/>
      <c r="L95" s="21"/>
      <c r="M95" s="21"/>
      <c r="N95" s="393"/>
      <c r="O95" s="393"/>
      <c r="P95" s="393"/>
      <c r="Q95" s="393"/>
      <c r="R95" s="21"/>
      <c r="S95" s="21"/>
      <c r="T95" s="21"/>
      <c r="U95" s="21"/>
      <c r="V95" s="21"/>
      <c r="W95" s="21"/>
      <c r="X95" s="21"/>
      <c r="Y95" s="21"/>
      <c r="Z95" s="15"/>
      <c r="AA95" s="15"/>
      <c r="AB95" s="15"/>
      <c r="AC95" s="15"/>
      <c r="AD95" s="15"/>
      <c r="AE95" s="15"/>
      <c r="AF95" s="15"/>
      <c r="AG95" s="15" t="s">
        <v>131</v>
      </c>
      <c r="AH95" s="15">
        <v>0</v>
      </c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</row>
    <row r="96" spans="1:60" outlineLevel="3">
      <c r="A96" s="18"/>
      <c r="B96" s="19"/>
      <c r="C96" s="30" t="s">
        <v>215</v>
      </c>
      <c r="D96" s="23"/>
      <c r="E96" s="34">
        <v>13.5</v>
      </c>
      <c r="F96" s="21"/>
      <c r="G96" s="21"/>
      <c r="H96" s="21"/>
      <c r="I96" s="21"/>
      <c r="J96" s="21"/>
      <c r="K96" s="21"/>
      <c r="L96" s="21"/>
      <c r="M96" s="21"/>
      <c r="N96" s="393"/>
      <c r="O96" s="393"/>
      <c r="P96" s="393"/>
      <c r="Q96" s="393"/>
      <c r="R96" s="21"/>
      <c r="S96" s="21"/>
      <c r="T96" s="21"/>
      <c r="U96" s="21"/>
      <c r="V96" s="21"/>
      <c r="W96" s="21"/>
      <c r="X96" s="21"/>
      <c r="Y96" s="21"/>
      <c r="Z96" s="15"/>
      <c r="AA96" s="15"/>
      <c r="AB96" s="15"/>
      <c r="AC96" s="15"/>
      <c r="AD96" s="15"/>
      <c r="AE96" s="15"/>
      <c r="AF96" s="15"/>
      <c r="AG96" s="15" t="s">
        <v>131</v>
      </c>
      <c r="AH96" s="15">
        <v>0</v>
      </c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</row>
    <row r="97" spans="1:60" ht="45" outlineLevel="1">
      <c r="A97" s="25">
        <v>23</v>
      </c>
      <c r="B97" s="26" t="s">
        <v>2260</v>
      </c>
      <c r="C97" s="29" t="s">
        <v>2261</v>
      </c>
      <c r="D97" s="27" t="s">
        <v>152</v>
      </c>
      <c r="E97" s="35">
        <v>54.36</v>
      </c>
      <c r="F97" s="392"/>
      <c r="G97" s="36">
        <f>ROUND(E97*F97,2)</f>
        <v>0</v>
      </c>
      <c r="H97" s="392"/>
      <c r="I97" s="36">
        <f>ROUND(E97*H97,2)</f>
        <v>0</v>
      </c>
      <c r="J97" s="392"/>
      <c r="K97" s="36">
        <f>ROUND(E97*J97,2)</f>
        <v>0</v>
      </c>
      <c r="L97" s="36">
        <v>21</v>
      </c>
      <c r="M97" s="36">
        <f>G97*(1+L97/100)</f>
        <v>0</v>
      </c>
      <c r="N97" s="35">
        <v>1.3979999999999999E-2</v>
      </c>
      <c r="O97" s="35">
        <f>ROUND(E97*N97,2)</f>
        <v>0.76</v>
      </c>
      <c r="P97" s="35">
        <v>0</v>
      </c>
      <c r="Q97" s="35">
        <f>ROUND(E97*P97,2)</f>
        <v>0</v>
      </c>
      <c r="R97" s="36"/>
      <c r="S97" s="36" t="s">
        <v>2116</v>
      </c>
      <c r="T97" s="28" t="s">
        <v>2116</v>
      </c>
      <c r="U97" s="21">
        <v>0.85</v>
      </c>
      <c r="V97" s="21">
        <f>ROUND(E97*U97,2)</f>
        <v>46.21</v>
      </c>
      <c r="W97" s="21"/>
      <c r="X97" s="21" t="s">
        <v>135</v>
      </c>
      <c r="Y97" s="21" t="s">
        <v>2117</v>
      </c>
      <c r="Z97" s="15"/>
      <c r="AA97" s="15"/>
      <c r="AB97" s="15"/>
      <c r="AC97" s="15"/>
      <c r="AD97" s="15"/>
      <c r="AE97" s="15"/>
      <c r="AF97" s="15"/>
      <c r="AG97" s="15" t="s">
        <v>136</v>
      </c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</row>
    <row r="98" spans="1:60" outlineLevel="2">
      <c r="A98" s="18"/>
      <c r="B98" s="19"/>
      <c r="C98" s="30" t="s">
        <v>216</v>
      </c>
      <c r="D98" s="23"/>
      <c r="E98" s="34">
        <v>23.04</v>
      </c>
      <c r="F98" s="21"/>
      <c r="G98" s="21"/>
      <c r="H98" s="21"/>
      <c r="I98" s="21"/>
      <c r="J98" s="21"/>
      <c r="K98" s="21"/>
      <c r="L98" s="21"/>
      <c r="M98" s="21"/>
      <c r="N98" s="393"/>
      <c r="O98" s="393"/>
      <c r="P98" s="393"/>
      <c r="Q98" s="393"/>
      <c r="R98" s="21"/>
      <c r="S98" s="21"/>
      <c r="T98" s="21"/>
      <c r="U98" s="21"/>
      <c r="V98" s="21"/>
      <c r="W98" s="21"/>
      <c r="X98" s="21"/>
      <c r="Y98" s="21"/>
      <c r="Z98" s="15"/>
      <c r="AA98" s="15"/>
      <c r="AB98" s="15"/>
      <c r="AC98" s="15"/>
      <c r="AD98" s="15"/>
      <c r="AE98" s="15"/>
      <c r="AF98" s="15"/>
      <c r="AG98" s="15" t="s">
        <v>131</v>
      </c>
      <c r="AH98" s="15">
        <v>0</v>
      </c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</row>
    <row r="99" spans="1:60" outlineLevel="3">
      <c r="A99" s="18"/>
      <c r="B99" s="19"/>
      <c r="C99" s="30" t="s">
        <v>217</v>
      </c>
      <c r="D99" s="23"/>
      <c r="E99" s="34">
        <v>16.920000000000002</v>
      </c>
      <c r="F99" s="21"/>
      <c r="G99" s="21"/>
      <c r="H99" s="21"/>
      <c r="I99" s="21"/>
      <c r="J99" s="21"/>
      <c r="K99" s="21"/>
      <c r="L99" s="21"/>
      <c r="M99" s="21"/>
      <c r="N99" s="393"/>
      <c r="O99" s="393"/>
      <c r="P99" s="393"/>
      <c r="Q99" s="393"/>
      <c r="R99" s="21"/>
      <c r="S99" s="21"/>
      <c r="T99" s="21"/>
      <c r="U99" s="21"/>
      <c r="V99" s="21"/>
      <c r="W99" s="21"/>
      <c r="X99" s="21"/>
      <c r="Y99" s="21"/>
      <c r="Z99" s="15"/>
      <c r="AA99" s="15"/>
      <c r="AB99" s="15"/>
      <c r="AC99" s="15"/>
      <c r="AD99" s="15"/>
      <c r="AE99" s="15"/>
      <c r="AF99" s="15"/>
      <c r="AG99" s="15" t="s">
        <v>131</v>
      </c>
      <c r="AH99" s="15">
        <v>0</v>
      </c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</row>
    <row r="100" spans="1:60" outlineLevel="3">
      <c r="A100" s="18"/>
      <c r="B100" s="19"/>
      <c r="C100" s="30" t="s">
        <v>218</v>
      </c>
      <c r="D100" s="23"/>
      <c r="E100" s="34">
        <v>14.4</v>
      </c>
      <c r="F100" s="21"/>
      <c r="G100" s="21"/>
      <c r="H100" s="21"/>
      <c r="I100" s="21"/>
      <c r="J100" s="21"/>
      <c r="K100" s="21"/>
      <c r="L100" s="21"/>
      <c r="M100" s="21"/>
      <c r="N100" s="393"/>
      <c r="O100" s="393"/>
      <c r="P100" s="393"/>
      <c r="Q100" s="393"/>
      <c r="R100" s="21"/>
      <c r="S100" s="21"/>
      <c r="T100" s="21"/>
      <c r="U100" s="21"/>
      <c r="V100" s="21"/>
      <c r="W100" s="21"/>
      <c r="X100" s="21"/>
      <c r="Y100" s="21"/>
      <c r="Z100" s="15"/>
      <c r="AA100" s="15"/>
      <c r="AB100" s="15"/>
      <c r="AC100" s="15"/>
      <c r="AD100" s="15"/>
      <c r="AE100" s="15"/>
      <c r="AF100" s="15"/>
      <c r="AG100" s="15" t="s">
        <v>131</v>
      </c>
      <c r="AH100" s="15">
        <v>0</v>
      </c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</row>
    <row r="101" spans="1:60" outlineLevel="1">
      <c r="A101" s="25">
        <v>24</v>
      </c>
      <c r="B101" s="26" t="s">
        <v>219</v>
      </c>
      <c r="C101" s="29" t="s">
        <v>220</v>
      </c>
      <c r="D101" s="27" t="s">
        <v>152</v>
      </c>
      <c r="E101" s="35">
        <v>19.8</v>
      </c>
      <c r="F101" s="392"/>
      <c r="G101" s="36">
        <f>ROUND(E101*F101,2)</f>
        <v>0</v>
      </c>
      <c r="H101" s="392"/>
      <c r="I101" s="36">
        <f>ROUND(E101*H101,2)</f>
        <v>0</v>
      </c>
      <c r="J101" s="392"/>
      <c r="K101" s="36">
        <f>ROUND(E101*J101,2)</f>
        <v>0</v>
      </c>
      <c r="L101" s="36">
        <v>21</v>
      </c>
      <c r="M101" s="36">
        <f>G101*(1+L101/100)</f>
        <v>0</v>
      </c>
      <c r="N101" s="35">
        <v>0.15931000000000001</v>
      </c>
      <c r="O101" s="35">
        <f>ROUND(E101*N101,2)</f>
        <v>3.15</v>
      </c>
      <c r="P101" s="35">
        <v>0</v>
      </c>
      <c r="Q101" s="35">
        <f>ROUND(E101*P101,2)</f>
        <v>0</v>
      </c>
      <c r="R101" s="36"/>
      <c r="S101" s="36" t="s">
        <v>2116</v>
      </c>
      <c r="T101" s="28" t="s">
        <v>2116</v>
      </c>
      <c r="U101" s="21">
        <v>0.7</v>
      </c>
      <c r="V101" s="21">
        <f>ROUND(E101*U101,2)</f>
        <v>13.86</v>
      </c>
      <c r="W101" s="21"/>
      <c r="X101" s="21" t="s">
        <v>135</v>
      </c>
      <c r="Y101" s="21" t="s">
        <v>2117</v>
      </c>
      <c r="Z101" s="15"/>
      <c r="AA101" s="15"/>
      <c r="AB101" s="15"/>
      <c r="AC101" s="15"/>
      <c r="AD101" s="15"/>
      <c r="AE101" s="15"/>
      <c r="AF101" s="15"/>
      <c r="AG101" s="15" t="s">
        <v>136</v>
      </c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</row>
    <row r="102" spans="1:60" outlineLevel="2">
      <c r="A102" s="18"/>
      <c r="B102" s="19"/>
      <c r="C102" s="30" t="s">
        <v>221</v>
      </c>
      <c r="D102" s="23"/>
      <c r="E102" s="34">
        <v>7.92</v>
      </c>
      <c r="F102" s="21"/>
      <c r="G102" s="21"/>
      <c r="H102" s="21"/>
      <c r="I102" s="21"/>
      <c r="J102" s="21"/>
      <c r="K102" s="21"/>
      <c r="L102" s="21"/>
      <c r="M102" s="21"/>
      <c r="N102" s="393"/>
      <c r="O102" s="393"/>
      <c r="P102" s="393"/>
      <c r="Q102" s="393"/>
      <c r="R102" s="21"/>
      <c r="S102" s="21"/>
      <c r="T102" s="21"/>
      <c r="U102" s="21"/>
      <c r="V102" s="21"/>
      <c r="W102" s="21"/>
      <c r="X102" s="21"/>
      <c r="Y102" s="21"/>
      <c r="Z102" s="15"/>
      <c r="AA102" s="15"/>
      <c r="AB102" s="15"/>
      <c r="AC102" s="15"/>
      <c r="AD102" s="15"/>
      <c r="AE102" s="15"/>
      <c r="AF102" s="15"/>
      <c r="AG102" s="15" t="s">
        <v>131</v>
      </c>
      <c r="AH102" s="15">
        <v>0</v>
      </c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</row>
    <row r="103" spans="1:60" outlineLevel="3">
      <c r="A103" s="18"/>
      <c r="B103" s="19"/>
      <c r="C103" s="30" t="s">
        <v>222</v>
      </c>
      <c r="D103" s="23"/>
      <c r="E103" s="34">
        <v>3.96</v>
      </c>
      <c r="F103" s="21"/>
      <c r="G103" s="21"/>
      <c r="H103" s="21"/>
      <c r="I103" s="21"/>
      <c r="J103" s="21"/>
      <c r="K103" s="21"/>
      <c r="L103" s="21"/>
      <c r="M103" s="21"/>
      <c r="N103" s="393"/>
      <c r="O103" s="393"/>
      <c r="P103" s="393"/>
      <c r="Q103" s="393"/>
      <c r="R103" s="21"/>
      <c r="S103" s="21"/>
      <c r="T103" s="21"/>
      <c r="U103" s="21"/>
      <c r="V103" s="21"/>
      <c r="W103" s="21"/>
      <c r="X103" s="21"/>
      <c r="Y103" s="21"/>
      <c r="Z103" s="15"/>
      <c r="AA103" s="15"/>
      <c r="AB103" s="15"/>
      <c r="AC103" s="15"/>
      <c r="AD103" s="15"/>
      <c r="AE103" s="15"/>
      <c r="AF103" s="15"/>
      <c r="AG103" s="15" t="s">
        <v>131</v>
      </c>
      <c r="AH103" s="15">
        <v>0</v>
      </c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</row>
    <row r="104" spans="1:60" outlineLevel="3">
      <c r="A104" s="18"/>
      <c r="B104" s="19"/>
      <c r="C104" s="30" t="s">
        <v>223</v>
      </c>
      <c r="D104" s="23"/>
      <c r="E104" s="34">
        <v>7.92</v>
      </c>
      <c r="F104" s="21"/>
      <c r="G104" s="21"/>
      <c r="H104" s="21"/>
      <c r="I104" s="21"/>
      <c r="J104" s="21"/>
      <c r="K104" s="21"/>
      <c r="L104" s="21"/>
      <c r="M104" s="21"/>
      <c r="N104" s="393"/>
      <c r="O104" s="393"/>
      <c r="P104" s="393"/>
      <c r="Q104" s="393"/>
      <c r="R104" s="21"/>
      <c r="S104" s="21"/>
      <c r="T104" s="21"/>
      <c r="U104" s="21"/>
      <c r="V104" s="21"/>
      <c r="W104" s="21"/>
      <c r="X104" s="21"/>
      <c r="Y104" s="21"/>
      <c r="Z104" s="15"/>
      <c r="AA104" s="15"/>
      <c r="AB104" s="15"/>
      <c r="AC104" s="15"/>
      <c r="AD104" s="15"/>
      <c r="AE104" s="15"/>
      <c r="AF104" s="15"/>
      <c r="AG104" s="15" t="s">
        <v>131</v>
      </c>
      <c r="AH104" s="15">
        <v>0</v>
      </c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</row>
    <row r="105" spans="1:60" outlineLevel="1">
      <c r="A105" s="25">
        <v>25</v>
      </c>
      <c r="B105" s="26" t="s">
        <v>224</v>
      </c>
      <c r="C105" s="29" t="s">
        <v>225</v>
      </c>
      <c r="D105" s="27" t="s">
        <v>152</v>
      </c>
      <c r="E105" s="35">
        <v>31.68</v>
      </c>
      <c r="F105" s="392"/>
      <c r="G105" s="36">
        <f>ROUND(E105*F105,2)</f>
        <v>0</v>
      </c>
      <c r="H105" s="392"/>
      <c r="I105" s="36">
        <f>ROUND(E105*H105,2)</f>
        <v>0</v>
      </c>
      <c r="J105" s="392"/>
      <c r="K105" s="36">
        <f>ROUND(E105*J105,2)</f>
        <v>0</v>
      </c>
      <c r="L105" s="36">
        <v>21</v>
      </c>
      <c r="M105" s="36">
        <f>G105*(1+L105/100)</f>
        <v>0</v>
      </c>
      <c r="N105" s="35">
        <v>0.19575000000000001</v>
      </c>
      <c r="O105" s="35">
        <f>ROUND(E105*N105,2)</f>
        <v>6.2</v>
      </c>
      <c r="P105" s="35">
        <v>0</v>
      </c>
      <c r="Q105" s="35">
        <f>ROUND(E105*P105,2)</f>
        <v>0</v>
      </c>
      <c r="R105" s="36"/>
      <c r="S105" s="36" t="s">
        <v>2116</v>
      </c>
      <c r="T105" s="28" t="s">
        <v>2116</v>
      </c>
      <c r="U105" s="21">
        <v>0.76</v>
      </c>
      <c r="V105" s="21">
        <f>ROUND(E105*U105,2)</f>
        <v>24.08</v>
      </c>
      <c r="W105" s="21"/>
      <c r="X105" s="21" t="s">
        <v>135</v>
      </c>
      <c r="Y105" s="21" t="s">
        <v>2117</v>
      </c>
      <c r="Z105" s="15"/>
      <c r="AA105" s="15"/>
      <c r="AB105" s="15"/>
      <c r="AC105" s="15"/>
      <c r="AD105" s="15"/>
      <c r="AE105" s="15"/>
      <c r="AF105" s="15"/>
      <c r="AG105" s="15" t="s">
        <v>136</v>
      </c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</row>
    <row r="106" spans="1:60" outlineLevel="2">
      <c r="A106" s="18"/>
      <c r="B106" s="19"/>
      <c r="C106" s="30" t="s">
        <v>226</v>
      </c>
      <c r="D106" s="23"/>
      <c r="E106" s="34">
        <v>15.84</v>
      </c>
      <c r="F106" s="21"/>
      <c r="G106" s="21"/>
      <c r="H106" s="21"/>
      <c r="I106" s="21"/>
      <c r="J106" s="21"/>
      <c r="K106" s="21"/>
      <c r="L106" s="21"/>
      <c r="M106" s="21"/>
      <c r="N106" s="393"/>
      <c r="O106" s="393"/>
      <c r="P106" s="393"/>
      <c r="Q106" s="393"/>
      <c r="R106" s="21"/>
      <c r="S106" s="21"/>
      <c r="T106" s="21"/>
      <c r="U106" s="21"/>
      <c r="V106" s="21"/>
      <c r="W106" s="21"/>
      <c r="X106" s="21"/>
      <c r="Y106" s="21"/>
      <c r="Z106" s="15"/>
      <c r="AA106" s="15"/>
      <c r="AB106" s="15"/>
      <c r="AC106" s="15"/>
      <c r="AD106" s="15"/>
      <c r="AE106" s="15"/>
      <c r="AF106" s="15"/>
      <c r="AG106" s="15" t="s">
        <v>131</v>
      </c>
      <c r="AH106" s="15">
        <v>0</v>
      </c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</row>
    <row r="107" spans="1:60" outlineLevel="3">
      <c r="A107" s="18"/>
      <c r="B107" s="19"/>
      <c r="C107" s="30" t="s">
        <v>227</v>
      </c>
      <c r="D107" s="23"/>
      <c r="E107" s="34">
        <v>15.84</v>
      </c>
      <c r="F107" s="21"/>
      <c r="G107" s="21"/>
      <c r="H107" s="21"/>
      <c r="I107" s="21"/>
      <c r="J107" s="21"/>
      <c r="K107" s="21"/>
      <c r="L107" s="21"/>
      <c r="M107" s="21"/>
      <c r="N107" s="393"/>
      <c r="O107" s="393"/>
      <c r="P107" s="393"/>
      <c r="Q107" s="393"/>
      <c r="R107" s="21"/>
      <c r="S107" s="21"/>
      <c r="T107" s="21"/>
      <c r="U107" s="21"/>
      <c r="V107" s="21"/>
      <c r="W107" s="21"/>
      <c r="X107" s="21"/>
      <c r="Y107" s="21"/>
      <c r="Z107" s="15"/>
      <c r="AA107" s="15"/>
      <c r="AB107" s="15"/>
      <c r="AC107" s="15"/>
      <c r="AD107" s="15"/>
      <c r="AE107" s="15"/>
      <c r="AF107" s="15"/>
      <c r="AG107" s="15" t="s">
        <v>131</v>
      </c>
      <c r="AH107" s="15">
        <v>0</v>
      </c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</row>
    <row r="108" spans="1:60" ht="22.5" outlineLevel="1">
      <c r="A108" s="25">
        <v>26</v>
      </c>
      <c r="B108" s="26" t="s">
        <v>2190</v>
      </c>
      <c r="C108" s="29" t="s">
        <v>2191</v>
      </c>
      <c r="D108" s="27" t="s">
        <v>199</v>
      </c>
      <c r="E108" s="35">
        <v>0.40878999999999999</v>
      </c>
      <c r="F108" s="392"/>
      <c r="G108" s="36">
        <f>ROUND(E108*F108,2)</f>
        <v>0</v>
      </c>
      <c r="H108" s="392"/>
      <c r="I108" s="36">
        <f>ROUND(E108*H108,2)</f>
        <v>0</v>
      </c>
      <c r="J108" s="392"/>
      <c r="K108" s="36">
        <f>ROUND(E108*J108,2)</f>
        <v>0</v>
      </c>
      <c r="L108" s="36">
        <v>21</v>
      </c>
      <c r="M108" s="36">
        <f>G108*(1+L108/100)</f>
        <v>0</v>
      </c>
      <c r="N108" s="35">
        <v>1</v>
      </c>
      <c r="O108" s="35">
        <f>ROUND(E108*N108,2)</f>
        <v>0.41</v>
      </c>
      <c r="P108" s="35">
        <v>0</v>
      </c>
      <c r="Q108" s="35">
        <f>ROUND(E108*P108,2)</f>
        <v>0</v>
      </c>
      <c r="R108" s="36" t="s">
        <v>230</v>
      </c>
      <c r="S108" s="36" t="s">
        <v>2116</v>
      </c>
      <c r="T108" s="28" t="s">
        <v>2116</v>
      </c>
      <c r="U108" s="21">
        <v>0</v>
      </c>
      <c r="V108" s="21">
        <f>ROUND(E108*U108,2)</f>
        <v>0</v>
      </c>
      <c r="W108" s="21"/>
      <c r="X108" s="21" t="s">
        <v>231</v>
      </c>
      <c r="Y108" s="21" t="s">
        <v>2117</v>
      </c>
      <c r="Z108" s="15"/>
      <c r="AA108" s="15"/>
      <c r="AB108" s="15"/>
      <c r="AC108" s="15"/>
      <c r="AD108" s="15"/>
      <c r="AE108" s="15"/>
      <c r="AF108" s="15"/>
      <c r="AG108" s="15" t="s">
        <v>232</v>
      </c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</row>
    <row r="109" spans="1:60" outlineLevel="2">
      <c r="A109" s="18"/>
      <c r="B109" s="19"/>
      <c r="C109" s="30" t="s">
        <v>2192</v>
      </c>
      <c r="D109" s="23"/>
      <c r="E109" s="34">
        <v>0.40878999999999999</v>
      </c>
      <c r="F109" s="21"/>
      <c r="G109" s="21"/>
      <c r="H109" s="21"/>
      <c r="I109" s="21"/>
      <c r="J109" s="21"/>
      <c r="K109" s="21"/>
      <c r="L109" s="21"/>
      <c r="M109" s="21"/>
      <c r="N109" s="393"/>
      <c r="O109" s="393"/>
      <c r="P109" s="393"/>
      <c r="Q109" s="393"/>
      <c r="R109" s="21"/>
      <c r="S109" s="21"/>
      <c r="T109" s="21"/>
      <c r="U109" s="21"/>
      <c r="V109" s="21"/>
      <c r="W109" s="21"/>
      <c r="X109" s="21"/>
      <c r="Y109" s="21"/>
      <c r="Z109" s="15"/>
      <c r="AA109" s="15"/>
      <c r="AB109" s="15"/>
      <c r="AC109" s="15"/>
      <c r="AD109" s="15"/>
      <c r="AE109" s="15"/>
      <c r="AF109" s="15"/>
      <c r="AG109" s="15" t="s">
        <v>131</v>
      </c>
      <c r="AH109" s="15">
        <v>0</v>
      </c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</row>
    <row r="110" spans="1:60" outlineLevel="1">
      <c r="A110" s="25">
        <v>27</v>
      </c>
      <c r="B110" s="26" t="s">
        <v>228</v>
      </c>
      <c r="C110" s="29" t="s">
        <v>229</v>
      </c>
      <c r="D110" s="27" t="s">
        <v>199</v>
      </c>
      <c r="E110" s="35">
        <v>0.29592000000000002</v>
      </c>
      <c r="F110" s="392"/>
      <c r="G110" s="36">
        <f>ROUND(E110*F110,2)</f>
        <v>0</v>
      </c>
      <c r="H110" s="392"/>
      <c r="I110" s="36">
        <f>ROUND(E110*H110,2)</f>
        <v>0</v>
      </c>
      <c r="J110" s="392"/>
      <c r="K110" s="36">
        <f>ROUND(E110*J110,2)</f>
        <v>0</v>
      </c>
      <c r="L110" s="36">
        <v>21</v>
      </c>
      <c r="M110" s="36">
        <f>G110*(1+L110/100)</f>
        <v>0</v>
      </c>
      <c r="N110" s="35">
        <v>1</v>
      </c>
      <c r="O110" s="35">
        <f>ROUND(E110*N110,2)</f>
        <v>0.3</v>
      </c>
      <c r="P110" s="35">
        <v>0</v>
      </c>
      <c r="Q110" s="35">
        <f>ROUND(E110*P110,2)</f>
        <v>0</v>
      </c>
      <c r="R110" s="36" t="s">
        <v>230</v>
      </c>
      <c r="S110" s="36" t="s">
        <v>2116</v>
      </c>
      <c r="T110" s="28" t="s">
        <v>2116</v>
      </c>
      <c r="U110" s="21">
        <v>0</v>
      </c>
      <c r="V110" s="21">
        <f>ROUND(E110*U110,2)</f>
        <v>0</v>
      </c>
      <c r="W110" s="21"/>
      <c r="X110" s="21" t="s">
        <v>231</v>
      </c>
      <c r="Y110" s="21" t="s">
        <v>2117</v>
      </c>
      <c r="Z110" s="15"/>
      <c r="AA110" s="15"/>
      <c r="AB110" s="15"/>
      <c r="AC110" s="15"/>
      <c r="AD110" s="15"/>
      <c r="AE110" s="15"/>
      <c r="AF110" s="15"/>
      <c r="AG110" s="15" t="s">
        <v>232</v>
      </c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</row>
    <row r="111" spans="1:60" outlineLevel="2">
      <c r="A111" s="18"/>
      <c r="B111" s="19"/>
      <c r="C111" s="30" t="s">
        <v>233</v>
      </c>
      <c r="D111" s="23"/>
      <c r="E111" s="34">
        <v>0.29592000000000002</v>
      </c>
      <c r="F111" s="21"/>
      <c r="G111" s="21"/>
      <c r="H111" s="21"/>
      <c r="I111" s="21"/>
      <c r="J111" s="21"/>
      <c r="K111" s="21"/>
      <c r="L111" s="21"/>
      <c r="M111" s="21"/>
      <c r="N111" s="393"/>
      <c r="O111" s="393"/>
      <c r="P111" s="393"/>
      <c r="Q111" s="393"/>
      <c r="R111" s="21"/>
      <c r="S111" s="21"/>
      <c r="T111" s="21"/>
      <c r="U111" s="21"/>
      <c r="V111" s="21"/>
      <c r="W111" s="21"/>
      <c r="X111" s="21"/>
      <c r="Y111" s="21"/>
      <c r="Z111" s="15"/>
      <c r="AA111" s="15"/>
      <c r="AB111" s="15"/>
      <c r="AC111" s="15"/>
      <c r="AD111" s="15"/>
      <c r="AE111" s="15"/>
      <c r="AF111" s="15"/>
      <c r="AG111" s="15" t="s">
        <v>131</v>
      </c>
      <c r="AH111" s="15">
        <v>0</v>
      </c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</row>
    <row r="112" spans="1:60" outlineLevel="1">
      <c r="A112" s="25">
        <v>28</v>
      </c>
      <c r="B112" s="26" t="s">
        <v>2193</v>
      </c>
      <c r="C112" s="29" t="s">
        <v>2194</v>
      </c>
      <c r="D112" s="27" t="s">
        <v>199</v>
      </c>
      <c r="E112" s="35">
        <v>0.38207999999999998</v>
      </c>
      <c r="F112" s="392"/>
      <c r="G112" s="36">
        <f>ROUND(E112*F112,2)</f>
        <v>0</v>
      </c>
      <c r="H112" s="392"/>
      <c r="I112" s="36">
        <f>ROUND(E112*H112,2)</f>
        <v>0</v>
      </c>
      <c r="J112" s="392"/>
      <c r="K112" s="36">
        <f>ROUND(E112*J112,2)</f>
        <v>0</v>
      </c>
      <c r="L112" s="36">
        <v>21</v>
      </c>
      <c r="M112" s="36">
        <f>G112*(1+L112/100)</f>
        <v>0</v>
      </c>
      <c r="N112" s="35">
        <v>1</v>
      </c>
      <c r="O112" s="35">
        <f>ROUND(E112*N112,2)</f>
        <v>0.38</v>
      </c>
      <c r="P112" s="35">
        <v>0</v>
      </c>
      <c r="Q112" s="35">
        <f>ROUND(E112*P112,2)</f>
        <v>0</v>
      </c>
      <c r="R112" s="36" t="s">
        <v>230</v>
      </c>
      <c r="S112" s="36" t="s">
        <v>2116</v>
      </c>
      <c r="T112" s="28" t="s">
        <v>2116</v>
      </c>
      <c r="U112" s="21">
        <v>0</v>
      </c>
      <c r="V112" s="21">
        <f>ROUND(E112*U112,2)</f>
        <v>0</v>
      </c>
      <c r="W112" s="21"/>
      <c r="X112" s="21" t="s">
        <v>231</v>
      </c>
      <c r="Y112" s="21" t="s">
        <v>2117</v>
      </c>
      <c r="Z112" s="15"/>
      <c r="AA112" s="15"/>
      <c r="AB112" s="15"/>
      <c r="AC112" s="15"/>
      <c r="AD112" s="15"/>
      <c r="AE112" s="15"/>
      <c r="AF112" s="15"/>
      <c r="AG112" s="15" t="s">
        <v>232</v>
      </c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</row>
    <row r="113" spans="1:60" outlineLevel="2">
      <c r="A113" s="18"/>
      <c r="B113" s="19"/>
      <c r="C113" s="30" t="s">
        <v>2195</v>
      </c>
      <c r="D113" s="23"/>
      <c r="E113" s="34">
        <v>0.38207999999999998</v>
      </c>
      <c r="F113" s="21"/>
      <c r="G113" s="21"/>
      <c r="H113" s="21"/>
      <c r="I113" s="21"/>
      <c r="J113" s="21"/>
      <c r="K113" s="21"/>
      <c r="L113" s="21"/>
      <c r="M113" s="21"/>
      <c r="N113" s="393"/>
      <c r="O113" s="393"/>
      <c r="P113" s="393"/>
      <c r="Q113" s="393"/>
      <c r="R113" s="21"/>
      <c r="S113" s="21"/>
      <c r="T113" s="21"/>
      <c r="U113" s="21"/>
      <c r="V113" s="21"/>
      <c r="W113" s="21"/>
      <c r="X113" s="21"/>
      <c r="Y113" s="21"/>
      <c r="Z113" s="15"/>
      <c r="AA113" s="15"/>
      <c r="AB113" s="15"/>
      <c r="AC113" s="15"/>
      <c r="AD113" s="15"/>
      <c r="AE113" s="15"/>
      <c r="AF113" s="15"/>
      <c r="AG113" s="15" t="s">
        <v>131</v>
      </c>
      <c r="AH113" s="15">
        <v>0</v>
      </c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</row>
    <row r="114" spans="1:60" outlineLevel="1">
      <c r="A114" s="25">
        <v>29</v>
      </c>
      <c r="B114" s="26" t="s">
        <v>234</v>
      </c>
      <c r="C114" s="29" t="s">
        <v>235</v>
      </c>
      <c r="D114" s="27" t="s">
        <v>152</v>
      </c>
      <c r="E114" s="35">
        <v>199.56</v>
      </c>
      <c r="F114" s="392"/>
      <c r="G114" s="36">
        <f>ROUND(E114*F114,2)</f>
        <v>0</v>
      </c>
      <c r="H114" s="392"/>
      <c r="I114" s="36">
        <f>ROUND(E114*H114,2)</f>
        <v>0</v>
      </c>
      <c r="J114" s="392"/>
      <c r="K114" s="36">
        <f>ROUND(E114*J114,2)</f>
        <v>0</v>
      </c>
      <c r="L114" s="36">
        <v>21</v>
      </c>
      <c r="M114" s="36">
        <f>G114*(1+L114/100)</f>
        <v>0</v>
      </c>
      <c r="N114" s="35">
        <v>0</v>
      </c>
      <c r="O114" s="35">
        <f>ROUND(E114*N114,2)</f>
        <v>0</v>
      </c>
      <c r="P114" s="35">
        <v>0</v>
      </c>
      <c r="Q114" s="35">
        <f>ROUND(E114*P114,2)</f>
        <v>0</v>
      </c>
      <c r="R114" s="36"/>
      <c r="S114" s="36" t="s">
        <v>236</v>
      </c>
      <c r="T114" s="28" t="s">
        <v>127</v>
      </c>
      <c r="U114" s="21">
        <v>0</v>
      </c>
      <c r="V114" s="21">
        <f>ROUND(E114*U114,2)</f>
        <v>0</v>
      </c>
      <c r="W114" s="21"/>
      <c r="X114" s="21" t="s">
        <v>231</v>
      </c>
      <c r="Y114" s="21" t="s">
        <v>2117</v>
      </c>
      <c r="Z114" s="15"/>
      <c r="AA114" s="15"/>
      <c r="AB114" s="15"/>
      <c r="AC114" s="15"/>
      <c r="AD114" s="15"/>
      <c r="AE114" s="15"/>
      <c r="AF114" s="15"/>
      <c r="AG114" s="15" t="s">
        <v>232</v>
      </c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</row>
    <row r="115" spans="1:60" outlineLevel="2">
      <c r="A115" s="18"/>
      <c r="B115" s="19"/>
      <c r="C115" s="30" t="s">
        <v>237</v>
      </c>
      <c r="D115" s="23"/>
      <c r="E115" s="34">
        <v>102.96</v>
      </c>
      <c r="F115" s="21"/>
      <c r="G115" s="21"/>
      <c r="H115" s="21"/>
      <c r="I115" s="21"/>
      <c r="J115" s="21"/>
      <c r="K115" s="21"/>
      <c r="L115" s="21"/>
      <c r="M115" s="21"/>
      <c r="N115" s="393"/>
      <c r="O115" s="393"/>
      <c r="P115" s="393"/>
      <c r="Q115" s="393"/>
      <c r="R115" s="21"/>
      <c r="S115" s="21"/>
      <c r="T115" s="21"/>
      <c r="U115" s="21"/>
      <c r="V115" s="21"/>
      <c r="W115" s="21"/>
      <c r="X115" s="21"/>
      <c r="Y115" s="21"/>
      <c r="Z115" s="15"/>
      <c r="AA115" s="15"/>
      <c r="AB115" s="15"/>
      <c r="AC115" s="15"/>
      <c r="AD115" s="15"/>
      <c r="AE115" s="15"/>
      <c r="AF115" s="15"/>
      <c r="AG115" s="15" t="s">
        <v>131</v>
      </c>
      <c r="AH115" s="15">
        <v>0</v>
      </c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</row>
    <row r="116" spans="1:60" outlineLevel="3">
      <c r="A116" s="18"/>
      <c r="B116" s="19"/>
      <c r="C116" s="30" t="s">
        <v>238</v>
      </c>
      <c r="D116" s="23"/>
      <c r="E116" s="34">
        <v>-6.4</v>
      </c>
      <c r="F116" s="21"/>
      <c r="G116" s="21"/>
      <c r="H116" s="21"/>
      <c r="I116" s="21"/>
      <c r="J116" s="21"/>
      <c r="K116" s="21"/>
      <c r="L116" s="21"/>
      <c r="M116" s="21"/>
      <c r="N116" s="393"/>
      <c r="O116" s="393"/>
      <c r="P116" s="393"/>
      <c r="Q116" s="393"/>
      <c r="R116" s="21"/>
      <c r="S116" s="21"/>
      <c r="T116" s="21"/>
      <c r="U116" s="21"/>
      <c r="V116" s="21"/>
      <c r="W116" s="21"/>
      <c r="X116" s="21"/>
      <c r="Y116" s="21"/>
      <c r="Z116" s="15"/>
      <c r="AA116" s="15"/>
      <c r="AB116" s="15"/>
      <c r="AC116" s="15"/>
      <c r="AD116" s="15"/>
      <c r="AE116" s="15"/>
      <c r="AF116" s="15"/>
      <c r="AG116" s="15" t="s">
        <v>131</v>
      </c>
      <c r="AH116" s="15">
        <v>0</v>
      </c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</row>
    <row r="117" spans="1:60" outlineLevel="3">
      <c r="A117" s="18"/>
      <c r="B117" s="19"/>
      <c r="C117" s="30" t="s">
        <v>239</v>
      </c>
      <c r="D117" s="23"/>
      <c r="E117" s="34">
        <v>51.84</v>
      </c>
      <c r="F117" s="21"/>
      <c r="G117" s="21"/>
      <c r="H117" s="21"/>
      <c r="I117" s="21"/>
      <c r="J117" s="21"/>
      <c r="K117" s="21"/>
      <c r="L117" s="21"/>
      <c r="M117" s="21"/>
      <c r="N117" s="393"/>
      <c r="O117" s="393"/>
      <c r="P117" s="393"/>
      <c r="Q117" s="393"/>
      <c r="R117" s="21"/>
      <c r="S117" s="21"/>
      <c r="T117" s="21"/>
      <c r="U117" s="21"/>
      <c r="V117" s="21"/>
      <c r="W117" s="21"/>
      <c r="X117" s="21"/>
      <c r="Y117" s="21"/>
      <c r="Z117" s="15"/>
      <c r="AA117" s="15"/>
      <c r="AB117" s="15"/>
      <c r="AC117" s="15"/>
      <c r="AD117" s="15"/>
      <c r="AE117" s="15"/>
      <c r="AF117" s="15"/>
      <c r="AG117" s="15" t="s">
        <v>131</v>
      </c>
      <c r="AH117" s="15">
        <v>0</v>
      </c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</row>
    <row r="118" spans="1:60" outlineLevel="3">
      <c r="A118" s="18"/>
      <c r="B118" s="19"/>
      <c r="C118" s="30" t="s">
        <v>240</v>
      </c>
      <c r="D118" s="23"/>
      <c r="E118" s="34">
        <v>-3.2</v>
      </c>
      <c r="F118" s="21"/>
      <c r="G118" s="21"/>
      <c r="H118" s="21"/>
      <c r="I118" s="21"/>
      <c r="J118" s="21"/>
      <c r="K118" s="21"/>
      <c r="L118" s="21"/>
      <c r="M118" s="21"/>
      <c r="N118" s="393"/>
      <c r="O118" s="393"/>
      <c r="P118" s="393"/>
      <c r="Q118" s="393"/>
      <c r="R118" s="21"/>
      <c r="S118" s="21"/>
      <c r="T118" s="21"/>
      <c r="U118" s="21"/>
      <c r="V118" s="21"/>
      <c r="W118" s="21"/>
      <c r="X118" s="21"/>
      <c r="Y118" s="21"/>
      <c r="Z118" s="15"/>
      <c r="AA118" s="15"/>
      <c r="AB118" s="15"/>
      <c r="AC118" s="15"/>
      <c r="AD118" s="15"/>
      <c r="AE118" s="15"/>
      <c r="AF118" s="15"/>
      <c r="AG118" s="15" t="s">
        <v>131</v>
      </c>
      <c r="AH118" s="15">
        <v>0</v>
      </c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</row>
    <row r="119" spans="1:60" outlineLevel="3">
      <c r="A119" s="18"/>
      <c r="B119" s="19"/>
      <c r="C119" s="30" t="s">
        <v>216</v>
      </c>
      <c r="D119" s="23"/>
      <c r="E119" s="34">
        <v>23.04</v>
      </c>
      <c r="F119" s="21"/>
      <c r="G119" s="21"/>
      <c r="H119" s="21"/>
      <c r="I119" s="21"/>
      <c r="J119" s="21"/>
      <c r="K119" s="21"/>
      <c r="L119" s="21"/>
      <c r="M119" s="21"/>
      <c r="N119" s="393"/>
      <c r="O119" s="393"/>
      <c r="P119" s="393"/>
      <c r="Q119" s="393"/>
      <c r="R119" s="21"/>
      <c r="S119" s="21"/>
      <c r="T119" s="21"/>
      <c r="U119" s="21"/>
      <c r="V119" s="21"/>
      <c r="W119" s="21"/>
      <c r="X119" s="21"/>
      <c r="Y119" s="21"/>
      <c r="Z119" s="15"/>
      <c r="AA119" s="15"/>
      <c r="AB119" s="15"/>
      <c r="AC119" s="15"/>
      <c r="AD119" s="15"/>
      <c r="AE119" s="15"/>
      <c r="AF119" s="15"/>
      <c r="AG119" s="15" t="s">
        <v>131</v>
      </c>
      <c r="AH119" s="15">
        <v>0</v>
      </c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</row>
    <row r="120" spans="1:60" outlineLevel="3">
      <c r="A120" s="18"/>
      <c r="B120" s="19"/>
      <c r="C120" s="30" t="s">
        <v>217</v>
      </c>
      <c r="D120" s="23"/>
      <c r="E120" s="34">
        <v>16.920000000000002</v>
      </c>
      <c r="F120" s="21"/>
      <c r="G120" s="21"/>
      <c r="H120" s="21"/>
      <c r="I120" s="21"/>
      <c r="J120" s="21"/>
      <c r="K120" s="21"/>
      <c r="L120" s="21"/>
      <c r="M120" s="21"/>
      <c r="N120" s="393"/>
      <c r="O120" s="393"/>
      <c r="P120" s="393"/>
      <c r="Q120" s="393"/>
      <c r="R120" s="21"/>
      <c r="S120" s="21"/>
      <c r="T120" s="21"/>
      <c r="U120" s="21"/>
      <c r="V120" s="21"/>
      <c r="W120" s="21"/>
      <c r="X120" s="21"/>
      <c r="Y120" s="21"/>
      <c r="Z120" s="15"/>
      <c r="AA120" s="15"/>
      <c r="AB120" s="15"/>
      <c r="AC120" s="15"/>
      <c r="AD120" s="15"/>
      <c r="AE120" s="15"/>
      <c r="AF120" s="15"/>
      <c r="AG120" s="15" t="s">
        <v>131</v>
      </c>
      <c r="AH120" s="15">
        <v>0</v>
      </c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</row>
    <row r="121" spans="1:60" outlineLevel="3">
      <c r="A121" s="18"/>
      <c r="B121" s="19"/>
      <c r="C121" s="30" t="s">
        <v>218</v>
      </c>
      <c r="D121" s="23"/>
      <c r="E121" s="34">
        <v>14.4</v>
      </c>
      <c r="F121" s="21"/>
      <c r="G121" s="21"/>
      <c r="H121" s="21"/>
      <c r="I121" s="21"/>
      <c r="J121" s="21"/>
      <c r="K121" s="21"/>
      <c r="L121" s="21"/>
      <c r="M121" s="21"/>
      <c r="N121" s="393"/>
      <c r="O121" s="393"/>
      <c r="P121" s="393"/>
      <c r="Q121" s="393"/>
      <c r="R121" s="21"/>
      <c r="S121" s="21"/>
      <c r="T121" s="21"/>
      <c r="U121" s="21"/>
      <c r="V121" s="21"/>
      <c r="W121" s="21"/>
      <c r="X121" s="21"/>
      <c r="Y121" s="21"/>
      <c r="Z121" s="15"/>
      <c r="AA121" s="15"/>
      <c r="AB121" s="15"/>
      <c r="AC121" s="15"/>
      <c r="AD121" s="15"/>
      <c r="AE121" s="15"/>
      <c r="AF121" s="15"/>
      <c r="AG121" s="15" t="s">
        <v>131</v>
      </c>
      <c r="AH121" s="15">
        <v>0</v>
      </c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</row>
    <row r="122" spans="1:60" ht="22.5" outlineLevel="1">
      <c r="A122" s="25">
        <v>30</v>
      </c>
      <c r="B122" s="26" t="s">
        <v>241</v>
      </c>
      <c r="C122" s="29" t="s">
        <v>2196</v>
      </c>
      <c r="D122" s="27" t="s">
        <v>156</v>
      </c>
      <c r="E122" s="35">
        <v>1</v>
      </c>
      <c r="F122" s="392"/>
      <c r="G122" s="36">
        <f>ROUND(E122*F122,2)</f>
        <v>0</v>
      </c>
      <c r="H122" s="392"/>
      <c r="I122" s="36">
        <f>ROUND(E122*H122,2)</f>
        <v>0</v>
      </c>
      <c r="J122" s="392"/>
      <c r="K122" s="36">
        <f>ROUND(E122*J122,2)</f>
        <v>0</v>
      </c>
      <c r="L122" s="36">
        <v>21</v>
      </c>
      <c r="M122" s="36">
        <f>G122*(1+L122/100)</f>
        <v>0</v>
      </c>
      <c r="N122" s="35">
        <v>1.6E-2</v>
      </c>
      <c r="O122" s="35">
        <f>ROUND(E122*N122,2)</f>
        <v>0.02</v>
      </c>
      <c r="P122" s="35">
        <v>0</v>
      </c>
      <c r="Q122" s="35">
        <f>ROUND(E122*P122,2)</f>
        <v>0</v>
      </c>
      <c r="R122" s="36" t="s">
        <v>230</v>
      </c>
      <c r="S122" s="36" t="s">
        <v>2116</v>
      </c>
      <c r="T122" s="28" t="s">
        <v>2116</v>
      </c>
      <c r="U122" s="21">
        <v>0</v>
      </c>
      <c r="V122" s="21">
        <f>ROUND(E122*U122,2)</f>
        <v>0</v>
      </c>
      <c r="W122" s="21"/>
      <c r="X122" s="21" t="s">
        <v>231</v>
      </c>
      <c r="Y122" s="21" t="s">
        <v>2117</v>
      </c>
      <c r="Z122" s="15"/>
      <c r="AA122" s="15"/>
      <c r="AB122" s="15"/>
      <c r="AC122" s="15"/>
      <c r="AD122" s="15"/>
      <c r="AE122" s="15"/>
      <c r="AF122" s="15"/>
      <c r="AG122" s="15" t="s">
        <v>232</v>
      </c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</row>
    <row r="123" spans="1:60" outlineLevel="2">
      <c r="A123" s="18"/>
      <c r="B123" s="19"/>
      <c r="C123" s="30" t="s">
        <v>42</v>
      </c>
      <c r="D123" s="23"/>
      <c r="E123" s="34">
        <v>1</v>
      </c>
      <c r="F123" s="21"/>
      <c r="G123" s="21"/>
      <c r="H123" s="21"/>
      <c r="I123" s="21"/>
      <c r="J123" s="21"/>
      <c r="K123" s="21"/>
      <c r="L123" s="21"/>
      <c r="M123" s="21"/>
      <c r="N123" s="393"/>
      <c r="O123" s="393"/>
      <c r="P123" s="393"/>
      <c r="Q123" s="393"/>
      <c r="R123" s="21"/>
      <c r="S123" s="21"/>
      <c r="T123" s="21"/>
      <c r="U123" s="21"/>
      <c r="V123" s="21"/>
      <c r="W123" s="21"/>
      <c r="X123" s="21"/>
      <c r="Y123" s="21"/>
      <c r="Z123" s="15"/>
      <c r="AA123" s="15"/>
      <c r="AB123" s="15"/>
      <c r="AC123" s="15"/>
      <c r="AD123" s="15"/>
      <c r="AE123" s="15"/>
      <c r="AF123" s="15"/>
      <c r="AG123" s="15" t="s">
        <v>131</v>
      </c>
      <c r="AH123" s="15">
        <v>0</v>
      </c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</row>
    <row r="124" spans="1:60" ht="22.5" outlineLevel="1">
      <c r="A124" s="25">
        <v>31</v>
      </c>
      <c r="B124" s="26" t="s">
        <v>242</v>
      </c>
      <c r="C124" s="29" t="s">
        <v>2197</v>
      </c>
      <c r="D124" s="27" t="s">
        <v>156</v>
      </c>
      <c r="E124" s="35">
        <v>5</v>
      </c>
      <c r="F124" s="392"/>
      <c r="G124" s="36">
        <f>ROUND(E124*F124,2)</f>
        <v>0</v>
      </c>
      <c r="H124" s="392"/>
      <c r="I124" s="36">
        <f>ROUND(E124*H124,2)</f>
        <v>0</v>
      </c>
      <c r="J124" s="392"/>
      <c r="K124" s="36">
        <f>ROUND(E124*J124,2)</f>
        <v>0</v>
      </c>
      <c r="L124" s="36">
        <v>21</v>
      </c>
      <c r="M124" s="36">
        <f>G124*(1+L124/100)</f>
        <v>0</v>
      </c>
      <c r="N124" s="35">
        <v>0.02</v>
      </c>
      <c r="O124" s="35">
        <f>ROUND(E124*N124,2)</f>
        <v>0.1</v>
      </c>
      <c r="P124" s="35">
        <v>0</v>
      </c>
      <c r="Q124" s="35">
        <f>ROUND(E124*P124,2)</f>
        <v>0</v>
      </c>
      <c r="R124" s="36" t="s">
        <v>230</v>
      </c>
      <c r="S124" s="36" t="s">
        <v>2116</v>
      </c>
      <c r="T124" s="28" t="s">
        <v>2116</v>
      </c>
      <c r="U124" s="21">
        <v>0</v>
      </c>
      <c r="V124" s="21">
        <f>ROUND(E124*U124,2)</f>
        <v>0</v>
      </c>
      <c r="W124" s="21"/>
      <c r="X124" s="21" t="s">
        <v>231</v>
      </c>
      <c r="Y124" s="21" t="s">
        <v>2117</v>
      </c>
      <c r="Z124" s="15"/>
      <c r="AA124" s="15"/>
      <c r="AB124" s="15"/>
      <c r="AC124" s="15"/>
      <c r="AD124" s="15"/>
      <c r="AE124" s="15"/>
      <c r="AF124" s="15"/>
      <c r="AG124" s="15" t="s">
        <v>232</v>
      </c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</row>
    <row r="125" spans="1:60" outlineLevel="2">
      <c r="A125" s="18"/>
      <c r="B125" s="19"/>
      <c r="C125" s="30" t="s">
        <v>2173</v>
      </c>
      <c r="D125" s="23"/>
      <c r="E125" s="34">
        <v>5</v>
      </c>
      <c r="F125" s="21"/>
      <c r="G125" s="21"/>
      <c r="H125" s="21"/>
      <c r="I125" s="21"/>
      <c r="J125" s="21"/>
      <c r="K125" s="21"/>
      <c r="L125" s="21"/>
      <c r="M125" s="21"/>
      <c r="N125" s="393"/>
      <c r="O125" s="393"/>
      <c r="P125" s="393"/>
      <c r="Q125" s="393"/>
      <c r="R125" s="21"/>
      <c r="S125" s="21"/>
      <c r="T125" s="21"/>
      <c r="U125" s="21"/>
      <c r="V125" s="21"/>
      <c r="W125" s="21"/>
      <c r="X125" s="21"/>
      <c r="Y125" s="21"/>
      <c r="Z125" s="15"/>
      <c r="AA125" s="15"/>
      <c r="AB125" s="15"/>
      <c r="AC125" s="15"/>
      <c r="AD125" s="15"/>
      <c r="AE125" s="15"/>
      <c r="AF125" s="15"/>
      <c r="AG125" s="15" t="s">
        <v>131</v>
      </c>
      <c r="AH125" s="15">
        <v>0</v>
      </c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</row>
    <row r="126" spans="1:60" ht="22.5" outlineLevel="1">
      <c r="A126" s="25">
        <v>32</v>
      </c>
      <c r="B126" s="26" t="s">
        <v>243</v>
      </c>
      <c r="C126" s="29" t="s">
        <v>2198</v>
      </c>
      <c r="D126" s="27" t="s">
        <v>156</v>
      </c>
      <c r="E126" s="35">
        <v>2</v>
      </c>
      <c r="F126" s="392"/>
      <c r="G126" s="36">
        <f>ROUND(E126*F126,2)</f>
        <v>0</v>
      </c>
      <c r="H126" s="392"/>
      <c r="I126" s="36">
        <f>ROUND(E126*H126,2)</f>
        <v>0</v>
      </c>
      <c r="J126" s="392"/>
      <c r="K126" s="36">
        <f>ROUND(E126*J126,2)</f>
        <v>0</v>
      </c>
      <c r="L126" s="36">
        <v>21</v>
      </c>
      <c r="M126" s="36">
        <f>G126*(1+L126/100)</f>
        <v>0</v>
      </c>
      <c r="N126" s="35">
        <v>2.8000000000000001E-2</v>
      </c>
      <c r="O126" s="35">
        <f>ROUND(E126*N126,2)</f>
        <v>0.06</v>
      </c>
      <c r="P126" s="35">
        <v>0</v>
      </c>
      <c r="Q126" s="35">
        <f>ROUND(E126*P126,2)</f>
        <v>0</v>
      </c>
      <c r="R126" s="36" t="s">
        <v>230</v>
      </c>
      <c r="S126" s="36" t="s">
        <v>2116</v>
      </c>
      <c r="T126" s="28" t="s">
        <v>2116</v>
      </c>
      <c r="U126" s="21">
        <v>0</v>
      </c>
      <c r="V126" s="21">
        <f>ROUND(E126*U126,2)</f>
        <v>0</v>
      </c>
      <c r="W126" s="21"/>
      <c r="X126" s="21" t="s">
        <v>231</v>
      </c>
      <c r="Y126" s="21" t="s">
        <v>2117</v>
      </c>
      <c r="Z126" s="15"/>
      <c r="AA126" s="15"/>
      <c r="AB126" s="15"/>
      <c r="AC126" s="15"/>
      <c r="AD126" s="15"/>
      <c r="AE126" s="15"/>
      <c r="AF126" s="15"/>
      <c r="AG126" s="15" t="s">
        <v>232</v>
      </c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</row>
    <row r="127" spans="1:60" outlineLevel="2">
      <c r="A127" s="18"/>
      <c r="B127" s="19"/>
      <c r="C127" s="30" t="s">
        <v>203</v>
      </c>
      <c r="D127" s="23"/>
      <c r="E127" s="34">
        <v>2</v>
      </c>
      <c r="F127" s="21"/>
      <c r="G127" s="21"/>
      <c r="H127" s="21"/>
      <c r="I127" s="21"/>
      <c r="J127" s="21"/>
      <c r="K127" s="21"/>
      <c r="L127" s="21"/>
      <c r="M127" s="21"/>
      <c r="N127" s="393"/>
      <c r="O127" s="393"/>
      <c r="P127" s="393"/>
      <c r="Q127" s="393"/>
      <c r="R127" s="21"/>
      <c r="S127" s="21"/>
      <c r="T127" s="21"/>
      <c r="U127" s="21"/>
      <c r="V127" s="21"/>
      <c r="W127" s="21"/>
      <c r="X127" s="21"/>
      <c r="Y127" s="21"/>
      <c r="Z127" s="15"/>
      <c r="AA127" s="15"/>
      <c r="AB127" s="15"/>
      <c r="AC127" s="15"/>
      <c r="AD127" s="15"/>
      <c r="AE127" s="15"/>
      <c r="AF127" s="15"/>
      <c r="AG127" s="15" t="s">
        <v>131</v>
      </c>
      <c r="AH127" s="15">
        <v>0</v>
      </c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</row>
    <row r="128" spans="1:60" ht="22.5" outlineLevel="1">
      <c r="A128" s="25">
        <v>33</v>
      </c>
      <c r="B128" s="26" t="s">
        <v>2199</v>
      </c>
      <c r="C128" s="29" t="s">
        <v>2200</v>
      </c>
      <c r="D128" s="27" t="s">
        <v>156</v>
      </c>
      <c r="E128" s="35">
        <v>4</v>
      </c>
      <c r="F128" s="392"/>
      <c r="G128" s="36">
        <f>ROUND(E128*F128,2)</f>
        <v>0</v>
      </c>
      <c r="H128" s="392"/>
      <c r="I128" s="36">
        <f>ROUND(E128*H128,2)</f>
        <v>0</v>
      </c>
      <c r="J128" s="392"/>
      <c r="K128" s="36">
        <f>ROUND(E128*J128,2)</f>
        <v>0</v>
      </c>
      <c r="L128" s="36">
        <v>21</v>
      </c>
      <c r="M128" s="36">
        <f>G128*(1+L128/100)</f>
        <v>0</v>
      </c>
      <c r="N128" s="35">
        <v>3.2000000000000001E-2</v>
      </c>
      <c r="O128" s="35">
        <f>ROUND(E128*N128,2)</f>
        <v>0.13</v>
      </c>
      <c r="P128" s="35">
        <v>0</v>
      </c>
      <c r="Q128" s="35">
        <f>ROUND(E128*P128,2)</f>
        <v>0</v>
      </c>
      <c r="R128" s="36" t="s">
        <v>230</v>
      </c>
      <c r="S128" s="36" t="s">
        <v>2116</v>
      </c>
      <c r="T128" s="28" t="s">
        <v>2116</v>
      </c>
      <c r="U128" s="21">
        <v>0</v>
      </c>
      <c r="V128" s="21">
        <f>ROUND(E128*U128,2)</f>
        <v>0</v>
      </c>
      <c r="W128" s="21"/>
      <c r="X128" s="21" t="s">
        <v>231</v>
      </c>
      <c r="Y128" s="21" t="s">
        <v>2117</v>
      </c>
      <c r="Z128" s="15"/>
      <c r="AA128" s="15"/>
      <c r="AB128" s="15"/>
      <c r="AC128" s="15"/>
      <c r="AD128" s="15"/>
      <c r="AE128" s="15"/>
      <c r="AF128" s="15"/>
      <c r="AG128" s="15" t="s">
        <v>232</v>
      </c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</row>
    <row r="129" spans="1:60" outlineLevel="2">
      <c r="A129" s="18"/>
      <c r="B129" s="19"/>
      <c r="C129" s="30" t="s">
        <v>914</v>
      </c>
      <c r="D129" s="23"/>
      <c r="E129" s="34">
        <v>4</v>
      </c>
      <c r="F129" s="21"/>
      <c r="G129" s="21"/>
      <c r="H129" s="21"/>
      <c r="I129" s="21"/>
      <c r="J129" s="21"/>
      <c r="K129" s="21"/>
      <c r="L129" s="21"/>
      <c r="M129" s="21"/>
      <c r="N129" s="393"/>
      <c r="O129" s="393"/>
      <c r="P129" s="393"/>
      <c r="Q129" s="393"/>
      <c r="R129" s="21"/>
      <c r="S129" s="21"/>
      <c r="T129" s="21"/>
      <c r="U129" s="21"/>
      <c r="V129" s="21"/>
      <c r="W129" s="21"/>
      <c r="X129" s="21"/>
      <c r="Y129" s="21"/>
      <c r="Z129" s="15"/>
      <c r="AA129" s="15"/>
      <c r="AB129" s="15"/>
      <c r="AC129" s="15"/>
      <c r="AD129" s="15"/>
      <c r="AE129" s="15"/>
      <c r="AF129" s="15"/>
      <c r="AG129" s="15" t="s">
        <v>131</v>
      </c>
      <c r="AH129" s="15">
        <v>0</v>
      </c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</row>
    <row r="130" spans="1:60" ht="22.5" outlineLevel="1">
      <c r="A130" s="25">
        <v>34</v>
      </c>
      <c r="B130" s="26" t="s">
        <v>2201</v>
      </c>
      <c r="C130" s="29" t="s">
        <v>2202</v>
      </c>
      <c r="D130" s="27" t="s">
        <v>156</v>
      </c>
      <c r="E130" s="35">
        <v>1</v>
      </c>
      <c r="F130" s="392"/>
      <c r="G130" s="36">
        <f>ROUND(E130*F130,2)</f>
        <v>0</v>
      </c>
      <c r="H130" s="392"/>
      <c r="I130" s="36">
        <f>ROUND(E130*H130,2)</f>
        <v>0</v>
      </c>
      <c r="J130" s="392"/>
      <c r="K130" s="36">
        <f>ROUND(E130*J130,2)</f>
        <v>0</v>
      </c>
      <c r="L130" s="36">
        <v>21</v>
      </c>
      <c r="M130" s="36">
        <f>G130*(1+L130/100)</f>
        <v>0</v>
      </c>
      <c r="N130" s="35">
        <v>3.5999999999999997E-2</v>
      </c>
      <c r="O130" s="35">
        <f>ROUND(E130*N130,2)</f>
        <v>0.04</v>
      </c>
      <c r="P130" s="35">
        <v>0</v>
      </c>
      <c r="Q130" s="35">
        <f>ROUND(E130*P130,2)</f>
        <v>0</v>
      </c>
      <c r="R130" s="36" t="s">
        <v>230</v>
      </c>
      <c r="S130" s="36" t="s">
        <v>2116</v>
      </c>
      <c r="T130" s="28" t="s">
        <v>2116</v>
      </c>
      <c r="U130" s="21">
        <v>0</v>
      </c>
      <c r="V130" s="21">
        <f>ROUND(E130*U130,2)</f>
        <v>0</v>
      </c>
      <c r="W130" s="21"/>
      <c r="X130" s="21" t="s">
        <v>231</v>
      </c>
      <c r="Y130" s="21" t="s">
        <v>2117</v>
      </c>
      <c r="Z130" s="15"/>
      <c r="AA130" s="15"/>
      <c r="AB130" s="15"/>
      <c r="AC130" s="15"/>
      <c r="AD130" s="15"/>
      <c r="AE130" s="15"/>
      <c r="AF130" s="15"/>
      <c r="AG130" s="15" t="s">
        <v>232</v>
      </c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</row>
    <row r="131" spans="1:60" outlineLevel="2">
      <c r="A131" s="18"/>
      <c r="B131" s="19"/>
      <c r="C131" s="30" t="s">
        <v>42</v>
      </c>
      <c r="D131" s="23"/>
      <c r="E131" s="34">
        <v>1</v>
      </c>
      <c r="F131" s="21"/>
      <c r="G131" s="21"/>
      <c r="H131" s="21"/>
      <c r="I131" s="21"/>
      <c r="J131" s="21"/>
      <c r="K131" s="21"/>
      <c r="L131" s="21"/>
      <c r="M131" s="21"/>
      <c r="N131" s="393"/>
      <c r="O131" s="393"/>
      <c r="P131" s="393"/>
      <c r="Q131" s="393"/>
      <c r="R131" s="21"/>
      <c r="S131" s="21"/>
      <c r="T131" s="21"/>
      <c r="U131" s="21"/>
      <c r="V131" s="21"/>
      <c r="W131" s="21"/>
      <c r="X131" s="21"/>
      <c r="Y131" s="21"/>
      <c r="Z131" s="15"/>
      <c r="AA131" s="15"/>
      <c r="AB131" s="15"/>
      <c r="AC131" s="15"/>
      <c r="AD131" s="15"/>
      <c r="AE131" s="15"/>
      <c r="AF131" s="15"/>
      <c r="AG131" s="15" t="s">
        <v>131</v>
      </c>
      <c r="AH131" s="15">
        <v>0</v>
      </c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</row>
    <row r="132" spans="1:60" ht="22.5" outlineLevel="1">
      <c r="A132" s="25">
        <v>35</v>
      </c>
      <c r="B132" s="26" t="s">
        <v>244</v>
      </c>
      <c r="C132" s="29" t="s">
        <v>2203</v>
      </c>
      <c r="D132" s="27" t="s">
        <v>156</v>
      </c>
      <c r="E132" s="35">
        <v>15</v>
      </c>
      <c r="F132" s="392"/>
      <c r="G132" s="36">
        <f>ROUND(E132*F132,2)</f>
        <v>0</v>
      </c>
      <c r="H132" s="392"/>
      <c r="I132" s="36">
        <f>ROUND(E132*H132,2)</f>
        <v>0</v>
      </c>
      <c r="J132" s="392"/>
      <c r="K132" s="36">
        <f>ROUND(E132*J132,2)</f>
        <v>0</v>
      </c>
      <c r="L132" s="36">
        <v>21</v>
      </c>
      <c r="M132" s="36">
        <f>G132*(1+L132/100)</f>
        <v>0</v>
      </c>
      <c r="N132" s="35">
        <v>2.7040000000000002E-2</v>
      </c>
      <c r="O132" s="35">
        <f>ROUND(E132*N132,2)</f>
        <v>0.41</v>
      </c>
      <c r="P132" s="35">
        <v>0</v>
      </c>
      <c r="Q132" s="35">
        <f>ROUND(E132*P132,2)</f>
        <v>0</v>
      </c>
      <c r="R132" s="36" t="s">
        <v>230</v>
      </c>
      <c r="S132" s="36" t="s">
        <v>2116</v>
      </c>
      <c r="T132" s="28" t="s">
        <v>2116</v>
      </c>
      <c r="U132" s="21">
        <v>0</v>
      </c>
      <c r="V132" s="21">
        <f>ROUND(E132*U132,2)</f>
        <v>0</v>
      </c>
      <c r="W132" s="21"/>
      <c r="X132" s="21" t="s">
        <v>231</v>
      </c>
      <c r="Y132" s="21" t="s">
        <v>2117</v>
      </c>
      <c r="Z132" s="15"/>
      <c r="AA132" s="15"/>
      <c r="AB132" s="15"/>
      <c r="AC132" s="15"/>
      <c r="AD132" s="15"/>
      <c r="AE132" s="15"/>
      <c r="AF132" s="15"/>
      <c r="AG132" s="15" t="s">
        <v>232</v>
      </c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</row>
    <row r="133" spans="1:60" outlineLevel="2">
      <c r="A133" s="18"/>
      <c r="B133" s="19"/>
      <c r="C133" s="30" t="s">
        <v>2174</v>
      </c>
      <c r="D133" s="23"/>
      <c r="E133" s="34">
        <v>15</v>
      </c>
      <c r="F133" s="21"/>
      <c r="G133" s="21"/>
      <c r="H133" s="21"/>
      <c r="I133" s="21"/>
      <c r="J133" s="21"/>
      <c r="K133" s="21"/>
      <c r="L133" s="21"/>
      <c r="M133" s="21"/>
      <c r="N133" s="393"/>
      <c r="O133" s="393"/>
      <c r="P133" s="393"/>
      <c r="Q133" s="393"/>
      <c r="R133" s="21"/>
      <c r="S133" s="21"/>
      <c r="T133" s="21"/>
      <c r="U133" s="21"/>
      <c r="V133" s="21"/>
      <c r="W133" s="21"/>
      <c r="X133" s="21"/>
      <c r="Y133" s="21"/>
      <c r="Z133" s="15"/>
      <c r="AA133" s="15"/>
      <c r="AB133" s="15"/>
      <c r="AC133" s="15"/>
      <c r="AD133" s="15"/>
      <c r="AE133" s="15"/>
      <c r="AF133" s="15"/>
      <c r="AG133" s="15" t="s">
        <v>131</v>
      </c>
      <c r="AH133" s="15">
        <v>0</v>
      </c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</row>
    <row r="134" spans="1:60" ht="22.5" outlineLevel="1">
      <c r="A134" s="25">
        <v>36</v>
      </c>
      <c r="B134" s="26" t="s">
        <v>245</v>
      </c>
      <c r="C134" s="29" t="s">
        <v>2204</v>
      </c>
      <c r="D134" s="27" t="s">
        <v>156</v>
      </c>
      <c r="E134" s="35">
        <v>1</v>
      </c>
      <c r="F134" s="392"/>
      <c r="G134" s="36">
        <f>ROUND(E134*F134,2)</f>
        <v>0</v>
      </c>
      <c r="H134" s="392"/>
      <c r="I134" s="36">
        <f>ROUND(E134*H134,2)</f>
        <v>0</v>
      </c>
      <c r="J134" s="392"/>
      <c r="K134" s="36">
        <f>ROUND(E134*J134,2)</f>
        <v>0</v>
      </c>
      <c r="L134" s="36">
        <v>21</v>
      </c>
      <c r="M134" s="36">
        <f>G134*(1+L134/100)</f>
        <v>0</v>
      </c>
      <c r="N134" s="35">
        <v>3.245E-2</v>
      </c>
      <c r="O134" s="35">
        <f>ROUND(E134*N134,2)</f>
        <v>0.03</v>
      </c>
      <c r="P134" s="35">
        <v>0</v>
      </c>
      <c r="Q134" s="35">
        <f>ROUND(E134*P134,2)</f>
        <v>0</v>
      </c>
      <c r="R134" s="36" t="s">
        <v>230</v>
      </c>
      <c r="S134" s="36" t="s">
        <v>2116</v>
      </c>
      <c r="T134" s="28" t="s">
        <v>2116</v>
      </c>
      <c r="U134" s="21">
        <v>0</v>
      </c>
      <c r="V134" s="21">
        <f>ROUND(E134*U134,2)</f>
        <v>0</v>
      </c>
      <c r="W134" s="21"/>
      <c r="X134" s="21" t="s">
        <v>231</v>
      </c>
      <c r="Y134" s="21" t="s">
        <v>2117</v>
      </c>
      <c r="Z134" s="15"/>
      <c r="AA134" s="15"/>
      <c r="AB134" s="15"/>
      <c r="AC134" s="15"/>
      <c r="AD134" s="15"/>
      <c r="AE134" s="15"/>
      <c r="AF134" s="15"/>
      <c r="AG134" s="15" t="s">
        <v>232</v>
      </c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</row>
    <row r="135" spans="1:60" outlineLevel="2">
      <c r="A135" s="18"/>
      <c r="B135" s="19"/>
      <c r="C135" s="30" t="s">
        <v>42</v>
      </c>
      <c r="D135" s="23"/>
      <c r="E135" s="34">
        <v>1</v>
      </c>
      <c r="F135" s="21"/>
      <c r="G135" s="21"/>
      <c r="H135" s="21"/>
      <c r="I135" s="21"/>
      <c r="J135" s="21"/>
      <c r="K135" s="21"/>
      <c r="L135" s="21"/>
      <c r="M135" s="21"/>
      <c r="N135" s="393"/>
      <c r="O135" s="393"/>
      <c r="P135" s="393"/>
      <c r="Q135" s="393"/>
      <c r="R135" s="21"/>
      <c r="S135" s="21"/>
      <c r="T135" s="21"/>
      <c r="U135" s="21"/>
      <c r="V135" s="21"/>
      <c r="W135" s="21"/>
      <c r="X135" s="21"/>
      <c r="Y135" s="21"/>
      <c r="Z135" s="15"/>
      <c r="AA135" s="15"/>
      <c r="AB135" s="15"/>
      <c r="AC135" s="15"/>
      <c r="AD135" s="15"/>
      <c r="AE135" s="15"/>
      <c r="AF135" s="15"/>
      <c r="AG135" s="15" t="s">
        <v>131</v>
      </c>
      <c r="AH135" s="15">
        <v>0</v>
      </c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</row>
    <row r="136" spans="1:60" ht="22.5" outlineLevel="1">
      <c r="A136" s="25">
        <v>37</v>
      </c>
      <c r="B136" s="26" t="s">
        <v>2205</v>
      </c>
      <c r="C136" s="29" t="s">
        <v>2206</v>
      </c>
      <c r="D136" s="27" t="s">
        <v>156</v>
      </c>
      <c r="E136" s="35">
        <v>2</v>
      </c>
      <c r="F136" s="392"/>
      <c r="G136" s="36">
        <f>ROUND(E136*F136,2)</f>
        <v>0</v>
      </c>
      <c r="H136" s="392"/>
      <c r="I136" s="36">
        <f>ROUND(E136*H136,2)</f>
        <v>0</v>
      </c>
      <c r="J136" s="392"/>
      <c r="K136" s="36">
        <f>ROUND(E136*J136,2)</f>
        <v>0</v>
      </c>
      <c r="L136" s="36">
        <v>21</v>
      </c>
      <c r="M136" s="36">
        <f>G136*(1+L136/100)</f>
        <v>0</v>
      </c>
      <c r="N136" s="35">
        <v>4.8669999999999998E-2</v>
      </c>
      <c r="O136" s="35">
        <f>ROUND(E136*N136,2)</f>
        <v>0.1</v>
      </c>
      <c r="P136" s="35">
        <v>0</v>
      </c>
      <c r="Q136" s="35">
        <f>ROUND(E136*P136,2)</f>
        <v>0</v>
      </c>
      <c r="R136" s="36" t="s">
        <v>230</v>
      </c>
      <c r="S136" s="36" t="s">
        <v>2116</v>
      </c>
      <c r="T136" s="28" t="s">
        <v>2116</v>
      </c>
      <c r="U136" s="21">
        <v>0</v>
      </c>
      <c r="V136" s="21">
        <f>ROUND(E136*U136,2)</f>
        <v>0</v>
      </c>
      <c r="W136" s="21"/>
      <c r="X136" s="21" t="s">
        <v>231</v>
      </c>
      <c r="Y136" s="21" t="s">
        <v>2117</v>
      </c>
      <c r="Z136" s="15"/>
      <c r="AA136" s="15"/>
      <c r="AB136" s="15"/>
      <c r="AC136" s="15"/>
      <c r="AD136" s="15"/>
      <c r="AE136" s="15"/>
      <c r="AF136" s="15"/>
      <c r="AG136" s="15" t="s">
        <v>232</v>
      </c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</row>
    <row r="137" spans="1:60" outlineLevel="2">
      <c r="A137" s="18"/>
      <c r="B137" s="19"/>
      <c r="C137" s="30" t="s">
        <v>2175</v>
      </c>
      <c r="D137" s="23"/>
      <c r="E137" s="34">
        <v>2</v>
      </c>
      <c r="F137" s="21"/>
      <c r="G137" s="21"/>
      <c r="H137" s="21"/>
      <c r="I137" s="21"/>
      <c r="J137" s="21"/>
      <c r="K137" s="21"/>
      <c r="L137" s="21"/>
      <c r="M137" s="21"/>
      <c r="N137" s="393"/>
      <c r="O137" s="393"/>
      <c r="P137" s="393"/>
      <c r="Q137" s="393"/>
      <c r="R137" s="21"/>
      <c r="S137" s="21"/>
      <c r="T137" s="21"/>
      <c r="U137" s="21"/>
      <c r="V137" s="21"/>
      <c r="W137" s="21"/>
      <c r="X137" s="21"/>
      <c r="Y137" s="21"/>
      <c r="Z137" s="15"/>
      <c r="AA137" s="15"/>
      <c r="AB137" s="15"/>
      <c r="AC137" s="15"/>
      <c r="AD137" s="15"/>
      <c r="AE137" s="15"/>
      <c r="AF137" s="15"/>
      <c r="AG137" s="15" t="s">
        <v>131</v>
      </c>
      <c r="AH137" s="15">
        <v>0</v>
      </c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</row>
    <row r="138" spans="1:60">
      <c r="A138" s="464" t="s">
        <v>120</v>
      </c>
      <c r="B138" s="450" t="s">
        <v>45</v>
      </c>
      <c r="C138" s="451" t="s">
        <v>46</v>
      </c>
      <c r="D138" s="452"/>
      <c r="E138" s="453"/>
      <c r="F138" s="454"/>
      <c r="G138" s="454">
        <f>SUMIF(AG139:AG171,"&lt;&gt;NOR",G139:G171)</f>
        <v>0</v>
      </c>
      <c r="H138" s="454"/>
      <c r="I138" s="454">
        <f>SUM(I139:I171)</f>
        <v>0</v>
      </c>
      <c r="J138" s="454"/>
      <c r="K138" s="454">
        <f>SUM(K139:K171)</f>
        <v>0</v>
      </c>
      <c r="L138" s="454"/>
      <c r="M138" s="454">
        <f>SUM(M139:M171)</f>
        <v>0</v>
      </c>
      <c r="N138" s="453"/>
      <c r="O138" s="453">
        <f>SUM(O139:O171)</f>
        <v>19.860000000000003</v>
      </c>
      <c r="P138" s="453"/>
      <c r="Q138" s="453">
        <f>SUM(Q139:Q171)</f>
        <v>0</v>
      </c>
      <c r="R138" s="454"/>
      <c r="S138" s="454"/>
      <c r="T138" s="455"/>
      <c r="U138" s="24"/>
      <c r="V138" s="24">
        <f>SUM(V139:V171)</f>
        <v>224.21</v>
      </c>
      <c r="W138" s="24"/>
      <c r="X138" s="24"/>
      <c r="Y138" s="24"/>
      <c r="AG138" t="s">
        <v>121</v>
      </c>
    </row>
    <row r="139" spans="1:60" ht="33.75" outlineLevel="1">
      <c r="A139" s="25">
        <v>38</v>
      </c>
      <c r="B139" s="26" t="s">
        <v>2262</v>
      </c>
      <c r="C139" s="29" t="s">
        <v>2263</v>
      </c>
      <c r="D139" s="27" t="s">
        <v>152</v>
      </c>
      <c r="E139" s="35">
        <v>72.599999999999994</v>
      </c>
      <c r="F139" s="392"/>
      <c r="G139" s="36">
        <f>ROUND(E139*F139,2)</f>
        <v>0</v>
      </c>
      <c r="H139" s="392"/>
      <c r="I139" s="36">
        <f>ROUND(E139*H139,2)</f>
        <v>0</v>
      </c>
      <c r="J139" s="392"/>
      <c r="K139" s="36">
        <f>ROUND(E139*J139,2)</f>
        <v>0</v>
      </c>
      <c r="L139" s="36">
        <v>21</v>
      </c>
      <c r="M139" s="36">
        <f>G139*(1+L139/100)</f>
        <v>0</v>
      </c>
      <c r="N139" s="35">
        <v>4.4139999999999999E-2</v>
      </c>
      <c r="O139" s="35">
        <f>ROUND(E139*N139,2)</f>
        <v>3.2</v>
      </c>
      <c r="P139" s="35">
        <v>0</v>
      </c>
      <c r="Q139" s="35">
        <f>ROUND(E139*P139,2)</f>
        <v>0</v>
      </c>
      <c r="R139" s="36"/>
      <c r="S139" s="36" t="s">
        <v>2116</v>
      </c>
      <c r="T139" s="28" t="s">
        <v>126</v>
      </c>
      <c r="U139" s="21">
        <v>1.2869999999999999</v>
      </c>
      <c r="V139" s="21">
        <f>ROUND(E139*U139,2)</f>
        <v>93.44</v>
      </c>
      <c r="W139" s="21"/>
      <c r="X139" s="21" t="s">
        <v>135</v>
      </c>
      <c r="Y139" s="21" t="s">
        <v>2117</v>
      </c>
      <c r="Z139" s="15"/>
      <c r="AA139" s="15"/>
      <c r="AB139" s="15"/>
      <c r="AC139" s="15"/>
      <c r="AD139" s="15"/>
      <c r="AE139" s="15"/>
      <c r="AF139" s="15"/>
      <c r="AG139" s="15" t="s">
        <v>136</v>
      </c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</row>
    <row r="140" spans="1:60" outlineLevel="2">
      <c r="A140" s="18"/>
      <c r="B140" s="19"/>
      <c r="C140" s="30" t="s">
        <v>246</v>
      </c>
      <c r="D140" s="23"/>
      <c r="E140" s="34">
        <v>51.48</v>
      </c>
      <c r="F140" s="21"/>
      <c r="G140" s="21"/>
      <c r="H140" s="21"/>
      <c r="I140" s="21"/>
      <c r="J140" s="21"/>
      <c r="K140" s="21"/>
      <c r="L140" s="21"/>
      <c r="M140" s="21"/>
      <c r="N140" s="393"/>
      <c r="O140" s="393"/>
      <c r="P140" s="393"/>
      <c r="Q140" s="393"/>
      <c r="R140" s="21"/>
      <c r="S140" s="21"/>
      <c r="T140" s="21"/>
      <c r="U140" s="21"/>
      <c r="V140" s="21"/>
      <c r="W140" s="21"/>
      <c r="X140" s="21"/>
      <c r="Y140" s="21"/>
      <c r="Z140" s="15"/>
      <c r="AA140" s="15"/>
      <c r="AB140" s="15"/>
      <c r="AC140" s="15"/>
      <c r="AD140" s="15"/>
      <c r="AE140" s="15"/>
      <c r="AF140" s="15"/>
      <c r="AG140" s="15" t="s">
        <v>131</v>
      </c>
      <c r="AH140" s="15">
        <v>0</v>
      </c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</row>
    <row r="141" spans="1:60" outlineLevel="3">
      <c r="A141" s="18"/>
      <c r="B141" s="19"/>
      <c r="C141" s="30" t="s">
        <v>240</v>
      </c>
      <c r="D141" s="23"/>
      <c r="E141" s="34">
        <v>-3.2</v>
      </c>
      <c r="F141" s="21"/>
      <c r="G141" s="21"/>
      <c r="H141" s="21"/>
      <c r="I141" s="21"/>
      <c r="J141" s="21"/>
      <c r="K141" s="21"/>
      <c r="L141" s="21"/>
      <c r="M141" s="21"/>
      <c r="N141" s="393"/>
      <c r="O141" s="393"/>
      <c r="P141" s="393"/>
      <c r="Q141" s="393"/>
      <c r="R141" s="21"/>
      <c r="S141" s="21"/>
      <c r="T141" s="21"/>
      <c r="U141" s="21"/>
      <c r="V141" s="21"/>
      <c r="W141" s="21"/>
      <c r="X141" s="21"/>
      <c r="Y141" s="21"/>
      <c r="Z141" s="15"/>
      <c r="AA141" s="15"/>
      <c r="AB141" s="15"/>
      <c r="AC141" s="15"/>
      <c r="AD141" s="15"/>
      <c r="AE141" s="15"/>
      <c r="AF141" s="15"/>
      <c r="AG141" s="15" t="s">
        <v>131</v>
      </c>
      <c r="AH141" s="15">
        <v>0</v>
      </c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</row>
    <row r="142" spans="1:60" outlineLevel="3">
      <c r="A142" s="18"/>
      <c r="B142" s="19"/>
      <c r="C142" s="30" t="s">
        <v>247</v>
      </c>
      <c r="D142" s="23"/>
      <c r="E142" s="34">
        <v>25.92</v>
      </c>
      <c r="F142" s="21"/>
      <c r="G142" s="21"/>
      <c r="H142" s="21"/>
      <c r="I142" s="21"/>
      <c r="J142" s="21"/>
      <c r="K142" s="21"/>
      <c r="L142" s="21"/>
      <c r="M142" s="21"/>
      <c r="N142" s="393"/>
      <c r="O142" s="393"/>
      <c r="P142" s="393"/>
      <c r="Q142" s="393"/>
      <c r="R142" s="21"/>
      <c r="S142" s="21"/>
      <c r="T142" s="21"/>
      <c r="U142" s="21"/>
      <c r="V142" s="21"/>
      <c r="W142" s="21"/>
      <c r="X142" s="21"/>
      <c r="Y142" s="21"/>
      <c r="Z142" s="15"/>
      <c r="AA142" s="15"/>
      <c r="AB142" s="15"/>
      <c r="AC142" s="15"/>
      <c r="AD142" s="15"/>
      <c r="AE142" s="15"/>
      <c r="AF142" s="15"/>
      <c r="AG142" s="15" t="s">
        <v>131</v>
      </c>
      <c r="AH142" s="15">
        <v>0</v>
      </c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</row>
    <row r="143" spans="1:60" outlineLevel="3">
      <c r="A143" s="18"/>
      <c r="B143" s="19"/>
      <c r="C143" s="30" t="s">
        <v>248</v>
      </c>
      <c r="D143" s="23"/>
      <c r="E143" s="34">
        <v>-1.6</v>
      </c>
      <c r="F143" s="21"/>
      <c r="G143" s="21"/>
      <c r="H143" s="21"/>
      <c r="I143" s="21"/>
      <c r="J143" s="21"/>
      <c r="K143" s="21"/>
      <c r="L143" s="21"/>
      <c r="M143" s="21"/>
      <c r="N143" s="393"/>
      <c r="O143" s="393"/>
      <c r="P143" s="393"/>
      <c r="Q143" s="393"/>
      <c r="R143" s="21"/>
      <c r="S143" s="21"/>
      <c r="T143" s="21"/>
      <c r="U143" s="21"/>
      <c r="V143" s="21"/>
      <c r="W143" s="21"/>
      <c r="X143" s="21"/>
      <c r="Y143" s="21"/>
      <c r="Z143" s="15"/>
      <c r="AA143" s="15"/>
      <c r="AB143" s="15"/>
      <c r="AC143" s="15"/>
      <c r="AD143" s="15"/>
      <c r="AE143" s="15"/>
      <c r="AF143" s="15"/>
      <c r="AG143" s="15" t="s">
        <v>131</v>
      </c>
      <c r="AH143" s="15">
        <v>0</v>
      </c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</row>
    <row r="144" spans="1:60" outlineLevel="1">
      <c r="A144" s="25">
        <v>39</v>
      </c>
      <c r="B144" s="26" t="s">
        <v>249</v>
      </c>
      <c r="C144" s="29" t="s">
        <v>250</v>
      </c>
      <c r="D144" s="27" t="s">
        <v>152</v>
      </c>
      <c r="E144" s="35">
        <v>19.22</v>
      </c>
      <c r="F144" s="392"/>
      <c r="G144" s="36">
        <f>ROUND(E144*F144,2)</f>
        <v>0</v>
      </c>
      <c r="H144" s="392"/>
      <c r="I144" s="36">
        <f>ROUND(E144*H144,2)</f>
        <v>0</v>
      </c>
      <c r="J144" s="392"/>
      <c r="K144" s="36">
        <f>ROUND(E144*J144,2)</f>
        <v>0</v>
      </c>
      <c r="L144" s="36">
        <v>21</v>
      </c>
      <c r="M144" s="36">
        <f>G144*(1+L144/100)</f>
        <v>0</v>
      </c>
      <c r="N144" s="35">
        <v>0.25492999999999999</v>
      </c>
      <c r="O144" s="35">
        <f>ROUND(E144*N144,2)</f>
        <v>4.9000000000000004</v>
      </c>
      <c r="P144" s="35">
        <v>0</v>
      </c>
      <c r="Q144" s="35">
        <f>ROUND(E144*P144,2)</f>
        <v>0</v>
      </c>
      <c r="R144" s="36"/>
      <c r="S144" s="36" t="s">
        <v>2116</v>
      </c>
      <c r="T144" s="28" t="s">
        <v>2116</v>
      </c>
      <c r="U144" s="21">
        <v>0.69</v>
      </c>
      <c r="V144" s="21">
        <f>ROUND(E144*U144,2)</f>
        <v>13.26</v>
      </c>
      <c r="W144" s="21"/>
      <c r="X144" s="21" t="s">
        <v>135</v>
      </c>
      <c r="Y144" s="21" t="s">
        <v>2117</v>
      </c>
      <c r="Z144" s="15"/>
      <c r="AA144" s="15"/>
      <c r="AB144" s="15"/>
      <c r="AC144" s="15"/>
      <c r="AD144" s="15"/>
      <c r="AE144" s="15"/>
      <c r="AF144" s="15"/>
      <c r="AG144" s="15" t="s">
        <v>136</v>
      </c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</row>
    <row r="145" spans="1:60" outlineLevel="2">
      <c r="A145" s="18"/>
      <c r="B145" s="19"/>
      <c r="C145" s="30" t="s">
        <v>251</v>
      </c>
      <c r="D145" s="23"/>
      <c r="E145" s="34">
        <v>19.22</v>
      </c>
      <c r="F145" s="21"/>
      <c r="G145" s="21"/>
      <c r="H145" s="21"/>
      <c r="I145" s="21"/>
      <c r="J145" s="21"/>
      <c r="K145" s="21"/>
      <c r="L145" s="21"/>
      <c r="M145" s="21"/>
      <c r="N145" s="393"/>
      <c r="O145" s="393"/>
      <c r="P145" s="393"/>
      <c r="Q145" s="393"/>
      <c r="R145" s="21"/>
      <c r="S145" s="21"/>
      <c r="T145" s="21"/>
      <c r="U145" s="21"/>
      <c r="V145" s="21"/>
      <c r="W145" s="21"/>
      <c r="X145" s="21"/>
      <c r="Y145" s="21"/>
      <c r="Z145" s="15"/>
      <c r="AA145" s="15"/>
      <c r="AB145" s="15"/>
      <c r="AC145" s="15"/>
      <c r="AD145" s="15"/>
      <c r="AE145" s="15"/>
      <c r="AF145" s="15"/>
      <c r="AG145" s="15" t="s">
        <v>131</v>
      </c>
      <c r="AH145" s="15">
        <v>0</v>
      </c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</row>
    <row r="146" spans="1:60" ht="22.5" outlineLevel="1">
      <c r="A146" s="25">
        <v>40</v>
      </c>
      <c r="B146" s="26" t="s">
        <v>252</v>
      </c>
      <c r="C146" s="29" t="s">
        <v>253</v>
      </c>
      <c r="D146" s="27" t="s">
        <v>152</v>
      </c>
      <c r="E146" s="35">
        <v>92.44</v>
      </c>
      <c r="F146" s="392"/>
      <c r="G146" s="36">
        <f>ROUND(E146*F146,2)</f>
        <v>0</v>
      </c>
      <c r="H146" s="392"/>
      <c r="I146" s="36">
        <f>ROUND(E146*H146,2)</f>
        <v>0</v>
      </c>
      <c r="J146" s="392"/>
      <c r="K146" s="36">
        <f>ROUND(E146*J146,2)</f>
        <v>0</v>
      </c>
      <c r="L146" s="36">
        <v>21</v>
      </c>
      <c r="M146" s="36">
        <f>G146*(1+L146/100)</f>
        <v>0</v>
      </c>
      <c r="N146" s="35">
        <v>7.4709999999999999E-2</v>
      </c>
      <c r="O146" s="35">
        <f>ROUND(E146*N146,2)</f>
        <v>6.91</v>
      </c>
      <c r="P146" s="35">
        <v>0</v>
      </c>
      <c r="Q146" s="35">
        <f>ROUND(E146*P146,2)</f>
        <v>0</v>
      </c>
      <c r="R146" s="36"/>
      <c r="S146" s="36" t="s">
        <v>2116</v>
      </c>
      <c r="T146" s="28" t="s">
        <v>2116</v>
      </c>
      <c r="U146" s="21">
        <v>0.53</v>
      </c>
      <c r="V146" s="21">
        <f>ROUND(E146*U146,2)</f>
        <v>48.99</v>
      </c>
      <c r="W146" s="21"/>
      <c r="X146" s="21" t="s">
        <v>135</v>
      </c>
      <c r="Y146" s="21" t="s">
        <v>2117</v>
      </c>
      <c r="Z146" s="15"/>
      <c r="AA146" s="15"/>
      <c r="AB146" s="15"/>
      <c r="AC146" s="15"/>
      <c r="AD146" s="15"/>
      <c r="AE146" s="15"/>
      <c r="AF146" s="15"/>
      <c r="AG146" s="15" t="s">
        <v>136</v>
      </c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</row>
    <row r="147" spans="1:60" outlineLevel="2">
      <c r="A147" s="18"/>
      <c r="B147" s="19"/>
      <c r="C147" s="30" t="s">
        <v>254</v>
      </c>
      <c r="D147" s="23"/>
      <c r="E147" s="34">
        <v>41.4</v>
      </c>
      <c r="F147" s="21"/>
      <c r="G147" s="21"/>
      <c r="H147" s="21"/>
      <c r="I147" s="21"/>
      <c r="J147" s="21"/>
      <c r="K147" s="21"/>
      <c r="L147" s="21"/>
      <c r="M147" s="21"/>
      <c r="N147" s="393"/>
      <c r="O147" s="393"/>
      <c r="P147" s="393"/>
      <c r="Q147" s="393"/>
      <c r="R147" s="21"/>
      <c r="S147" s="21"/>
      <c r="T147" s="21"/>
      <c r="U147" s="21"/>
      <c r="V147" s="21"/>
      <c r="W147" s="21"/>
      <c r="X147" s="21"/>
      <c r="Y147" s="21"/>
      <c r="Z147" s="15"/>
      <c r="AA147" s="15"/>
      <c r="AB147" s="15"/>
      <c r="AC147" s="15"/>
      <c r="AD147" s="15"/>
      <c r="AE147" s="15"/>
      <c r="AF147" s="15"/>
      <c r="AG147" s="15" t="s">
        <v>131</v>
      </c>
      <c r="AH147" s="15">
        <v>0</v>
      </c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</row>
    <row r="148" spans="1:60" outlineLevel="3">
      <c r="A148" s="18"/>
      <c r="B148" s="19"/>
      <c r="C148" s="30" t="s">
        <v>255</v>
      </c>
      <c r="D148" s="23"/>
      <c r="E148" s="34">
        <v>-1.2</v>
      </c>
      <c r="F148" s="21"/>
      <c r="G148" s="21"/>
      <c r="H148" s="21"/>
      <c r="I148" s="21"/>
      <c r="J148" s="21"/>
      <c r="K148" s="21"/>
      <c r="L148" s="21"/>
      <c r="M148" s="21"/>
      <c r="N148" s="393"/>
      <c r="O148" s="393"/>
      <c r="P148" s="393"/>
      <c r="Q148" s="393"/>
      <c r="R148" s="21"/>
      <c r="S148" s="21"/>
      <c r="T148" s="21"/>
      <c r="U148" s="21"/>
      <c r="V148" s="21"/>
      <c r="W148" s="21"/>
      <c r="X148" s="21"/>
      <c r="Y148" s="21"/>
      <c r="Z148" s="15"/>
      <c r="AA148" s="15"/>
      <c r="AB148" s="15"/>
      <c r="AC148" s="15"/>
      <c r="AD148" s="15"/>
      <c r="AE148" s="15"/>
      <c r="AF148" s="15"/>
      <c r="AG148" s="15" t="s">
        <v>131</v>
      </c>
      <c r="AH148" s="15">
        <v>0</v>
      </c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</row>
    <row r="149" spans="1:60" outlineLevel="3">
      <c r="A149" s="18"/>
      <c r="B149" s="19"/>
      <c r="C149" s="30" t="s">
        <v>256</v>
      </c>
      <c r="D149" s="23"/>
      <c r="E149" s="34">
        <v>-1.4</v>
      </c>
      <c r="F149" s="21"/>
      <c r="G149" s="21"/>
      <c r="H149" s="21"/>
      <c r="I149" s="21"/>
      <c r="J149" s="21"/>
      <c r="K149" s="21"/>
      <c r="L149" s="21"/>
      <c r="M149" s="21"/>
      <c r="N149" s="393"/>
      <c r="O149" s="393"/>
      <c r="P149" s="393"/>
      <c r="Q149" s="393"/>
      <c r="R149" s="21"/>
      <c r="S149" s="21"/>
      <c r="T149" s="21"/>
      <c r="U149" s="21"/>
      <c r="V149" s="21"/>
      <c r="W149" s="21"/>
      <c r="X149" s="21"/>
      <c r="Y149" s="21"/>
      <c r="Z149" s="15"/>
      <c r="AA149" s="15"/>
      <c r="AB149" s="15"/>
      <c r="AC149" s="15"/>
      <c r="AD149" s="15"/>
      <c r="AE149" s="15"/>
      <c r="AF149" s="15"/>
      <c r="AG149" s="15" t="s">
        <v>131</v>
      </c>
      <c r="AH149" s="15">
        <v>0</v>
      </c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</row>
    <row r="150" spans="1:60" outlineLevel="3">
      <c r="A150" s="18"/>
      <c r="B150" s="19"/>
      <c r="C150" s="30" t="s">
        <v>257</v>
      </c>
      <c r="D150" s="23"/>
      <c r="E150" s="34">
        <v>-1.8</v>
      </c>
      <c r="F150" s="21"/>
      <c r="G150" s="21"/>
      <c r="H150" s="21"/>
      <c r="I150" s="21"/>
      <c r="J150" s="21"/>
      <c r="K150" s="21"/>
      <c r="L150" s="21"/>
      <c r="M150" s="21"/>
      <c r="N150" s="393"/>
      <c r="O150" s="393"/>
      <c r="P150" s="393"/>
      <c r="Q150" s="393"/>
      <c r="R150" s="21"/>
      <c r="S150" s="21"/>
      <c r="T150" s="21"/>
      <c r="U150" s="21"/>
      <c r="V150" s="21"/>
      <c r="W150" s="21"/>
      <c r="X150" s="21"/>
      <c r="Y150" s="21"/>
      <c r="Z150" s="15"/>
      <c r="AA150" s="15"/>
      <c r="AB150" s="15"/>
      <c r="AC150" s="15"/>
      <c r="AD150" s="15"/>
      <c r="AE150" s="15"/>
      <c r="AF150" s="15"/>
      <c r="AG150" s="15" t="s">
        <v>131</v>
      </c>
      <c r="AH150" s="15">
        <v>0</v>
      </c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</row>
    <row r="151" spans="1:60" outlineLevel="3">
      <c r="A151" s="18"/>
      <c r="B151" s="19"/>
      <c r="C151" s="30" t="s">
        <v>258</v>
      </c>
      <c r="D151" s="23"/>
      <c r="E151" s="34">
        <v>28.8</v>
      </c>
      <c r="F151" s="21"/>
      <c r="G151" s="21"/>
      <c r="H151" s="21"/>
      <c r="I151" s="21"/>
      <c r="J151" s="21"/>
      <c r="K151" s="21"/>
      <c r="L151" s="21"/>
      <c r="M151" s="21"/>
      <c r="N151" s="393"/>
      <c r="O151" s="393"/>
      <c r="P151" s="393"/>
      <c r="Q151" s="393"/>
      <c r="R151" s="21"/>
      <c r="S151" s="21"/>
      <c r="T151" s="21"/>
      <c r="U151" s="21"/>
      <c r="V151" s="21"/>
      <c r="W151" s="21"/>
      <c r="X151" s="21"/>
      <c r="Y151" s="21"/>
      <c r="Z151" s="15"/>
      <c r="AA151" s="15"/>
      <c r="AB151" s="15"/>
      <c r="AC151" s="15"/>
      <c r="AD151" s="15"/>
      <c r="AE151" s="15"/>
      <c r="AF151" s="15"/>
      <c r="AG151" s="15" t="s">
        <v>131</v>
      </c>
      <c r="AH151" s="15">
        <v>0</v>
      </c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</row>
    <row r="152" spans="1:60" outlineLevel="3">
      <c r="A152" s="18"/>
      <c r="B152" s="19"/>
      <c r="C152" s="30" t="s">
        <v>259</v>
      </c>
      <c r="D152" s="23"/>
      <c r="E152" s="34">
        <v>26.64</v>
      </c>
      <c r="F152" s="21"/>
      <c r="G152" s="21"/>
      <c r="H152" s="21"/>
      <c r="I152" s="21"/>
      <c r="J152" s="21"/>
      <c r="K152" s="21"/>
      <c r="L152" s="21"/>
      <c r="M152" s="21"/>
      <c r="N152" s="393"/>
      <c r="O152" s="393"/>
      <c r="P152" s="393"/>
      <c r="Q152" s="393"/>
      <c r="R152" s="21"/>
      <c r="S152" s="21"/>
      <c r="T152" s="21"/>
      <c r="U152" s="21"/>
      <c r="V152" s="21"/>
      <c r="W152" s="21"/>
      <c r="X152" s="21"/>
      <c r="Y152" s="21"/>
      <c r="Z152" s="15"/>
      <c r="AA152" s="15"/>
      <c r="AB152" s="15"/>
      <c r="AC152" s="15"/>
      <c r="AD152" s="15"/>
      <c r="AE152" s="15"/>
      <c r="AF152" s="15"/>
      <c r="AG152" s="15" t="s">
        <v>131</v>
      </c>
      <c r="AH152" s="15">
        <v>0</v>
      </c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</row>
    <row r="153" spans="1:60" ht="22.5" outlineLevel="1">
      <c r="A153" s="25">
        <v>41</v>
      </c>
      <c r="B153" s="26" t="s">
        <v>260</v>
      </c>
      <c r="C153" s="29" t="s">
        <v>261</v>
      </c>
      <c r="D153" s="27" t="s">
        <v>152</v>
      </c>
      <c r="E153" s="35">
        <v>36.92</v>
      </c>
      <c r="F153" s="392"/>
      <c r="G153" s="36">
        <f>ROUND(E153*F153,2)</f>
        <v>0</v>
      </c>
      <c r="H153" s="392"/>
      <c r="I153" s="36">
        <f>ROUND(E153*H153,2)</f>
        <v>0</v>
      </c>
      <c r="J153" s="392"/>
      <c r="K153" s="36">
        <f>ROUND(E153*J153,2)</f>
        <v>0</v>
      </c>
      <c r="L153" s="36">
        <v>21</v>
      </c>
      <c r="M153" s="36">
        <f>G153*(1+L153/100)</f>
        <v>0</v>
      </c>
      <c r="N153" s="35">
        <v>0.11219</v>
      </c>
      <c r="O153" s="35">
        <f>ROUND(E153*N153,2)</f>
        <v>4.1399999999999997</v>
      </c>
      <c r="P153" s="35">
        <v>0</v>
      </c>
      <c r="Q153" s="35">
        <f>ROUND(E153*P153,2)</f>
        <v>0</v>
      </c>
      <c r="R153" s="36"/>
      <c r="S153" s="36" t="s">
        <v>2116</v>
      </c>
      <c r="T153" s="28" t="s">
        <v>2116</v>
      </c>
      <c r="U153" s="21">
        <v>0.55000000000000004</v>
      </c>
      <c r="V153" s="21">
        <f>ROUND(E153*U153,2)</f>
        <v>20.309999999999999</v>
      </c>
      <c r="W153" s="21"/>
      <c r="X153" s="21" t="s">
        <v>135</v>
      </c>
      <c r="Y153" s="21" t="s">
        <v>2117</v>
      </c>
      <c r="Z153" s="15"/>
      <c r="AA153" s="15"/>
      <c r="AB153" s="15"/>
      <c r="AC153" s="15"/>
      <c r="AD153" s="15"/>
      <c r="AE153" s="15"/>
      <c r="AF153" s="15"/>
      <c r="AG153" s="15" t="s">
        <v>136</v>
      </c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</row>
    <row r="154" spans="1:60" outlineLevel="2">
      <c r="A154" s="18"/>
      <c r="B154" s="19"/>
      <c r="C154" s="30" t="s">
        <v>262</v>
      </c>
      <c r="D154" s="23"/>
      <c r="E154" s="34">
        <v>18.72</v>
      </c>
      <c r="F154" s="21"/>
      <c r="G154" s="21"/>
      <c r="H154" s="21"/>
      <c r="I154" s="21"/>
      <c r="J154" s="21"/>
      <c r="K154" s="21"/>
      <c r="L154" s="21"/>
      <c r="M154" s="21"/>
      <c r="N154" s="393"/>
      <c r="O154" s="393"/>
      <c r="P154" s="393"/>
      <c r="Q154" s="393"/>
      <c r="R154" s="21"/>
      <c r="S154" s="21"/>
      <c r="T154" s="21"/>
      <c r="U154" s="21"/>
      <c r="V154" s="21"/>
      <c r="W154" s="21"/>
      <c r="X154" s="21"/>
      <c r="Y154" s="21"/>
      <c r="Z154" s="15"/>
      <c r="AA154" s="15"/>
      <c r="AB154" s="15"/>
      <c r="AC154" s="15"/>
      <c r="AD154" s="15"/>
      <c r="AE154" s="15"/>
      <c r="AF154" s="15"/>
      <c r="AG154" s="15" t="s">
        <v>131</v>
      </c>
      <c r="AH154" s="15">
        <v>0</v>
      </c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</row>
    <row r="155" spans="1:60" outlineLevel="3">
      <c r="A155" s="18"/>
      <c r="B155" s="19"/>
      <c r="C155" s="30" t="s">
        <v>248</v>
      </c>
      <c r="D155" s="23"/>
      <c r="E155" s="34">
        <v>-1.6</v>
      </c>
      <c r="F155" s="21"/>
      <c r="G155" s="21"/>
      <c r="H155" s="21"/>
      <c r="I155" s="21"/>
      <c r="J155" s="21"/>
      <c r="K155" s="21"/>
      <c r="L155" s="21"/>
      <c r="M155" s="21"/>
      <c r="N155" s="393"/>
      <c r="O155" s="393"/>
      <c r="P155" s="393"/>
      <c r="Q155" s="393"/>
      <c r="R155" s="21"/>
      <c r="S155" s="21"/>
      <c r="T155" s="21"/>
      <c r="U155" s="21"/>
      <c r="V155" s="21"/>
      <c r="W155" s="21"/>
      <c r="X155" s="21"/>
      <c r="Y155" s="21"/>
      <c r="Z155" s="15"/>
      <c r="AA155" s="15"/>
      <c r="AB155" s="15"/>
      <c r="AC155" s="15"/>
      <c r="AD155" s="15"/>
      <c r="AE155" s="15"/>
      <c r="AF155" s="15"/>
      <c r="AG155" s="15" t="s">
        <v>131</v>
      </c>
      <c r="AH155" s="15">
        <v>0</v>
      </c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</row>
    <row r="156" spans="1:60" outlineLevel="3">
      <c r="A156" s="18"/>
      <c r="B156" s="19"/>
      <c r="C156" s="30" t="s">
        <v>263</v>
      </c>
      <c r="D156" s="23"/>
      <c r="E156" s="34">
        <v>3.96</v>
      </c>
      <c r="F156" s="21"/>
      <c r="G156" s="21"/>
      <c r="H156" s="21"/>
      <c r="I156" s="21"/>
      <c r="J156" s="21"/>
      <c r="K156" s="21"/>
      <c r="L156" s="21"/>
      <c r="M156" s="21"/>
      <c r="N156" s="393"/>
      <c r="O156" s="393"/>
      <c r="P156" s="393"/>
      <c r="Q156" s="393"/>
      <c r="R156" s="21"/>
      <c r="S156" s="21"/>
      <c r="T156" s="21"/>
      <c r="U156" s="21"/>
      <c r="V156" s="21"/>
      <c r="W156" s="21"/>
      <c r="X156" s="21"/>
      <c r="Y156" s="21"/>
      <c r="Z156" s="15"/>
      <c r="AA156" s="15"/>
      <c r="AB156" s="15"/>
      <c r="AC156" s="15"/>
      <c r="AD156" s="15"/>
      <c r="AE156" s="15"/>
      <c r="AF156" s="15"/>
      <c r="AG156" s="15" t="s">
        <v>131</v>
      </c>
      <c r="AH156" s="15">
        <v>0</v>
      </c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</row>
    <row r="157" spans="1:60" outlineLevel="3">
      <c r="A157" s="18"/>
      <c r="B157" s="19"/>
      <c r="C157" s="30" t="s">
        <v>264</v>
      </c>
      <c r="D157" s="23"/>
      <c r="E157" s="34">
        <v>15.84</v>
      </c>
      <c r="F157" s="21"/>
      <c r="G157" s="21"/>
      <c r="H157" s="21"/>
      <c r="I157" s="21"/>
      <c r="J157" s="21"/>
      <c r="K157" s="21"/>
      <c r="L157" s="21"/>
      <c r="M157" s="21"/>
      <c r="N157" s="393"/>
      <c r="O157" s="393"/>
      <c r="P157" s="393"/>
      <c r="Q157" s="393"/>
      <c r="R157" s="21"/>
      <c r="S157" s="21"/>
      <c r="T157" s="21"/>
      <c r="U157" s="21"/>
      <c r="V157" s="21"/>
      <c r="W157" s="21"/>
      <c r="X157" s="21"/>
      <c r="Y157" s="21"/>
      <c r="Z157" s="15"/>
      <c r="AA157" s="15"/>
      <c r="AB157" s="15"/>
      <c r="AC157" s="15"/>
      <c r="AD157" s="15"/>
      <c r="AE157" s="15"/>
      <c r="AF157" s="15"/>
      <c r="AG157" s="15" t="s">
        <v>131</v>
      </c>
      <c r="AH157" s="15">
        <v>0</v>
      </c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</row>
    <row r="158" spans="1:60" outlineLevel="1">
      <c r="A158" s="25">
        <v>42</v>
      </c>
      <c r="B158" s="26" t="s">
        <v>265</v>
      </c>
      <c r="C158" s="29" t="s">
        <v>266</v>
      </c>
      <c r="D158" s="27" t="s">
        <v>267</v>
      </c>
      <c r="E158" s="35">
        <v>42.3</v>
      </c>
      <c r="F158" s="392"/>
      <c r="G158" s="36">
        <f>ROUND(E158*F158,2)</f>
        <v>0</v>
      </c>
      <c r="H158" s="392"/>
      <c r="I158" s="36">
        <f>ROUND(E158*H158,2)</f>
        <v>0</v>
      </c>
      <c r="J158" s="392"/>
      <c r="K158" s="36">
        <f>ROUND(E158*J158,2)</f>
        <v>0</v>
      </c>
      <c r="L158" s="36">
        <v>21</v>
      </c>
      <c r="M158" s="36">
        <f>G158*(1+L158/100)</f>
        <v>0</v>
      </c>
      <c r="N158" s="35">
        <v>8.0000000000000007E-5</v>
      </c>
      <c r="O158" s="35">
        <f>ROUND(E158*N158,2)</f>
        <v>0</v>
      </c>
      <c r="P158" s="35">
        <v>0</v>
      </c>
      <c r="Q158" s="35">
        <f>ROUND(E158*P158,2)</f>
        <v>0</v>
      </c>
      <c r="R158" s="36"/>
      <c r="S158" s="36" t="s">
        <v>2116</v>
      </c>
      <c r="T158" s="28" t="s">
        <v>2116</v>
      </c>
      <c r="U158" s="21">
        <v>0.18</v>
      </c>
      <c r="V158" s="21">
        <f>ROUND(E158*U158,2)</f>
        <v>7.61</v>
      </c>
      <c r="W158" s="21"/>
      <c r="X158" s="21" t="s">
        <v>135</v>
      </c>
      <c r="Y158" s="21" t="s">
        <v>2117</v>
      </c>
      <c r="Z158" s="15"/>
      <c r="AA158" s="15"/>
      <c r="AB158" s="15"/>
      <c r="AC158" s="15"/>
      <c r="AD158" s="15"/>
      <c r="AE158" s="15"/>
      <c r="AF158" s="15"/>
      <c r="AG158" s="15" t="s">
        <v>136</v>
      </c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</row>
    <row r="159" spans="1:60" outlineLevel="2">
      <c r="A159" s="18"/>
      <c r="B159" s="19"/>
      <c r="C159" s="30" t="s">
        <v>268</v>
      </c>
      <c r="D159" s="23"/>
      <c r="E159" s="34">
        <v>6.2</v>
      </c>
      <c r="F159" s="21"/>
      <c r="G159" s="21"/>
      <c r="H159" s="21"/>
      <c r="I159" s="21"/>
      <c r="J159" s="21"/>
      <c r="K159" s="21"/>
      <c r="L159" s="21"/>
      <c r="M159" s="21"/>
      <c r="N159" s="393"/>
      <c r="O159" s="393"/>
      <c r="P159" s="393"/>
      <c r="Q159" s="393"/>
      <c r="R159" s="21"/>
      <c r="S159" s="21"/>
      <c r="T159" s="21"/>
      <c r="U159" s="21"/>
      <c r="V159" s="21"/>
      <c r="W159" s="21"/>
      <c r="X159" s="21"/>
      <c r="Y159" s="21"/>
      <c r="Z159" s="15"/>
      <c r="AA159" s="15"/>
      <c r="AB159" s="15"/>
      <c r="AC159" s="15"/>
      <c r="AD159" s="15"/>
      <c r="AE159" s="15"/>
      <c r="AF159" s="15"/>
      <c r="AG159" s="15" t="s">
        <v>131</v>
      </c>
      <c r="AH159" s="15">
        <v>0</v>
      </c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</row>
    <row r="160" spans="1:60" outlineLevel="3">
      <c r="A160" s="18"/>
      <c r="B160" s="19"/>
      <c r="C160" s="30" t="s">
        <v>269</v>
      </c>
      <c r="D160" s="23"/>
      <c r="E160" s="34">
        <v>11.5</v>
      </c>
      <c r="F160" s="21"/>
      <c r="G160" s="21"/>
      <c r="H160" s="21"/>
      <c r="I160" s="21"/>
      <c r="J160" s="21"/>
      <c r="K160" s="21"/>
      <c r="L160" s="21"/>
      <c r="M160" s="21"/>
      <c r="N160" s="393"/>
      <c r="O160" s="393"/>
      <c r="P160" s="393"/>
      <c r="Q160" s="393"/>
      <c r="R160" s="21"/>
      <c r="S160" s="21"/>
      <c r="T160" s="21"/>
      <c r="U160" s="21"/>
      <c r="V160" s="21"/>
      <c r="W160" s="21"/>
      <c r="X160" s="21"/>
      <c r="Y160" s="21"/>
      <c r="Z160" s="15"/>
      <c r="AA160" s="15"/>
      <c r="AB160" s="15"/>
      <c r="AC160" s="15"/>
      <c r="AD160" s="15"/>
      <c r="AE160" s="15"/>
      <c r="AF160" s="15"/>
      <c r="AG160" s="15" t="s">
        <v>131</v>
      </c>
      <c r="AH160" s="15">
        <v>0</v>
      </c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</row>
    <row r="161" spans="1:60" outlineLevel="3">
      <c r="A161" s="18"/>
      <c r="B161" s="19"/>
      <c r="C161" s="30" t="s">
        <v>270</v>
      </c>
      <c r="D161" s="23"/>
      <c r="E161" s="34">
        <v>13.2</v>
      </c>
      <c r="F161" s="21"/>
      <c r="G161" s="21"/>
      <c r="H161" s="21"/>
      <c r="I161" s="21"/>
      <c r="J161" s="21"/>
      <c r="K161" s="21"/>
      <c r="L161" s="21"/>
      <c r="M161" s="21"/>
      <c r="N161" s="393"/>
      <c r="O161" s="393"/>
      <c r="P161" s="393"/>
      <c r="Q161" s="393"/>
      <c r="R161" s="21"/>
      <c r="S161" s="21"/>
      <c r="T161" s="21"/>
      <c r="U161" s="21"/>
      <c r="V161" s="21"/>
      <c r="W161" s="21"/>
      <c r="X161" s="21"/>
      <c r="Y161" s="21"/>
      <c r="Z161" s="15"/>
      <c r="AA161" s="15"/>
      <c r="AB161" s="15"/>
      <c r="AC161" s="15"/>
      <c r="AD161" s="15"/>
      <c r="AE161" s="15"/>
      <c r="AF161" s="15"/>
      <c r="AG161" s="15" t="s">
        <v>131</v>
      </c>
      <c r="AH161" s="15">
        <v>0</v>
      </c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</row>
    <row r="162" spans="1:60" outlineLevel="3">
      <c r="A162" s="18"/>
      <c r="B162" s="19"/>
      <c r="C162" s="30" t="s">
        <v>271</v>
      </c>
      <c r="D162" s="23"/>
      <c r="E162" s="34">
        <v>11.4</v>
      </c>
      <c r="F162" s="21"/>
      <c r="G162" s="21"/>
      <c r="H162" s="21"/>
      <c r="I162" s="21"/>
      <c r="J162" s="21"/>
      <c r="K162" s="21"/>
      <c r="L162" s="21"/>
      <c r="M162" s="21"/>
      <c r="N162" s="393"/>
      <c r="O162" s="393"/>
      <c r="P162" s="393"/>
      <c r="Q162" s="393"/>
      <c r="R162" s="21"/>
      <c r="S162" s="21"/>
      <c r="T162" s="21"/>
      <c r="U162" s="21"/>
      <c r="V162" s="21"/>
      <c r="W162" s="21"/>
      <c r="X162" s="21"/>
      <c r="Y162" s="21"/>
      <c r="Z162" s="15"/>
      <c r="AA162" s="15"/>
      <c r="AB162" s="15"/>
      <c r="AC162" s="15"/>
      <c r="AD162" s="15"/>
      <c r="AE162" s="15"/>
      <c r="AF162" s="15"/>
      <c r="AG162" s="15" t="s">
        <v>131</v>
      </c>
      <c r="AH162" s="15">
        <v>0</v>
      </c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</row>
    <row r="163" spans="1:60" outlineLevel="1">
      <c r="A163" s="25">
        <v>43</v>
      </c>
      <c r="B163" s="26" t="s">
        <v>272</v>
      </c>
      <c r="C163" s="29" t="s">
        <v>273</v>
      </c>
      <c r="D163" s="27" t="s">
        <v>267</v>
      </c>
      <c r="E163" s="35">
        <v>92.6</v>
      </c>
      <c r="F163" s="392"/>
      <c r="G163" s="36">
        <f>ROUND(E163*F163,2)</f>
        <v>0</v>
      </c>
      <c r="H163" s="392"/>
      <c r="I163" s="36">
        <f>ROUND(E163*H163,2)</f>
        <v>0</v>
      </c>
      <c r="J163" s="392"/>
      <c r="K163" s="36">
        <f>ROUND(E163*J163,2)</f>
        <v>0</v>
      </c>
      <c r="L163" s="36">
        <v>21</v>
      </c>
      <c r="M163" s="36">
        <f>G163*(1+L163/100)</f>
        <v>0</v>
      </c>
      <c r="N163" s="35">
        <v>1.0200000000000001E-3</v>
      </c>
      <c r="O163" s="35">
        <f>ROUND(E163*N163,2)</f>
        <v>0.09</v>
      </c>
      <c r="P163" s="35">
        <v>0</v>
      </c>
      <c r="Q163" s="35">
        <f>ROUND(E163*P163,2)</f>
        <v>0</v>
      </c>
      <c r="R163" s="36"/>
      <c r="S163" s="36" t="s">
        <v>2116</v>
      </c>
      <c r="T163" s="28" t="s">
        <v>2116</v>
      </c>
      <c r="U163" s="21">
        <v>0.36</v>
      </c>
      <c r="V163" s="21">
        <f>ROUND(E163*U163,2)</f>
        <v>33.340000000000003</v>
      </c>
      <c r="W163" s="21"/>
      <c r="X163" s="21" t="s">
        <v>135</v>
      </c>
      <c r="Y163" s="21" t="s">
        <v>2117</v>
      </c>
      <c r="Z163" s="15"/>
      <c r="AA163" s="15"/>
      <c r="AB163" s="15"/>
      <c r="AC163" s="15"/>
      <c r="AD163" s="15"/>
      <c r="AE163" s="15"/>
      <c r="AF163" s="15"/>
      <c r="AG163" s="15" t="s">
        <v>136</v>
      </c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</row>
    <row r="164" spans="1:60" outlineLevel="2">
      <c r="A164" s="18"/>
      <c r="B164" s="19"/>
      <c r="C164" s="30" t="s">
        <v>274</v>
      </c>
      <c r="D164" s="23"/>
      <c r="E164" s="34">
        <v>6.2</v>
      </c>
      <c r="F164" s="21"/>
      <c r="G164" s="21"/>
      <c r="H164" s="21"/>
      <c r="I164" s="21"/>
      <c r="J164" s="21"/>
      <c r="K164" s="21"/>
      <c r="L164" s="21"/>
      <c r="M164" s="21"/>
      <c r="N164" s="393"/>
      <c r="O164" s="393"/>
      <c r="P164" s="393"/>
      <c r="Q164" s="393"/>
      <c r="R164" s="21"/>
      <c r="S164" s="21"/>
      <c r="T164" s="21"/>
      <c r="U164" s="21"/>
      <c r="V164" s="21"/>
      <c r="W164" s="21"/>
      <c r="X164" s="21"/>
      <c r="Y164" s="21"/>
      <c r="Z164" s="15"/>
      <c r="AA164" s="15"/>
      <c r="AB164" s="15"/>
      <c r="AC164" s="15"/>
      <c r="AD164" s="15"/>
      <c r="AE164" s="15"/>
      <c r="AF164" s="15"/>
      <c r="AG164" s="15" t="s">
        <v>131</v>
      </c>
      <c r="AH164" s="15">
        <v>0</v>
      </c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</row>
    <row r="165" spans="1:60" outlineLevel="3">
      <c r="A165" s="18"/>
      <c r="B165" s="19"/>
      <c r="C165" s="30" t="s">
        <v>275</v>
      </c>
      <c r="D165" s="23"/>
      <c r="E165" s="34">
        <v>32.4</v>
      </c>
      <c r="F165" s="21"/>
      <c r="G165" s="21"/>
      <c r="H165" s="21"/>
      <c r="I165" s="21"/>
      <c r="J165" s="21"/>
      <c r="K165" s="21"/>
      <c r="L165" s="21"/>
      <c r="M165" s="21"/>
      <c r="N165" s="393"/>
      <c r="O165" s="393"/>
      <c r="P165" s="393"/>
      <c r="Q165" s="393"/>
      <c r="R165" s="21"/>
      <c r="S165" s="21"/>
      <c r="T165" s="21"/>
      <c r="U165" s="21"/>
      <c r="V165" s="21"/>
      <c r="W165" s="21"/>
      <c r="X165" s="21"/>
      <c r="Y165" s="21"/>
      <c r="Z165" s="15"/>
      <c r="AA165" s="15"/>
      <c r="AB165" s="15"/>
      <c r="AC165" s="15"/>
      <c r="AD165" s="15"/>
      <c r="AE165" s="15"/>
      <c r="AF165" s="15"/>
      <c r="AG165" s="15" t="s">
        <v>131</v>
      </c>
      <c r="AH165" s="15">
        <v>0</v>
      </c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</row>
    <row r="166" spans="1:60" outlineLevel="3">
      <c r="A166" s="18"/>
      <c r="B166" s="19"/>
      <c r="C166" s="30" t="s">
        <v>276</v>
      </c>
      <c r="D166" s="23"/>
      <c r="E166" s="34">
        <v>28.8</v>
      </c>
      <c r="F166" s="21"/>
      <c r="G166" s="21"/>
      <c r="H166" s="21"/>
      <c r="I166" s="21"/>
      <c r="J166" s="21"/>
      <c r="K166" s="21"/>
      <c r="L166" s="21"/>
      <c r="M166" s="21"/>
      <c r="N166" s="393"/>
      <c r="O166" s="393"/>
      <c r="P166" s="393"/>
      <c r="Q166" s="393"/>
      <c r="R166" s="21"/>
      <c r="S166" s="21"/>
      <c r="T166" s="21"/>
      <c r="U166" s="21"/>
      <c r="V166" s="21"/>
      <c r="W166" s="21"/>
      <c r="X166" s="21"/>
      <c r="Y166" s="21"/>
      <c r="Z166" s="15"/>
      <c r="AA166" s="15"/>
      <c r="AB166" s="15"/>
      <c r="AC166" s="15"/>
      <c r="AD166" s="15"/>
      <c r="AE166" s="15"/>
      <c r="AF166" s="15"/>
      <c r="AG166" s="15" t="s">
        <v>131</v>
      </c>
      <c r="AH166" s="15">
        <v>0</v>
      </c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</row>
    <row r="167" spans="1:60" outlineLevel="3">
      <c r="A167" s="18"/>
      <c r="B167" s="19"/>
      <c r="C167" s="30" t="s">
        <v>277</v>
      </c>
      <c r="D167" s="23"/>
      <c r="E167" s="34">
        <v>25.2</v>
      </c>
      <c r="F167" s="21"/>
      <c r="G167" s="21"/>
      <c r="H167" s="21"/>
      <c r="I167" s="21"/>
      <c r="J167" s="21"/>
      <c r="K167" s="21"/>
      <c r="L167" s="21"/>
      <c r="M167" s="21"/>
      <c r="N167" s="393"/>
      <c r="O167" s="393"/>
      <c r="P167" s="393"/>
      <c r="Q167" s="393"/>
      <c r="R167" s="21"/>
      <c r="S167" s="21"/>
      <c r="T167" s="21"/>
      <c r="U167" s="21"/>
      <c r="V167" s="21"/>
      <c r="W167" s="21"/>
      <c r="X167" s="21"/>
      <c r="Y167" s="21"/>
      <c r="Z167" s="15"/>
      <c r="AA167" s="15"/>
      <c r="AB167" s="15"/>
      <c r="AC167" s="15"/>
      <c r="AD167" s="15"/>
      <c r="AE167" s="15"/>
      <c r="AF167" s="15"/>
      <c r="AG167" s="15" t="s">
        <v>131</v>
      </c>
      <c r="AH167" s="15">
        <v>0</v>
      </c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</row>
    <row r="168" spans="1:60" ht="22.5" outlineLevel="1">
      <c r="A168" s="25">
        <v>44</v>
      </c>
      <c r="B168" s="26" t="s">
        <v>278</v>
      </c>
      <c r="C168" s="29" t="s">
        <v>279</v>
      </c>
      <c r="D168" s="27" t="s">
        <v>152</v>
      </c>
      <c r="E168" s="35">
        <v>3.2</v>
      </c>
      <c r="F168" s="392"/>
      <c r="G168" s="36">
        <f>ROUND(E168*F168,2)</f>
        <v>0</v>
      </c>
      <c r="H168" s="392"/>
      <c r="I168" s="36">
        <f>ROUND(E168*H168,2)</f>
        <v>0</v>
      </c>
      <c r="J168" s="392"/>
      <c r="K168" s="36">
        <f>ROUND(E168*J168,2)</f>
        <v>0</v>
      </c>
      <c r="L168" s="36">
        <v>21</v>
      </c>
      <c r="M168" s="36">
        <f>G168*(1+L168/100)</f>
        <v>0</v>
      </c>
      <c r="N168" s="35">
        <v>0.18323999999999999</v>
      </c>
      <c r="O168" s="35">
        <f>ROUND(E168*N168,2)</f>
        <v>0.59</v>
      </c>
      <c r="P168" s="35">
        <v>0</v>
      </c>
      <c r="Q168" s="35">
        <f>ROUND(E168*P168,2)</f>
        <v>0</v>
      </c>
      <c r="R168" s="36"/>
      <c r="S168" s="36" t="s">
        <v>2116</v>
      </c>
      <c r="T168" s="28" t="s">
        <v>2116</v>
      </c>
      <c r="U168" s="21">
        <v>1.21</v>
      </c>
      <c r="V168" s="21">
        <f>ROUND(E168*U168,2)</f>
        <v>3.87</v>
      </c>
      <c r="W168" s="21"/>
      <c r="X168" s="21" t="s">
        <v>135</v>
      </c>
      <c r="Y168" s="21" t="s">
        <v>2117</v>
      </c>
      <c r="Z168" s="15"/>
      <c r="AA168" s="15"/>
      <c r="AB168" s="15"/>
      <c r="AC168" s="15"/>
      <c r="AD168" s="15"/>
      <c r="AE168" s="15"/>
      <c r="AF168" s="15"/>
      <c r="AG168" s="15" t="s">
        <v>136</v>
      </c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</row>
    <row r="169" spans="1:60" outlineLevel="2">
      <c r="A169" s="18"/>
      <c r="B169" s="19"/>
      <c r="C169" s="30" t="s">
        <v>280</v>
      </c>
      <c r="D169" s="23"/>
      <c r="E169" s="34">
        <v>3.2</v>
      </c>
      <c r="F169" s="21"/>
      <c r="G169" s="21"/>
      <c r="H169" s="21"/>
      <c r="I169" s="21"/>
      <c r="J169" s="21"/>
      <c r="K169" s="21"/>
      <c r="L169" s="21"/>
      <c r="M169" s="21"/>
      <c r="N169" s="393"/>
      <c r="O169" s="393"/>
      <c r="P169" s="393"/>
      <c r="Q169" s="393"/>
      <c r="R169" s="21"/>
      <c r="S169" s="21"/>
      <c r="T169" s="21"/>
      <c r="U169" s="21"/>
      <c r="V169" s="21"/>
      <c r="W169" s="21"/>
      <c r="X169" s="21"/>
      <c r="Y169" s="21"/>
      <c r="Z169" s="15"/>
      <c r="AA169" s="15"/>
      <c r="AB169" s="15"/>
      <c r="AC169" s="15"/>
      <c r="AD169" s="15"/>
      <c r="AE169" s="15"/>
      <c r="AF169" s="15"/>
      <c r="AG169" s="15" t="s">
        <v>131</v>
      </c>
      <c r="AH169" s="15">
        <v>0</v>
      </c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</row>
    <row r="170" spans="1:60" outlineLevel="1">
      <c r="A170" s="25">
        <v>45</v>
      </c>
      <c r="B170" s="26" t="s">
        <v>281</v>
      </c>
      <c r="C170" s="29" t="s">
        <v>282</v>
      </c>
      <c r="D170" s="27" t="s">
        <v>152</v>
      </c>
      <c r="E170" s="35">
        <v>3.8</v>
      </c>
      <c r="F170" s="392"/>
      <c r="G170" s="36">
        <f>ROUND(E170*F170,2)</f>
        <v>0</v>
      </c>
      <c r="H170" s="392"/>
      <c r="I170" s="36">
        <f>ROUND(E170*H170,2)</f>
        <v>0</v>
      </c>
      <c r="J170" s="392"/>
      <c r="K170" s="36">
        <f>ROUND(E170*J170,2)</f>
        <v>0</v>
      </c>
      <c r="L170" s="36">
        <v>21</v>
      </c>
      <c r="M170" s="36">
        <f>G170*(1+L170/100)</f>
        <v>0</v>
      </c>
      <c r="N170" s="35">
        <v>8.4600000000000005E-3</v>
      </c>
      <c r="O170" s="35">
        <f>ROUND(E170*N170,2)</f>
        <v>0.03</v>
      </c>
      <c r="P170" s="35">
        <v>0</v>
      </c>
      <c r="Q170" s="35">
        <f>ROUND(E170*P170,2)</f>
        <v>0</v>
      </c>
      <c r="R170" s="36"/>
      <c r="S170" s="36" t="s">
        <v>2116</v>
      </c>
      <c r="T170" s="28" t="s">
        <v>2116</v>
      </c>
      <c r="U170" s="21">
        <v>0.89100000000000001</v>
      </c>
      <c r="V170" s="21">
        <f>ROUND(E170*U170,2)</f>
        <v>3.39</v>
      </c>
      <c r="W170" s="21"/>
      <c r="X170" s="21" t="s">
        <v>135</v>
      </c>
      <c r="Y170" s="21" t="s">
        <v>2117</v>
      </c>
      <c r="Z170" s="15"/>
      <c r="AA170" s="15"/>
      <c r="AB170" s="15"/>
      <c r="AC170" s="15"/>
      <c r="AD170" s="15"/>
      <c r="AE170" s="15"/>
      <c r="AF170" s="15"/>
      <c r="AG170" s="15" t="s">
        <v>136</v>
      </c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</row>
    <row r="171" spans="1:60" outlineLevel="2">
      <c r="A171" s="18"/>
      <c r="B171" s="19"/>
      <c r="C171" s="30" t="s">
        <v>283</v>
      </c>
      <c r="D171" s="23"/>
      <c r="E171" s="34">
        <v>3.8</v>
      </c>
      <c r="F171" s="21"/>
      <c r="G171" s="21"/>
      <c r="H171" s="21"/>
      <c r="I171" s="21"/>
      <c r="J171" s="21"/>
      <c r="K171" s="21"/>
      <c r="L171" s="21"/>
      <c r="M171" s="21"/>
      <c r="N171" s="393"/>
      <c r="O171" s="393"/>
      <c r="P171" s="393"/>
      <c r="Q171" s="393"/>
      <c r="R171" s="21"/>
      <c r="S171" s="21"/>
      <c r="T171" s="21"/>
      <c r="U171" s="21"/>
      <c r="V171" s="21"/>
      <c r="W171" s="21"/>
      <c r="X171" s="21"/>
      <c r="Y171" s="21"/>
      <c r="Z171" s="15"/>
      <c r="AA171" s="15"/>
      <c r="AB171" s="15"/>
      <c r="AC171" s="15"/>
      <c r="AD171" s="15"/>
      <c r="AE171" s="15"/>
      <c r="AF171" s="15"/>
      <c r="AG171" s="15" t="s">
        <v>131</v>
      </c>
      <c r="AH171" s="15">
        <v>0</v>
      </c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</row>
    <row r="172" spans="1:60">
      <c r="A172" s="464" t="s">
        <v>120</v>
      </c>
      <c r="B172" s="450" t="s">
        <v>47</v>
      </c>
      <c r="C172" s="451" t="s">
        <v>48</v>
      </c>
      <c r="D172" s="452"/>
      <c r="E172" s="453"/>
      <c r="F172" s="454"/>
      <c r="G172" s="454">
        <f>SUMIF(AG173:AG184,"&lt;&gt;NOR",G173:G184)</f>
        <v>0</v>
      </c>
      <c r="H172" s="454"/>
      <c r="I172" s="454">
        <f>SUM(I173:I184)</f>
        <v>0</v>
      </c>
      <c r="J172" s="454"/>
      <c r="K172" s="454">
        <f>SUM(K173:K184)</f>
        <v>0</v>
      </c>
      <c r="L172" s="454"/>
      <c r="M172" s="454">
        <f>SUM(M173:M184)</f>
        <v>0</v>
      </c>
      <c r="N172" s="453"/>
      <c r="O172" s="453">
        <f>SUM(O173:O184)</f>
        <v>0</v>
      </c>
      <c r="P172" s="453"/>
      <c r="Q172" s="453">
        <f>SUM(Q173:Q184)</f>
        <v>12.91</v>
      </c>
      <c r="R172" s="454"/>
      <c r="S172" s="454"/>
      <c r="T172" s="455"/>
      <c r="U172" s="24"/>
      <c r="V172" s="24">
        <f>SUM(V173:V184)</f>
        <v>1428</v>
      </c>
      <c r="W172" s="24"/>
      <c r="X172" s="24"/>
      <c r="Y172" s="24"/>
      <c r="AG172" t="s">
        <v>121</v>
      </c>
    </row>
    <row r="173" spans="1:60" ht="22.5" outlineLevel="1">
      <c r="A173" s="25">
        <v>46</v>
      </c>
      <c r="B173" s="26" t="s">
        <v>284</v>
      </c>
      <c r="C173" s="29" t="s">
        <v>285</v>
      </c>
      <c r="D173" s="27" t="s">
        <v>156</v>
      </c>
      <c r="E173" s="35">
        <v>357</v>
      </c>
      <c r="F173" s="392"/>
      <c r="G173" s="36">
        <f>ROUND(E173*F173,2)</f>
        <v>0</v>
      </c>
      <c r="H173" s="392"/>
      <c r="I173" s="36">
        <f>ROUND(E173*H173,2)</f>
        <v>0</v>
      </c>
      <c r="J173" s="392"/>
      <c r="K173" s="36">
        <f>ROUND(E173*J173,2)</f>
        <v>0</v>
      </c>
      <c r="L173" s="36">
        <v>21</v>
      </c>
      <c r="M173" s="36">
        <f>G173*(1+L173/100)</f>
        <v>0</v>
      </c>
      <c r="N173" s="35">
        <v>0</v>
      </c>
      <c r="O173" s="35">
        <f>ROUND(E173*N173,2)</f>
        <v>0</v>
      </c>
      <c r="P173" s="35">
        <v>3.6170000000000001E-2</v>
      </c>
      <c r="Q173" s="35">
        <f>ROUND(E173*P173,2)</f>
        <v>12.91</v>
      </c>
      <c r="R173" s="36"/>
      <c r="S173" s="36" t="s">
        <v>2116</v>
      </c>
      <c r="T173" s="28" t="s">
        <v>127</v>
      </c>
      <c r="U173" s="21">
        <v>4</v>
      </c>
      <c r="V173" s="21">
        <f>ROUND(E173*U173,2)</f>
        <v>1428</v>
      </c>
      <c r="W173" s="21"/>
      <c r="X173" s="21" t="s">
        <v>135</v>
      </c>
      <c r="Y173" s="21" t="s">
        <v>2117</v>
      </c>
      <c r="Z173" s="15"/>
      <c r="AA173" s="15"/>
      <c r="AB173" s="15"/>
      <c r="AC173" s="15"/>
      <c r="AD173" s="15"/>
      <c r="AE173" s="15"/>
      <c r="AF173" s="15"/>
      <c r="AG173" s="15" t="s">
        <v>136</v>
      </c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</row>
    <row r="174" spans="1:60" outlineLevel="2">
      <c r="A174" s="18"/>
      <c r="B174" s="19"/>
      <c r="C174" s="30" t="s">
        <v>2207</v>
      </c>
      <c r="D174" s="23"/>
      <c r="E174" s="34">
        <v>142</v>
      </c>
      <c r="F174" s="21"/>
      <c r="G174" s="21"/>
      <c r="H174" s="21"/>
      <c r="I174" s="21"/>
      <c r="J174" s="21"/>
      <c r="K174" s="21"/>
      <c r="L174" s="21"/>
      <c r="M174" s="21"/>
      <c r="N174" s="393"/>
      <c r="O174" s="393"/>
      <c r="P174" s="393"/>
      <c r="Q174" s="393"/>
      <c r="R174" s="21"/>
      <c r="S174" s="21"/>
      <c r="T174" s="21"/>
      <c r="U174" s="21"/>
      <c r="V174" s="21"/>
      <c r="W174" s="21"/>
      <c r="X174" s="21"/>
      <c r="Y174" s="21"/>
      <c r="Z174" s="15"/>
      <c r="AA174" s="15"/>
      <c r="AB174" s="15"/>
      <c r="AC174" s="15"/>
      <c r="AD174" s="15"/>
      <c r="AE174" s="15"/>
      <c r="AF174" s="15"/>
      <c r="AG174" s="15" t="s">
        <v>131</v>
      </c>
      <c r="AH174" s="15">
        <v>0</v>
      </c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</row>
    <row r="175" spans="1:60" outlineLevel="3">
      <c r="A175" s="18"/>
      <c r="B175" s="19"/>
      <c r="C175" s="30" t="s">
        <v>2208</v>
      </c>
      <c r="D175" s="23"/>
      <c r="E175" s="34">
        <v>98</v>
      </c>
      <c r="F175" s="21"/>
      <c r="G175" s="21"/>
      <c r="H175" s="21"/>
      <c r="I175" s="21"/>
      <c r="J175" s="21"/>
      <c r="K175" s="21"/>
      <c r="L175" s="21"/>
      <c r="M175" s="21"/>
      <c r="N175" s="393"/>
      <c r="O175" s="393"/>
      <c r="P175" s="393"/>
      <c r="Q175" s="393"/>
      <c r="R175" s="21"/>
      <c r="S175" s="21"/>
      <c r="T175" s="21"/>
      <c r="U175" s="21"/>
      <c r="V175" s="21"/>
      <c r="W175" s="21"/>
      <c r="X175" s="21"/>
      <c r="Y175" s="21"/>
      <c r="Z175" s="15"/>
      <c r="AA175" s="15"/>
      <c r="AB175" s="15"/>
      <c r="AC175" s="15"/>
      <c r="AD175" s="15"/>
      <c r="AE175" s="15"/>
      <c r="AF175" s="15"/>
      <c r="AG175" s="15" t="s">
        <v>131</v>
      </c>
      <c r="AH175" s="15">
        <v>0</v>
      </c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</row>
    <row r="176" spans="1:60" outlineLevel="3">
      <c r="A176" s="18"/>
      <c r="B176" s="19"/>
      <c r="C176" s="30" t="s">
        <v>2209</v>
      </c>
      <c r="D176" s="23"/>
      <c r="E176" s="34">
        <v>95</v>
      </c>
      <c r="F176" s="21"/>
      <c r="G176" s="21"/>
      <c r="H176" s="21"/>
      <c r="I176" s="21"/>
      <c r="J176" s="21"/>
      <c r="K176" s="21"/>
      <c r="L176" s="21"/>
      <c r="M176" s="21"/>
      <c r="N176" s="393"/>
      <c r="O176" s="393"/>
      <c r="P176" s="393"/>
      <c r="Q176" s="393"/>
      <c r="R176" s="21"/>
      <c r="S176" s="21"/>
      <c r="T176" s="21"/>
      <c r="U176" s="21"/>
      <c r="V176" s="21"/>
      <c r="W176" s="21"/>
      <c r="X176" s="21"/>
      <c r="Y176" s="21"/>
      <c r="Z176" s="15"/>
      <c r="AA176" s="15"/>
      <c r="AB176" s="15"/>
      <c r="AC176" s="15"/>
      <c r="AD176" s="15"/>
      <c r="AE176" s="15"/>
      <c r="AF176" s="15"/>
      <c r="AG176" s="15" t="s">
        <v>131</v>
      </c>
      <c r="AH176" s="15">
        <v>0</v>
      </c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</row>
    <row r="177" spans="1:60" outlineLevel="3">
      <c r="A177" s="18"/>
      <c r="B177" s="19"/>
      <c r="C177" s="30" t="s">
        <v>2210</v>
      </c>
      <c r="D177" s="23"/>
      <c r="E177" s="34">
        <v>22</v>
      </c>
      <c r="F177" s="21"/>
      <c r="G177" s="21"/>
      <c r="H177" s="21"/>
      <c r="I177" s="21"/>
      <c r="J177" s="21"/>
      <c r="K177" s="21"/>
      <c r="L177" s="21"/>
      <c r="M177" s="21"/>
      <c r="N177" s="393"/>
      <c r="O177" s="393"/>
      <c r="P177" s="393"/>
      <c r="Q177" s="393"/>
      <c r="R177" s="21"/>
      <c r="S177" s="21"/>
      <c r="T177" s="21"/>
      <c r="U177" s="21"/>
      <c r="V177" s="21"/>
      <c r="W177" s="21"/>
      <c r="X177" s="21"/>
      <c r="Y177" s="21"/>
      <c r="Z177" s="15"/>
      <c r="AA177" s="15"/>
      <c r="AB177" s="15"/>
      <c r="AC177" s="15"/>
      <c r="AD177" s="15"/>
      <c r="AE177" s="15"/>
      <c r="AF177" s="15"/>
      <c r="AG177" s="15" t="s">
        <v>131</v>
      </c>
      <c r="AH177" s="15">
        <v>0</v>
      </c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</row>
    <row r="178" spans="1:60" ht="33.75" outlineLevel="1">
      <c r="A178" s="25">
        <v>47</v>
      </c>
      <c r="B178" s="26" t="s">
        <v>287</v>
      </c>
      <c r="C178" s="29" t="s">
        <v>288</v>
      </c>
      <c r="D178" s="27" t="s">
        <v>152</v>
      </c>
      <c r="E178" s="35">
        <v>2498.4</v>
      </c>
      <c r="F178" s="392"/>
      <c r="G178" s="36">
        <f>ROUND(E178*F178,2)</f>
        <v>0</v>
      </c>
      <c r="H178" s="392"/>
      <c r="I178" s="36">
        <f>ROUND(E178*H178,2)</f>
        <v>0</v>
      </c>
      <c r="J178" s="392"/>
      <c r="K178" s="36">
        <f>ROUND(E178*J178,2)</f>
        <v>0</v>
      </c>
      <c r="L178" s="36">
        <v>21</v>
      </c>
      <c r="M178" s="36">
        <f>G178*(1+L178/100)</f>
        <v>0</v>
      </c>
      <c r="N178" s="35">
        <v>0</v>
      </c>
      <c r="O178" s="35">
        <f>ROUND(E178*N178,2)</f>
        <v>0</v>
      </c>
      <c r="P178" s="35">
        <v>0</v>
      </c>
      <c r="Q178" s="35">
        <f>ROUND(E178*P178,2)</f>
        <v>0</v>
      </c>
      <c r="R178" s="36"/>
      <c r="S178" s="36" t="s">
        <v>236</v>
      </c>
      <c r="T178" s="28" t="s">
        <v>127</v>
      </c>
      <c r="U178" s="21">
        <v>0</v>
      </c>
      <c r="V178" s="21">
        <f>ROUND(E178*U178,2)</f>
        <v>0</v>
      </c>
      <c r="W178" s="21"/>
      <c r="X178" s="21" t="s">
        <v>135</v>
      </c>
      <c r="Y178" s="21" t="s">
        <v>2117</v>
      </c>
      <c r="Z178" s="15"/>
      <c r="AA178" s="15"/>
      <c r="AB178" s="15"/>
      <c r="AC178" s="15"/>
      <c r="AD178" s="15"/>
      <c r="AE178" s="15"/>
      <c r="AF178" s="15"/>
      <c r="AG178" s="15" t="s">
        <v>136</v>
      </c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</row>
    <row r="179" spans="1:60" outlineLevel="2">
      <c r="A179" s="18"/>
      <c r="B179" s="19"/>
      <c r="C179" s="30" t="s">
        <v>2211</v>
      </c>
      <c r="D179" s="23"/>
      <c r="E179" s="34">
        <v>2498.4</v>
      </c>
      <c r="F179" s="21"/>
      <c r="G179" s="21"/>
      <c r="H179" s="21"/>
      <c r="I179" s="21"/>
      <c r="J179" s="21"/>
      <c r="K179" s="21"/>
      <c r="L179" s="21"/>
      <c r="M179" s="21"/>
      <c r="N179" s="393"/>
      <c r="O179" s="393"/>
      <c r="P179" s="393"/>
      <c r="Q179" s="393"/>
      <c r="R179" s="21"/>
      <c r="S179" s="21"/>
      <c r="T179" s="21"/>
      <c r="U179" s="21"/>
      <c r="V179" s="21"/>
      <c r="W179" s="21"/>
      <c r="X179" s="21"/>
      <c r="Y179" s="21"/>
      <c r="Z179" s="15"/>
      <c r="AA179" s="15"/>
      <c r="AB179" s="15"/>
      <c r="AC179" s="15"/>
      <c r="AD179" s="15"/>
      <c r="AE179" s="15"/>
      <c r="AF179" s="15"/>
      <c r="AG179" s="15" t="s">
        <v>131</v>
      </c>
      <c r="AH179" s="15">
        <v>0</v>
      </c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</row>
    <row r="180" spans="1:60" ht="22.5" outlineLevel="1">
      <c r="A180" s="25">
        <v>48</v>
      </c>
      <c r="B180" s="26" t="s">
        <v>290</v>
      </c>
      <c r="C180" s="29" t="s">
        <v>291</v>
      </c>
      <c r="D180" s="27" t="s">
        <v>152</v>
      </c>
      <c r="E180" s="35">
        <v>28.4</v>
      </c>
      <c r="F180" s="392"/>
      <c r="G180" s="36">
        <f>ROUND(E180*F180,2)</f>
        <v>0</v>
      </c>
      <c r="H180" s="392"/>
      <c r="I180" s="36">
        <f>ROUND(E180*H180,2)</f>
        <v>0</v>
      </c>
      <c r="J180" s="392"/>
      <c r="K180" s="36">
        <f>ROUND(E180*J180,2)</f>
        <v>0</v>
      </c>
      <c r="L180" s="36">
        <v>21</v>
      </c>
      <c r="M180" s="36">
        <f>G180*(1+L180/100)</f>
        <v>0</v>
      </c>
      <c r="N180" s="35">
        <v>0</v>
      </c>
      <c r="O180" s="35">
        <f>ROUND(E180*N180,2)</f>
        <v>0</v>
      </c>
      <c r="P180" s="35">
        <v>0</v>
      </c>
      <c r="Q180" s="35">
        <f>ROUND(E180*P180,2)</f>
        <v>0</v>
      </c>
      <c r="R180" s="36"/>
      <c r="S180" s="36" t="s">
        <v>236</v>
      </c>
      <c r="T180" s="28" t="s">
        <v>127</v>
      </c>
      <c r="U180" s="21">
        <v>0</v>
      </c>
      <c r="V180" s="21">
        <f>ROUND(E180*U180,2)</f>
        <v>0</v>
      </c>
      <c r="W180" s="21"/>
      <c r="X180" s="21" t="s">
        <v>135</v>
      </c>
      <c r="Y180" s="21" t="s">
        <v>2117</v>
      </c>
      <c r="Z180" s="15"/>
      <c r="AA180" s="15"/>
      <c r="AB180" s="15"/>
      <c r="AC180" s="15"/>
      <c r="AD180" s="15"/>
      <c r="AE180" s="15"/>
      <c r="AF180" s="15"/>
      <c r="AG180" s="15" t="s">
        <v>136</v>
      </c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</row>
    <row r="181" spans="1:60" outlineLevel="2">
      <c r="A181" s="18"/>
      <c r="B181" s="19"/>
      <c r="C181" s="30" t="s">
        <v>2212</v>
      </c>
      <c r="D181" s="23"/>
      <c r="E181" s="34">
        <v>10.4</v>
      </c>
      <c r="F181" s="21"/>
      <c r="G181" s="21"/>
      <c r="H181" s="21"/>
      <c r="I181" s="21"/>
      <c r="J181" s="21"/>
      <c r="K181" s="21"/>
      <c r="L181" s="21"/>
      <c r="M181" s="21"/>
      <c r="N181" s="393"/>
      <c r="O181" s="393"/>
      <c r="P181" s="393"/>
      <c r="Q181" s="393"/>
      <c r="R181" s="21"/>
      <c r="S181" s="21"/>
      <c r="T181" s="21"/>
      <c r="U181" s="21"/>
      <c r="V181" s="21"/>
      <c r="W181" s="21"/>
      <c r="X181" s="21"/>
      <c r="Y181" s="21"/>
      <c r="Z181" s="15"/>
      <c r="AA181" s="15"/>
      <c r="AB181" s="15"/>
      <c r="AC181" s="15"/>
      <c r="AD181" s="15"/>
      <c r="AE181" s="15"/>
      <c r="AF181" s="15"/>
      <c r="AG181" s="15" t="s">
        <v>131</v>
      </c>
      <c r="AH181" s="15">
        <v>0</v>
      </c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</row>
    <row r="182" spans="1:60" outlineLevel="3">
      <c r="A182" s="18"/>
      <c r="B182" s="19"/>
      <c r="C182" s="30" t="s">
        <v>2213</v>
      </c>
      <c r="D182" s="23"/>
      <c r="E182" s="34">
        <v>8.0500000000000007</v>
      </c>
      <c r="F182" s="21"/>
      <c r="G182" s="21"/>
      <c r="H182" s="21"/>
      <c r="I182" s="21"/>
      <c r="J182" s="21"/>
      <c r="K182" s="21"/>
      <c r="L182" s="21"/>
      <c r="M182" s="21"/>
      <c r="N182" s="393"/>
      <c r="O182" s="393"/>
      <c r="P182" s="393"/>
      <c r="Q182" s="393"/>
      <c r="R182" s="21"/>
      <c r="S182" s="21"/>
      <c r="T182" s="21"/>
      <c r="U182" s="21"/>
      <c r="V182" s="21"/>
      <c r="W182" s="21"/>
      <c r="X182" s="21"/>
      <c r="Y182" s="21"/>
      <c r="Z182" s="15"/>
      <c r="AA182" s="15"/>
      <c r="AB182" s="15"/>
      <c r="AC182" s="15"/>
      <c r="AD182" s="15"/>
      <c r="AE182" s="15"/>
      <c r="AF182" s="15"/>
      <c r="AG182" s="15" t="s">
        <v>131</v>
      </c>
      <c r="AH182" s="15">
        <v>0</v>
      </c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</row>
    <row r="183" spans="1:60" outlineLevel="3">
      <c r="A183" s="18"/>
      <c r="B183" s="19"/>
      <c r="C183" s="30" t="s">
        <v>2214</v>
      </c>
      <c r="D183" s="23"/>
      <c r="E183" s="34">
        <v>7.75</v>
      </c>
      <c r="F183" s="21"/>
      <c r="G183" s="21"/>
      <c r="H183" s="21"/>
      <c r="I183" s="21"/>
      <c r="J183" s="21"/>
      <c r="K183" s="21"/>
      <c r="L183" s="21"/>
      <c r="M183" s="21"/>
      <c r="N183" s="393"/>
      <c r="O183" s="393"/>
      <c r="P183" s="393"/>
      <c r="Q183" s="393"/>
      <c r="R183" s="21"/>
      <c r="S183" s="21"/>
      <c r="T183" s="21"/>
      <c r="U183" s="21"/>
      <c r="V183" s="21"/>
      <c r="W183" s="21"/>
      <c r="X183" s="21"/>
      <c r="Y183" s="21"/>
      <c r="Z183" s="15"/>
      <c r="AA183" s="15"/>
      <c r="AB183" s="15"/>
      <c r="AC183" s="15"/>
      <c r="AD183" s="15"/>
      <c r="AE183" s="15"/>
      <c r="AF183" s="15"/>
      <c r="AG183" s="15" t="s">
        <v>131</v>
      </c>
      <c r="AH183" s="15">
        <v>0</v>
      </c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</row>
    <row r="184" spans="1:60" outlineLevel="3">
      <c r="A184" s="18"/>
      <c r="B184" s="19"/>
      <c r="C184" s="30" t="s">
        <v>2215</v>
      </c>
      <c r="D184" s="23"/>
      <c r="E184" s="34">
        <v>2.2000000000000002</v>
      </c>
      <c r="F184" s="21"/>
      <c r="G184" s="21"/>
      <c r="H184" s="21"/>
      <c r="I184" s="21"/>
      <c r="J184" s="21"/>
      <c r="K184" s="21"/>
      <c r="L184" s="21"/>
      <c r="M184" s="21"/>
      <c r="N184" s="393"/>
      <c r="O184" s="393"/>
      <c r="P184" s="393"/>
      <c r="Q184" s="393"/>
      <c r="R184" s="21"/>
      <c r="S184" s="21"/>
      <c r="T184" s="21"/>
      <c r="U184" s="21"/>
      <c r="V184" s="21"/>
      <c r="W184" s="21"/>
      <c r="X184" s="21"/>
      <c r="Y184" s="21"/>
      <c r="Z184" s="15"/>
      <c r="AA184" s="15"/>
      <c r="AB184" s="15"/>
      <c r="AC184" s="15"/>
      <c r="AD184" s="15"/>
      <c r="AE184" s="15"/>
      <c r="AF184" s="15"/>
      <c r="AG184" s="15" t="s">
        <v>131</v>
      </c>
      <c r="AH184" s="15">
        <v>0</v>
      </c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</row>
    <row r="185" spans="1:60">
      <c r="A185" s="464" t="s">
        <v>120</v>
      </c>
      <c r="B185" s="450" t="s">
        <v>49</v>
      </c>
      <c r="C185" s="451" t="s">
        <v>50</v>
      </c>
      <c r="D185" s="452"/>
      <c r="E185" s="453"/>
      <c r="F185" s="454"/>
      <c r="G185" s="454">
        <f>SUMIF(AG186:AG187,"&lt;&gt;NOR",G186:G187)</f>
        <v>0</v>
      </c>
      <c r="H185" s="454"/>
      <c r="I185" s="454">
        <f>SUM(I186:I187)</f>
        <v>0</v>
      </c>
      <c r="J185" s="454"/>
      <c r="K185" s="454">
        <f>SUM(K186:K187)</f>
        <v>0</v>
      </c>
      <c r="L185" s="454"/>
      <c r="M185" s="454">
        <f>SUM(M186:M187)</f>
        <v>0</v>
      </c>
      <c r="N185" s="453"/>
      <c r="O185" s="453">
        <f>SUM(O186:O187)</f>
        <v>0.36</v>
      </c>
      <c r="P185" s="453"/>
      <c r="Q185" s="453">
        <f>SUM(Q186:Q187)</f>
        <v>0</v>
      </c>
      <c r="R185" s="454"/>
      <c r="S185" s="454"/>
      <c r="T185" s="455"/>
      <c r="U185" s="24"/>
      <c r="V185" s="24">
        <f>SUM(V186:V187)</f>
        <v>0.75</v>
      </c>
      <c r="W185" s="24"/>
      <c r="X185" s="24"/>
      <c r="Y185" s="24"/>
      <c r="AG185" t="s">
        <v>121</v>
      </c>
    </row>
    <row r="186" spans="1:60" ht="22.5" outlineLevel="1">
      <c r="A186" s="25">
        <v>49</v>
      </c>
      <c r="B186" s="26" t="s">
        <v>292</v>
      </c>
      <c r="C186" s="29" t="s">
        <v>293</v>
      </c>
      <c r="D186" s="27" t="s">
        <v>152</v>
      </c>
      <c r="E186" s="35">
        <v>2</v>
      </c>
      <c r="F186" s="392"/>
      <c r="G186" s="36">
        <f>ROUND(E186*F186,2)</f>
        <v>0</v>
      </c>
      <c r="H186" s="392"/>
      <c r="I186" s="36">
        <f>ROUND(E186*H186,2)</f>
        <v>0</v>
      </c>
      <c r="J186" s="392"/>
      <c r="K186" s="36">
        <f>ROUND(E186*J186,2)</f>
        <v>0</v>
      </c>
      <c r="L186" s="36">
        <v>21</v>
      </c>
      <c r="M186" s="36">
        <f>G186*(1+L186/100)</f>
        <v>0</v>
      </c>
      <c r="N186" s="35">
        <v>0.18107999999999999</v>
      </c>
      <c r="O186" s="35">
        <f>ROUND(E186*N186,2)</f>
        <v>0.36</v>
      </c>
      <c r="P186" s="35">
        <v>0</v>
      </c>
      <c r="Q186" s="35">
        <f>ROUND(E186*P186,2)</f>
        <v>0</v>
      </c>
      <c r="R186" s="36"/>
      <c r="S186" s="36" t="s">
        <v>2116</v>
      </c>
      <c r="T186" s="28" t="s">
        <v>2116</v>
      </c>
      <c r="U186" s="21">
        <v>0.375</v>
      </c>
      <c r="V186" s="21">
        <f>ROUND(E186*U186,2)</f>
        <v>0.75</v>
      </c>
      <c r="W186" s="21"/>
      <c r="X186" s="21" t="s">
        <v>135</v>
      </c>
      <c r="Y186" s="21" t="s">
        <v>2117</v>
      </c>
      <c r="Z186" s="15"/>
      <c r="AA186" s="15"/>
      <c r="AB186" s="15"/>
      <c r="AC186" s="15"/>
      <c r="AD186" s="15"/>
      <c r="AE186" s="15"/>
      <c r="AF186" s="15"/>
      <c r="AG186" s="15" t="s">
        <v>136</v>
      </c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</row>
    <row r="187" spans="1:60" outlineLevel="2">
      <c r="A187" s="18"/>
      <c r="B187" s="19"/>
      <c r="C187" s="30" t="s">
        <v>294</v>
      </c>
      <c r="D187" s="23"/>
      <c r="E187" s="34">
        <v>2</v>
      </c>
      <c r="F187" s="21"/>
      <c r="G187" s="21"/>
      <c r="H187" s="21"/>
      <c r="I187" s="21"/>
      <c r="J187" s="21"/>
      <c r="K187" s="21"/>
      <c r="L187" s="21"/>
      <c r="M187" s="21"/>
      <c r="N187" s="393"/>
      <c r="O187" s="393"/>
      <c r="P187" s="393"/>
      <c r="Q187" s="393"/>
      <c r="R187" s="21"/>
      <c r="S187" s="21"/>
      <c r="T187" s="21"/>
      <c r="U187" s="21"/>
      <c r="V187" s="21"/>
      <c r="W187" s="21"/>
      <c r="X187" s="21"/>
      <c r="Y187" s="21"/>
      <c r="Z187" s="15"/>
      <c r="AA187" s="15"/>
      <c r="AB187" s="15"/>
      <c r="AC187" s="15"/>
      <c r="AD187" s="15"/>
      <c r="AE187" s="15"/>
      <c r="AF187" s="15"/>
      <c r="AG187" s="15" t="s">
        <v>131</v>
      </c>
      <c r="AH187" s="15">
        <v>0</v>
      </c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</row>
    <row r="188" spans="1:60">
      <c r="A188" s="464" t="s">
        <v>120</v>
      </c>
      <c r="B188" s="450" t="s">
        <v>51</v>
      </c>
      <c r="C188" s="451" t="s">
        <v>52</v>
      </c>
      <c r="D188" s="452"/>
      <c r="E188" s="453"/>
      <c r="F188" s="454"/>
      <c r="G188" s="454">
        <f>SUMIF(AG189:AG547,"&lt;&gt;NOR",G189:G547)</f>
        <v>0</v>
      </c>
      <c r="H188" s="454"/>
      <c r="I188" s="454">
        <f>SUM(I189:I547)</f>
        <v>0</v>
      </c>
      <c r="J188" s="454"/>
      <c r="K188" s="454">
        <f>SUM(K189:K547)</f>
        <v>0</v>
      </c>
      <c r="L188" s="454"/>
      <c r="M188" s="454">
        <f>SUM(M189:M547)</f>
        <v>0</v>
      </c>
      <c r="N188" s="453"/>
      <c r="O188" s="453">
        <f>SUM(O189:O547)</f>
        <v>392.82</v>
      </c>
      <c r="P188" s="453"/>
      <c r="Q188" s="453">
        <f>SUM(Q189:Q547)</f>
        <v>0</v>
      </c>
      <c r="R188" s="454"/>
      <c r="S188" s="454"/>
      <c r="T188" s="455"/>
      <c r="U188" s="24"/>
      <c r="V188" s="24">
        <f>SUM(V189:V547)</f>
        <v>7852.01</v>
      </c>
      <c r="W188" s="24"/>
      <c r="X188" s="24"/>
      <c r="Y188" s="24"/>
      <c r="AG188" t="s">
        <v>121</v>
      </c>
    </row>
    <row r="189" spans="1:60" outlineLevel="1">
      <c r="A189" s="25">
        <v>50</v>
      </c>
      <c r="B189" s="26" t="s">
        <v>295</v>
      </c>
      <c r="C189" s="29" t="s">
        <v>296</v>
      </c>
      <c r="D189" s="27" t="s">
        <v>152</v>
      </c>
      <c r="E189" s="35">
        <v>2693.14</v>
      </c>
      <c r="F189" s="392"/>
      <c r="G189" s="36">
        <f>ROUND(E189*F189,2)</f>
        <v>0</v>
      </c>
      <c r="H189" s="392"/>
      <c r="I189" s="36">
        <f>ROUND(E189*H189,2)</f>
        <v>0</v>
      </c>
      <c r="J189" s="392"/>
      <c r="K189" s="36">
        <f>ROUND(E189*J189,2)</f>
        <v>0</v>
      </c>
      <c r="L189" s="36">
        <v>21</v>
      </c>
      <c r="M189" s="36">
        <f>G189*(1+L189/100)</f>
        <v>0</v>
      </c>
      <c r="N189" s="35">
        <v>3.0000000000000001E-3</v>
      </c>
      <c r="O189" s="35">
        <f>ROUND(E189*N189,2)</f>
        <v>8.08</v>
      </c>
      <c r="P189" s="35">
        <v>0</v>
      </c>
      <c r="Q189" s="35">
        <f>ROUND(E189*P189,2)</f>
        <v>0</v>
      </c>
      <c r="R189" s="36"/>
      <c r="S189" s="36" t="s">
        <v>2116</v>
      </c>
      <c r="T189" s="28" t="s">
        <v>127</v>
      </c>
      <c r="U189" s="21">
        <v>0.24</v>
      </c>
      <c r="V189" s="21">
        <f>ROUND(E189*U189,2)</f>
        <v>646.35</v>
      </c>
      <c r="W189" s="21"/>
      <c r="X189" s="21" t="s">
        <v>135</v>
      </c>
      <c r="Y189" s="21" t="s">
        <v>2117</v>
      </c>
      <c r="Z189" s="15"/>
      <c r="AA189" s="15"/>
      <c r="AB189" s="15"/>
      <c r="AC189" s="15"/>
      <c r="AD189" s="15"/>
      <c r="AE189" s="15"/>
      <c r="AF189" s="15"/>
      <c r="AG189" s="15" t="s">
        <v>136</v>
      </c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</row>
    <row r="190" spans="1:60" outlineLevel="2">
      <c r="A190" s="18"/>
      <c r="B190" s="19"/>
      <c r="C190" s="30" t="s">
        <v>237</v>
      </c>
      <c r="D190" s="23"/>
      <c r="E190" s="34">
        <v>102.96</v>
      </c>
      <c r="F190" s="21"/>
      <c r="G190" s="21"/>
      <c r="H190" s="21"/>
      <c r="I190" s="21"/>
      <c r="J190" s="21"/>
      <c r="K190" s="21"/>
      <c r="L190" s="21"/>
      <c r="M190" s="21"/>
      <c r="N190" s="393"/>
      <c r="O190" s="393"/>
      <c r="P190" s="393"/>
      <c r="Q190" s="393"/>
      <c r="R190" s="21"/>
      <c r="S190" s="21"/>
      <c r="T190" s="21"/>
      <c r="U190" s="21"/>
      <c r="V190" s="21"/>
      <c r="W190" s="21"/>
      <c r="X190" s="21"/>
      <c r="Y190" s="21"/>
      <c r="Z190" s="15"/>
      <c r="AA190" s="15"/>
      <c r="AB190" s="15"/>
      <c r="AC190" s="15"/>
      <c r="AD190" s="15"/>
      <c r="AE190" s="15"/>
      <c r="AF190" s="15"/>
      <c r="AG190" s="15" t="s">
        <v>131</v>
      </c>
      <c r="AH190" s="15">
        <v>0</v>
      </c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</row>
    <row r="191" spans="1:60" outlineLevel="3">
      <c r="A191" s="18"/>
      <c r="B191" s="19"/>
      <c r="C191" s="30" t="s">
        <v>238</v>
      </c>
      <c r="D191" s="23"/>
      <c r="E191" s="34">
        <v>-6.4</v>
      </c>
      <c r="F191" s="21"/>
      <c r="G191" s="21"/>
      <c r="H191" s="21"/>
      <c r="I191" s="21"/>
      <c r="J191" s="21"/>
      <c r="K191" s="21"/>
      <c r="L191" s="21"/>
      <c r="M191" s="21"/>
      <c r="N191" s="393"/>
      <c r="O191" s="393"/>
      <c r="P191" s="393"/>
      <c r="Q191" s="393"/>
      <c r="R191" s="21"/>
      <c r="S191" s="21"/>
      <c r="T191" s="21"/>
      <c r="U191" s="21"/>
      <c r="V191" s="21"/>
      <c r="W191" s="21"/>
      <c r="X191" s="21"/>
      <c r="Y191" s="21"/>
      <c r="Z191" s="15"/>
      <c r="AA191" s="15"/>
      <c r="AB191" s="15"/>
      <c r="AC191" s="15"/>
      <c r="AD191" s="15"/>
      <c r="AE191" s="15"/>
      <c r="AF191" s="15"/>
      <c r="AG191" s="15" t="s">
        <v>131</v>
      </c>
      <c r="AH191" s="15">
        <v>0</v>
      </c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</row>
    <row r="192" spans="1:60" outlineLevel="3">
      <c r="A192" s="18"/>
      <c r="B192" s="19"/>
      <c r="C192" s="30" t="s">
        <v>239</v>
      </c>
      <c r="D192" s="23"/>
      <c r="E192" s="34">
        <v>51.84</v>
      </c>
      <c r="F192" s="21"/>
      <c r="G192" s="21"/>
      <c r="H192" s="21"/>
      <c r="I192" s="21"/>
      <c r="J192" s="21"/>
      <c r="K192" s="21"/>
      <c r="L192" s="21"/>
      <c r="M192" s="21"/>
      <c r="N192" s="393"/>
      <c r="O192" s="393"/>
      <c r="P192" s="393"/>
      <c r="Q192" s="393"/>
      <c r="R192" s="21"/>
      <c r="S192" s="21"/>
      <c r="T192" s="21"/>
      <c r="U192" s="21"/>
      <c r="V192" s="21"/>
      <c r="W192" s="21"/>
      <c r="X192" s="21"/>
      <c r="Y192" s="21"/>
      <c r="Z192" s="15"/>
      <c r="AA192" s="15"/>
      <c r="AB192" s="15"/>
      <c r="AC192" s="15"/>
      <c r="AD192" s="15"/>
      <c r="AE192" s="15"/>
      <c r="AF192" s="15"/>
      <c r="AG192" s="15" t="s">
        <v>131</v>
      </c>
      <c r="AH192" s="15">
        <v>0</v>
      </c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</row>
    <row r="193" spans="1:60" outlineLevel="3">
      <c r="A193" s="18"/>
      <c r="B193" s="19"/>
      <c r="C193" s="30" t="s">
        <v>240</v>
      </c>
      <c r="D193" s="23"/>
      <c r="E193" s="34">
        <v>-3.2</v>
      </c>
      <c r="F193" s="21"/>
      <c r="G193" s="21"/>
      <c r="H193" s="21"/>
      <c r="I193" s="21"/>
      <c r="J193" s="21"/>
      <c r="K193" s="21"/>
      <c r="L193" s="21"/>
      <c r="M193" s="21"/>
      <c r="N193" s="393"/>
      <c r="O193" s="393"/>
      <c r="P193" s="393"/>
      <c r="Q193" s="393"/>
      <c r="R193" s="21"/>
      <c r="S193" s="21"/>
      <c r="T193" s="21"/>
      <c r="U193" s="21"/>
      <c r="V193" s="21"/>
      <c r="W193" s="21"/>
      <c r="X193" s="21"/>
      <c r="Y193" s="21"/>
      <c r="Z193" s="15"/>
      <c r="AA193" s="15"/>
      <c r="AB193" s="15"/>
      <c r="AC193" s="15"/>
      <c r="AD193" s="15"/>
      <c r="AE193" s="15"/>
      <c r="AF193" s="15"/>
      <c r="AG193" s="15" t="s">
        <v>131</v>
      </c>
      <c r="AH193" s="15">
        <v>0</v>
      </c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</row>
    <row r="194" spans="1:60" ht="22.5" outlineLevel="3">
      <c r="A194" s="18"/>
      <c r="B194" s="19"/>
      <c r="C194" s="30" t="s">
        <v>297</v>
      </c>
      <c r="D194" s="23"/>
      <c r="E194" s="34">
        <v>330.1</v>
      </c>
      <c r="F194" s="21"/>
      <c r="G194" s="21"/>
      <c r="H194" s="21"/>
      <c r="I194" s="21"/>
      <c r="J194" s="21"/>
      <c r="K194" s="21"/>
      <c r="L194" s="21"/>
      <c r="M194" s="21"/>
      <c r="N194" s="393"/>
      <c r="O194" s="393"/>
      <c r="P194" s="393"/>
      <c r="Q194" s="393"/>
      <c r="R194" s="21"/>
      <c r="S194" s="21"/>
      <c r="T194" s="21"/>
      <c r="U194" s="21"/>
      <c r="V194" s="21"/>
      <c r="W194" s="21"/>
      <c r="X194" s="21"/>
      <c r="Y194" s="21"/>
      <c r="Z194" s="15"/>
      <c r="AA194" s="15"/>
      <c r="AB194" s="15"/>
      <c r="AC194" s="15"/>
      <c r="AD194" s="15"/>
      <c r="AE194" s="15"/>
      <c r="AF194" s="15"/>
      <c r="AG194" s="15" t="s">
        <v>131</v>
      </c>
      <c r="AH194" s="15">
        <v>0</v>
      </c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</row>
    <row r="195" spans="1:60" outlineLevel="3">
      <c r="A195" s="18"/>
      <c r="B195" s="19"/>
      <c r="C195" s="30" t="s">
        <v>298</v>
      </c>
      <c r="D195" s="23"/>
      <c r="E195" s="34">
        <v>207.7</v>
      </c>
      <c r="F195" s="21"/>
      <c r="G195" s="21"/>
      <c r="H195" s="21"/>
      <c r="I195" s="21"/>
      <c r="J195" s="21"/>
      <c r="K195" s="21"/>
      <c r="L195" s="21"/>
      <c r="M195" s="21"/>
      <c r="N195" s="393"/>
      <c r="O195" s="393"/>
      <c r="P195" s="393"/>
      <c r="Q195" s="393"/>
      <c r="R195" s="21"/>
      <c r="S195" s="21"/>
      <c r="T195" s="21"/>
      <c r="U195" s="21"/>
      <c r="V195" s="21"/>
      <c r="W195" s="21"/>
      <c r="X195" s="21"/>
      <c r="Y195" s="21"/>
      <c r="Z195" s="15"/>
      <c r="AA195" s="15"/>
      <c r="AB195" s="15"/>
      <c r="AC195" s="15"/>
      <c r="AD195" s="15"/>
      <c r="AE195" s="15"/>
      <c r="AF195" s="15"/>
      <c r="AG195" s="15" t="s">
        <v>131</v>
      </c>
      <c r="AH195" s="15">
        <v>0</v>
      </c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</row>
    <row r="196" spans="1:60" outlineLevel="3">
      <c r="A196" s="18"/>
      <c r="B196" s="19"/>
      <c r="C196" s="30" t="s">
        <v>299</v>
      </c>
      <c r="D196" s="23"/>
      <c r="E196" s="34">
        <v>53.9</v>
      </c>
      <c r="F196" s="21"/>
      <c r="G196" s="21"/>
      <c r="H196" s="21"/>
      <c r="I196" s="21"/>
      <c r="J196" s="21"/>
      <c r="K196" s="21"/>
      <c r="L196" s="21"/>
      <c r="M196" s="21"/>
      <c r="N196" s="393"/>
      <c r="O196" s="393"/>
      <c r="P196" s="393"/>
      <c r="Q196" s="393"/>
      <c r="R196" s="21"/>
      <c r="S196" s="21"/>
      <c r="T196" s="21"/>
      <c r="U196" s="21"/>
      <c r="V196" s="21"/>
      <c r="W196" s="21"/>
      <c r="X196" s="21"/>
      <c r="Y196" s="21"/>
      <c r="Z196" s="15"/>
      <c r="AA196" s="15"/>
      <c r="AB196" s="15"/>
      <c r="AC196" s="15"/>
      <c r="AD196" s="15"/>
      <c r="AE196" s="15"/>
      <c r="AF196" s="15"/>
      <c r="AG196" s="15" t="s">
        <v>131</v>
      </c>
      <c r="AH196" s="15">
        <v>0</v>
      </c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</row>
    <row r="197" spans="1:60" outlineLevel="3">
      <c r="A197" s="18"/>
      <c r="B197" s="19"/>
      <c r="C197" s="30" t="s">
        <v>300</v>
      </c>
      <c r="D197" s="23"/>
      <c r="E197" s="34">
        <v>4.5999999999999996</v>
      </c>
      <c r="F197" s="21"/>
      <c r="G197" s="21"/>
      <c r="H197" s="21"/>
      <c r="I197" s="21"/>
      <c r="J197" s="21"/>
      <c r="K197" s="21"/>
      <c r="L197" s="21"/>
      <c r="M197" s="21"/>
      <c r="N197" s="393"/>
      <c r="O197" s="393"/>
      <c r="P197" s="393"/>
      <c r="Q197" s="393"/>
      <c r="R197" s="21"/>
      <c r="S197" s="21"/>
      <c r="T197" s="21"/>
      <c r="U197" s="21"/>
      <c r="V197" s="21"/>
      <c r="W197" s="21"/>
      <c r="X197" s="21"/>
      <c r="Y197" s="21"/>
      <c r="Z197" s="15"/>
      <c r="AA197" s="15"/>
      <c r="AB197" s="15"/>
      <c r="AC197" s="15"/>
      <c r="AD197" s="15"/>
      <c r="AE197" s="15"/>
      <c r="AF197" s="15"/>
      <c r="AG197" s="15" t="s">
        <v>131</v>
      </c>
      <c r="AH197" s="15">
        <v>0</v>
      </c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</row>
    <row r="198" spans="1:60" outlineLevel="3">
      <c r="A198" s="18"/>
      <c r="B198" s="19"/>
      <c r="C198" s="30" t="s">
        <v>301</v>
      </c>
      <c r="D198" s="23"/>
      <c r="E198" s="34">
        <v>45.9</v>
      </c>
      <c r="F198" s="21"/>
      <c r="G198" s="21"/>
      <c r="H198" s="21"/>
      <c r="I198" s="21"/>
      <c r="J198" s="21"/>
      <c r="K198" s="21"/>
      <c r="L198" s="21"/>
      <c r="M198" s="21"/>
      <c r="N198" s="393"/>
      <c r="O198" s="393"/>
      <c r="P198" s="393"/>
      <c r="Q198" s="393"/>
      <c r="R198" s="21"/>
      <c r="S198" s="21"/>
      <c r="T198" s="21"/>
      <c r="U198" s="21"/>
      <c r="V198" s="21"/>
      <c r="W198" s="21"/>
      <c r="X198" s="21"/>
      <c r="Y198" s="21"/>
      <c r="Z198" s="15"/>
      <c r="AA198" s="15"/>
      <c r="AB198" s="15"/>
      <c r="AC198" s="15"/>
      <c r="AD198" s="15"/>
      <c r="AE198" s="15"/>
      <c r="AF198" s="15"/>
      <c r="AG198" s="15" t="s">
        <v>131</v>
      </c>
      <c r="AH198" s="15">
        <v>0</v>
      </c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</row>
    <row r="199" spans="1:60" outlineLevel="3">
      <c r="A199" s="18"/>
      <c r="B199" s="19"/>
      <c r="C199" s="30" t="s">
        <v>302</v>
      </c>
      <c r="D199" s="23"/>
      <c r="E199" s="34">
        <v>63.4</v>
      </c>
      <c r="F199" s="21"/>
      <c r="G199" s="21"/>
      <c r="H199" s="21"/>
      <c r="I199" s="21"/>
      <c r="J199" s="21"/>
      <c r="K199" s="21"/>
      <c r="L199" s="21"/>
      <c r="M199" s="21"/>
      <c r="N199" s="393"/>
      <c r="O199" s="393"/>
      <c r="P199" s="393"/>
      <c r="Q199" s="393"/>
      <c r="R199" s="21"/>
      <c r="S199" s="21"/>
      <c r="T199" s="21"/>
      <c r="U199" s="21"/>
      <c r="V199" s="21"/>
      <c r="W199" s="21"/>
      <c r="X199" s="21"/>
      <c r="Y199" s="21"/>
      <c r="Z199" s="15"/>
      <c r="AA199" s="15"/>
      <c r="AB199" s="15"/>
      <c r="AC199" s="15"/>
      <c r="AD199" s="15"/>
      <c r="AE199" s="15"/>
      <c r="AF199" s="15"/>
      <c r="AG199" s="15" t="s">
        <v>131</v>
      </c>
      <c r="AH199" s="15">
        <v>0</v>
      </c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</row>
    <row r="200" spans="1:60" outlineLevel="3">
      <c r="A200" s="18"/>
      <c r="B200" s="19"/>
      <c r="C200" s="30" t="s">
        <v>303</v>
      </c>
      <c r="D200" s="23"/>
      <c r="E200" s="34">
        <v>492.8</v>
      </c>
      <c r="F200" s="21"/>
      <c r="G200" s="21"/>
      <c r="H200" s="21"/>
      <c r="I200" s="21"/>
      <c r="J200" s="21"/>
      <c r="K200" s="21"/>
      <c r="L200" s="21"/>
      <c r="M200" s="21"/>
      <c r="N200" s="393"/>
      <c r="O200" s="393"/>
      <c r="P200" s="393"/>
      <c r="Q200" s="393"/>
      <c r="R200" s="21"/>
      <c r="S200" s="21"/>
      <c r="T200" s="21"/>
      <c r="U200" s="21"/>
      <c r="V200" s="21"/>
      <c r="W200" s="21"/>
      <c r="X200" s="21"/>
      <c r="Y200" s="21"/>
      <c r="Z200" s="15"/>
      <c r="AA200" s="15"/>
      <c r="AB200" s="15"/>
      <c r="AC200" s="15"/>
      <c r="AD200" s="15"/>
      <c r="AE200" s="15"/>
      <c r="AF200" s="15"/>
      <c r="AG200" s="15" t="s">
        <v>131</v>
      </c>
      <c r="AH200" s="15">
        <v>0</v>
      </c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</row>
    <row r="201" spans="1:60" outlineLevel="3">
      <c r="A201" s="18"/>
      <c r="B201" s="19"/>
      <c r="C201" s="30" t="s">
        <v>304</v>
      </c>
      <c r="D201" s="23"/>
      <c r="E201" s="34">
        <v>45.64</v>
      </c>
      <c r="F201" s="21"/>
      <c r="G201" s="21"/>
      <c r="H201" s="21"/>
      <c r="I201" s="21"/>
      <c r="J201" s="21"/>
      <c r="K201" s="21"/>
      <c r="L201" s="21"/>
      <c r="M201" s="21"/>
      <c r="N201" s="393"/>
      <c r="O201" s="393"/>
      <c r="P201" s="393"/>
      <c r="Q201" s="393"/>
      <c r="R201" s="21"/>
      <c r="S201" s="21"/>
      <c r="T201" s="21"/>
      <c r="U201" s="21"/>
      <c r="V201" s="21"/>
      <c r="W201" s="21"/>
      <c r="X201" s="21"/>
      <c r="Y201" s="21"/>
      <c r="Z201" s="15"/>
      <c r="AA201" s="15"/>
      <c r="AB201" s="15"/>
      <c r="AC201" s="15"/>
      <c r="AD201" s="15"/>
      <c r="AE201" s="15"/>
      <c r="AF201" s="15"/>
      <c r="AG201" s="15" t="s">
        <v>131</v>
      </c>
      <c r="AH201" s="15">
        <v>0</v>
      </c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</row>
    <row r="202" spans="1:60" outlineLevel="3">
      <c r="A202" s="18"/>
      <c r="B202" s="19"/>
      <c r="C202" s="30" t="s">
        <v>305</v>
      </c>
      <c r="D202" s="23"/>
      <c r="E202" s="34">
        <v>478.6</v>
      </c>
      <c r="F202" s="21"/>
      <c r="G202" s="21"/>
      <c r="H202" s="21"/>
      <c r="I202" s="21"/>
      <c r="J202" s="21"/>
      <c r="K202" s="21"/>
      <c r="L202" s="21"/>
      <c r="M202" s="21"/>
      <c r="N202" s="393"/>
      <c r="O202" s="393"/>
      <c r="P202" s="393"/>
      <c r="Q202" s="393"/>
      <c r="R202" s="21"/>
      <c r="S202" s="21"/>
      <c r="T202" s="21"/>
      <c r="U202" s="21"/>
      <c r="V202" s="21"/>
      <c r="W202" s="21"/>
      <c r="X202" s="21"/>
      <c r="Y202" s="21"/>
      <c r="Z202" s="15"/>
      <c r="AA202" s="15"/>
      <c r="AB202" s="15"/>
      <c r="AC202" s="15"/>
      <c r="AD202" s="15"/>
      <c r="AE202" s="15"/>
      <c r="AF202" s="15"/>
      <c r="AG202" s="15" t="s">
        <v>131</v>
      </c>
      <c r="AH202" s="15">
        <v>0</v>
      </c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</row>
    <row r="203" spans="1:60" outlineLevel="3">
      <c r="A203" s="18"/>
      <c r="B203" s="19"/>
      <c r="C203" s="30" t="s">
        <v>306</v>
      </c>
      <c r="D203" s="23"/>
      <c r="E203" s="34">
        <v>152.19999999999999</v>
      </c>
      <c r="F203" s="21"/>
      <c r="G203" s="21"/>
      <c r="H203" s="21"/>
      <c r="I203" s="21"/>
      <c r="J203" s="21"/>
      <c r="K203" s="21"/>
      <c r="L203" s="21"/>
      <c r="M203" s="21"/>
      <c r="N203" s="393"/>
      <c r="O203" s="393"/>
      <c r="P203" s="393"/>
      <c r="Q203" s="393"/>
      <c r="R203" s="21"/>
      <c r="S203" s="21"/>
      <c r="T203" s="21"/>
      <c r="U203" s="21"/>
      <c r="V203" s="21"/>
      <c r="W203" s="21"/>
      <c r="X203" s="21"/>
      <c r="Y203" s="21"/>
      <c r="Z203" s="15"/>
      <c r="AA203" s="15"/>
      <c r="AB203" s="15"/>
      <c r="AC203" s="15"/>
      <c r="AD203" s="15"/>
      <c r="AE203" s="15"/>
      <c r="AF203" s="15"/>
      <c r="AG203" s="15" t="s">
        <v>131</v>
      </c>
      <c r="AH203" s="15">
        <v>0</v>
      </c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</row>
    <row r="204" spans="1:60" ht="33.75" outlineLevel="3">
      <c r="A204" s="18"/>
      <c r="B204" s="19"/>
      <c r="C204" s="30" t="s">
        <v>307</v>
      </c>
      <c r="D204" s="23"/>
      <c r="E204" s="34">
        <v>535.29999999999995</v>
      </c>
      <c r="F204" s="21"/>
      <c r="G204" s="21"/>
      <c r="H204" s="21"/>
      <c r="I204" s="21"/>
      <c r="J204" s="21"/>
      <c r="K204" s="21"/>
      <c r="L204" s="21"/>
      <c r="M204" s="21"/>
      <c r="N204" s="393"/>
      <c r="O204" s="393"/>
      <c r="P204" s="393"/>
      <c r="Q204" s="393"/>
      <c r="R204" s="21"/>
      <c r="S204" s="21"/>
      <c r="T204" s="21"/>
      <c r="U204" s="21"/>
      <c r="V204" s="21"/>
      <c r="W204" s="21"/>
      <c r="X204" s="21"/>
      <c r="Y204" s="21"/>
      <c r="Z204" s="15"/>
      <c r="AA204" s="15"/>
      <c r="AB204" s="15"/>
      <c r="AC204" s="15"/>
      <c r="AD204" s="15"/>
      <c r="AE204" s="15"/>
      <c r="AF204" s="15"/>
      <c r="AG204" s="15" t="s">
        <v>131</v>
      </c>
      <c r="AH204" s="15">
        <v>0</v>
      </c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</row>
    <row r="205" spans="1:60" outlineLevel="3">
      <c r="A205" s="18"/>
      <c r="B205" s="19"/>
      <c r="C205" s="30" t="s">
        <v>308</v>
      </c>
      <c r="D205" s="23"/>
      <c r="E205" s="34">
        <v>137.80000000000001</v>
      </c>
      <c r="F205" s="21"/>
      <c r="G205" s="21"/>
      <c r="H205" s="21"/>
      <c r="I205" s="21"/>
      <c r="J205" s="21"/>
      <c r="K205" s="21"/>
      <c r="L205" s="21"/>
      <c r="M205" s="21"/>
      <c r="N205" s="393"/>
      <c r="O205" s="393"/>
      <c r="P205" s="393"/>
      <c r="Q205" s="393"/>
      <c r="R205" s="21"/>
      <c r="S205" s="21"/>
      <c r="T205" s="21"/>
      <c r="U205" s="21"/>
      <c r="V205" s="21"/>
      <c r="W205" s="21"/>
      <c r="X205" s="21"/>
      <c r="Y205" s="21"/>
      <c r="Z205" s="15"/>
      <c r="AA205" s="15"/>
      <c r="AB205" s="15"/>
      <c r="AC205" s="15"/>
      <c r="AD205" s="15"/>
      <c r="AE205" s="15"/>
      <c r="AF205" s="15"/>
      <c r="AG205" s="15" t="s">
        <v>131</v>
      </c>
      <c r="AH205" s="15">
        <v>0</v>
      </c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</row>
    <row r="206" spans="1:60" outlineLevel="1">
      <c r="A206" s="25">
        <v>51</v>
      </c>
      <c r="B206" s="26" t="s">
        <v>309</v>
      </c>
      <c r="C206" s="29" t="s">
        <v>310</v>
      </c>
      <c r="D206" s="27" t="s">
        <v>152</v>
      </c>
      <c r="E206" s="35">
        <v>2693.14</v>
      </c>
      <c r="F206" s="392"/>
      <c r="G206" s="36">
        <f>ROUND(E206*F206,2)</f>
        <v>0</v>
      </c>
      <c r="H206" s="392"/>
      <c r="I206" s="36">
        <f>ROUND(E206*H206,2)</f>
        <v>0</v>
      </c>
      <c r="J206" s="392"/>
      <c r="K206" s="36">
        <f>ROUND(E206*J206,2)</f>
        <v>0</v>
      </c>
      <c r="L206" s="36">
        <v>21</v>
      </c>
      <c r="M206" s="36">
        <f>G206*(1+L206/100)</f>
        <v>0</v>
      </c>
      <c r="N206" s="35">
        <v>3.5E-4</v>
      </c>
      <c r="O206" s="35">
        <f>ROUND(E206*N206,2)</f>
        <v>0.94</v>
      </c>
      <c r="P206" s="35">
        <v>0</v>
      </c>
      <c r="Q206" s="35">
        <f>ROUND(E206*P206,2)</f>
        <v>0</v>
      </c>
      <c r="R206" s="36"/>
      <c r="S206" s="36" t="s">
        <v>2116</v>
      </c>
      <c r="T206" s="28" t="s">
        <v>2116</v>
      </c>
      <c r="U206" s="21">
        <v>5.1999999999999998E-2</v>
      </c>
      <c r="V206" s="21">
        <f>ROUND(E206*U206,2)</f>
        <v>140.04</v>
      </c>
      <c r="W206" s="21"/>
      <c r="X206" s="21" t="s">
        <v>135</v>
      </c>
      <c r="Y206" s="21" t="s">
        <v>2117</v>
      </c>
      <c r="Z206" s="15"/>
      <c r="AA206" s="15"/>
      <c r="AB206" s="15"/>
      <c r="AC206" s="15"/>
      <c r="AD206" s="15"/>
      <c r="AE206" s="15"/>
      <c r="AF206" s="15"/>
      <c r="AG206" s="15" t="s">
        <v>136</v>
      </c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</row>
    <row r="207" spans="1:60" outlineLevel="2">
      <c r="A207" s="18"/>
      <c r="B207" s="19"/>
      <c r="C207" s="30" t="s">
        <v>237</v>
      </c>
      <c r="D207" s="23"/>
      <c r="E207" s="34">
        <v>102.96</v>
      </c>
      <c r="F207" s="21"/>
      <c r="G207" s="21"/>
      <c r="H207" s="21"/>
      <c r="I207" s="21"/>
      <c r="J207" s="21"/>
      <c r="K207" s="21"/>
      <c r="L207" s="21"/>
      <c r="M207" s="21"/>
      <c r="N207" s="393"/>
      <c r="O207" s="393"/>
      <c r="P207" s="393"/>
      <c r="Q207" s="393"/>
      <c r="R207" s="21"/>
      <c r="S207" s="21"/>
      <c r="T207" s="21"/>
      <c r="U207" s="21"/>
      <c r="V207" s="21"/>
      <c r="W207" s="21"/>
      <c r="X207" s="21"/>
      <c r="Y207" s="21"/>
      <c r="Z207" s="15"/>
      <c r="AA207" s="15"/>
      <c r="AB207" s="15"/>
      <c r="AC207" s="15"/>
      <c r="AD207" s="15"/>
      <c r="AE207" s="15"/>
      <c r="AF207" s="15"/>
      <c r="AG207" s="15" t="s">
        <v>131</v>
      </c>
      <c r="AH207" s="15">
        <v>0</v>
      </c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</row>
    <row r="208" spans="1:60" outlineLevel="3">
      <c r="A208" s="18"/>
      <c r="B208" s="19"/>
      <c r="C208" s="30" t="s">
        <v>238</v>
      </c>
      <c r="D208" s="23"/>
      <c r="E208" s="34">
        <v>-6.4</v>
      </c>
      <c r="F208" s="21"/>
      <c r="G208" s="21"/>
      <c r="H208" s="21"/>
      <c r="I208" s="21"/>
      <c r="J208" s="21"/>
      <c r="K208" s="21"/>
      <c r="L208" s="21"/>
      <c r="M208" s="21"/>
      <c r="N208" s="393"/>
      <c r="O208" s="393"/>
      <c r="P208" s="393"/>
      <c r="Q208" s="393"/>
      <c r="R208" s="21"/>
      <c r="S208" s="21"/>
      <c r="T208" s="21"/>
      <c r="U208" s="21"/>
      <c r="V208" s="21"/>
      <c r="W208" s="21"/>
      <c r="X208" s="21"/>
      <c r="Y208" s="21"/>
      <c r="Z208" s="15"/>
      <c r="AA208" s="15"/>
      <c r="AB208" s="15"/>
      <c r="AC208" s="15"/>
      <c r="AD208" s="15"/>
      <c r="AE208" s="15"/>
      <c r="AF208" s="15"/>
      <c r="AG208" s="15" t="s">
        <v>131</v>
      </c>
      <c r="AH208" s="15">
        <v>0</v>
      </c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</row>
    <row r="209" spans="1:60" outlineLevel="3">
      <c r="A209" s="18"/>
      <c r="B209" s="19"/>
      <c r="C209" s="30" t="s">
        <v>239</v>
      </c>
      <c r="D209" s="23"/>
      <c r="E209" s="34">
        <v>51.84</v>
      </c>
      <c r="F209" s="21"/>
      <c r="G209" s="21"/>
      <c r="H209" s="21"/>
      <c r="I209" s="21"/>
      <c r="J209" s="21"/>
      <c r="K209" s="21"/>
      <c r="L209" s="21"/>
      <c r="M209" s="21"/>
      <c r="N209" s="393"/>
      <c r="O209" s="393"/>
      <c r="P209" s="393"/>
      <c r="Q209" s="393"/>
      <c r="R209" s="21"/>
      <c r="S209" s="21"/>
      <c r="T209" s="21"/>
      <c r="U209" s="21"/>
      <c r="V209" s="21"/>
      <c r="W209" s="21"/>
      <c r="X209" s="21"/>
      <c r="Y209" s="21"/>
      <c r="Z209" s="15"/>
      <c r="AA209" s="15"/>
      <c r="AB209" s="15"/>
      <c r="AC209" s="15"/>
      <c r="AD209" s="15"/>
      <c r="AE209" s="15"/>
      <c r="AF209" s="15"/>
      <c r="AG209" s="15" t="s">
        <v>131</v>
      </c>
      <c r="AH209" s="15">
        <v>0</v>
      </c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</row>
    <row r="210" spans="1:60" outlineLevel="3">
      <c r="A210" s="18"/>
      <c r="B210" s="19"/>
      <c r="C210" s="30" t="s">
        <v>240</v>
      </c>
      <c r="D210" s="23"/>
      <c r="E210" s="34">
        <v>-3.2</v>
      </c>
      <c r="F210" s="21"/>
      <c r="G210" s="21"/>
      <c r="H210" s="21"/>
      <c r="I210" s="21"/>
      <c r="J210" s="21"/>
      <c r="K210" s="21"/>
      <c r="L210" s="21"/>
      <c r="M210" s="21"/>
      <c r="N210" s="393"/>
      <c r="O210" s="393"/>
      <c r="P210" s="393"/>
      <c r="Q210" s="393"/>
      <c r="R210" s="21"/>
      <c r="S210" s="21"/>
      <c r="T210" s="21"/>
      <c r="U210" s="21"/>
      <c r="V210" s="21"/>
      <c r="W210" s="21"/>
      <c r="X210" s="21"/>
      <c r="Y210" s="21"/>
      <c r="Z210" s="15"/>
      <c r="AA210" s="15"/>
      <c r="AB210" s="15"/>
      <c r="AC210" s="15"/>
      <c r="AD210" s="15"/>
      <c r="AE210" s="15"/>
      <c r="AF210" s="15"/>
      <c r="AG210" s="15" t="s">
        <v>131</v>
      </c>
      <c r="AH210" s="15">
        <v>0</v>
      </c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</row>
    <row r="211" spans="1:60" ht="22.5" outlineLevel="3">
      <c r="A211" s="18"/>
      <c r="B211" s="19"/>
      <c r="C211" s="30" t="s">
        <v>297</v>
      </c>
      <c r="D211" s="23"/>
      <c r="E211" s="34">
        <v>330.1</v>
      </c>
      <c r="F211" s="21"/>
      <c r="G211" s="21"/>
      <c r="H211" s="21"/>
      <c r="I211" s="21"/>
      <c r="J211" s="21"/>
      <c r="K211" s="21"/>
      <c r="L211" s="21"/>
      <c r="M211" s="21"/>
      <c r="N211" s="393"/>
      <c r="O211" s="393"/>
      <c r="P211" s="393"/>
      <c r="Q211" s="393"/>
      <c r="R211" s="21"/>
      <c r="S211" s="21"/>
      <c r="T211" s="21"/>
      <c r="U211" s="21"/>
      <c r="V211" s="21"/>
      <c r="W211" s="21"/>
      <c r="X211" s="21"/>
      <c r="Y211" s="21"/>
      <c r="Z211" s="15"/>
      <c r="AA211" s="15"/>
      <c r="AB211" s="15"/>
      <c r="AC211" s="15"/>
      <c r="AD211" s="15"/>
      <c r="AE211" s="15"/>
      <c r="AF211" s="15"/>
      <c r="AG211" s="15" t="s">
        <v>131</v>
      </c>
      <c r="AH211" s="15">
        <v>0</v>
      </c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</row>
    <row r="212" spans="1:60" outlineLevel="3">
      <c r="A212" s="18"/>
      <c r="B212" s="19"/>
      <c r="C212" s="30" t="s">
        <v>298</v>
      </c>
      <c r="D212" s="23"/>
      <c r="E212" s="34">
        <v>207.7</v>
      </c>
      <c r="F212" s="21"/>
      <c r="G212" s="21"/>
      <c r="H212" s="21"/>
      <c r="I212" s="21"/>
      <c r="J212" s="21"/>
      <c r="K212" s="21"/>
      <c r="L212" s="21"/>
      <c r="M212" s="21"/>
      <c r="N212" s="393"/>
      <c r="O212" s="393"/>
      <c r="P212" s="393"/>
      <c r="Q212" s="393"/>
      <c r="R212" s="21"/>
      <c r="S212" s="21"/>
      <c r="T212" s="21"/>
      <c r="U212" s="21"/>
      <c r="V212" s="21"/>
      <c r="W212" s="21"/>
      <c r="X212" s="21"/>
      <c r="Y212" s="21"/>
      <c r="Z212" s="15"/>
      <c r="AA212" s="15"/>
      <c r="AB212" s="15"/>
      <c r="AC212" s="15"/>
      <c r="AD212" s="15"/>
      <c r="AE212" s="15"/>
      <c r="AF212" s="15"/>
      <c r="AG212" s="15" t="s">
        <v>131</v>
      </c>
      <c r="AH212" s="15">
        <v>0</v>
      </c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</row>
    <row r="213" spans="1:60" outlineLevel="3">
      <c r="A213" s="18"/>
      <c r="B213" s="19"/>
      <c r="C213" s="30" t="s">
        <v>299</v>
      </c>
      <c r="D213" s="23"/>
      <c r="E213" s="34">
        <v>53.9</v>
      </c>
      <c r="F213" s="21"/>
      <c r="G213" s="21"/>
      <c r="H213" s="21"/>
      <c r="I213" s="21"/>
      <c r="J213" s="21"/>
      <c r="K213" s="21"/>
      <c r="L213" s="21"/>
      <c r="M213" s="21"/>
      <c r="N213" s="393"/>
      <c r="O213" s="393"/>
      <c r="P213" s="393"/>
      <c r="Q213" s="393"/>
      <c r="R213" s="21"/>
      <c r="S213" s="21"/>
      <c r="T213" s="21"/>
      <c r="U213" s="21"/>
      <c r="V213" s="21"/>
      <c r="W213" s="21"/>
      <c r="X213" s="21"/>
      <c r="Y213" s="21"/>
      <c r="Z213" s="15"/>
      <c r="AA213" s="15"/>
      <c r="AB213" s="15"/>
      <c r="AC213" s="15"/>
      <c r="AD213" s="15"/>
      <c r="AE213" s="15"/>
      <c r="AF213" s="15"/>
      <c r="AG213" s="15" t="s">
        <v>131</v>
      </c>
      <c r="AH213" s="15">
        <v>0</v>
      </c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</row>
    <row r="214" spans="1:60" outlineLevel="3">
      <c r="A214" s="18"/>
      <c r="B214" s="19"/>
      <c r="C214" s="30" t="s">
        <v>300</v>
      </c>
      <c r="D214" s="23"/>
      <c r="E214" s="34">
        <v>4.5999999999999996</v>
      </c>
      <c r="F214" s="21"/>
      <c r="G214" s="21"/>
      <c r="H214" s="21"/>
      <c r="I214" s="21"/>
      <c r="J214" s="21"/>
      <c r="K214" s="21"/>
      <c r="L214" s="21"/>
      <c r="M214" s="21"/>
      <c r="N214" s="393"/>
      <c r="O214" s="393"/>
      <c r="P214" s="393"/>
      <c r="Q214" s="393"/>
      <c r="R214" s="21"/>
      <c r="S214" s="21"/>
      <c r="T214" s="21"/>
      <c r="U214" s="21"/>
      <c r="V214" s="21"/>
      <c r="W214" s="21"/>
      <c r="X214" s="21"/>
      <c r="Y214" s="21"/>
      <c r="Z214" s="15"/>
      <c r="AA214" s="15"/>
      <c r="AB214" s="15"/>
      <c r="AC214" s="15"/>
      <c r="AD214" s="15"/>
      <c r="AE214" s="15"/>
      <c r="AF214" s="15"/>
      <c r="AG214" s="15" t="s">
        <v>131</v>
      </c>
      <c r="AH214" s="15">
        <v>0</v>
      </c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</row>
    <row r="215" spans="1:60" outlineLevel="3">
      <c r="A215" s="18"/>
      <c r="B215" s="19"/>
      <c r="C215" s="30" t="s">
        <v>301</v>
      </c>
      <c r="D215" s="23"/>
      <c r="E215" s="34">
        <v>45.9</v>
      </c>
      <c r="F215" s="21"/>
      <c r="G215" s="21"/>
      <c r="H215" s="21"/>
      <c r="I215" s="21"/>
      <c r="J215" s="21"/>
      <c r="K215" s="21"/>
      <c r="L215" s="21"/>
      <c r="M215" s="21"/>
      <c r="N215" s="393"/>
      <c r="O215" s="393"/>
      <c r="P215" s="393"/>
      <c r="Q215" s="393"/>
      <c r="R215" s="21"/>
      <c r="S215" s="21"/>
      <c r="T215" s="21"/>
      <c r="U215" s="21"/>
      <c r="V215" s="21"/>
      <c r="W215" s="21"/>
      <c r="X215" s="21"/>
      <c r="Y215" s="21"/>
      <c r="Z215" s="15"/>
      <c r="AA215" s="15"/>
      <c r="AB215" s="15"/>
      <c r="AC215" s="15"/>
      <c r="AD215" s="15"/>
      <c r="AE215" s="15"/>
      <c r="AF215" s="15"/>
      <c r="AG215" s="15" t="s">
        <v>131</v>
      </c>
      <c r="AH215" s="15">
        <v>0</v>
      </c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</row>
    <row r="216" spans="1:60" outlineLevel="3">
      <c r="A216" s="18"/>
      <c r="B216" s="19"/>
      <c r="C216" s="30" t="s">
        <v>302</v>
      </c>
      <c r="D216" s="23"/>
      <c r="E216" s="34">
        <v>63.4</v>
      </c>
      <c r="F216" s="21"/>
      <c r="G216" s="21"/>
      <c r="H216" s="21"/>
      <c r="I216" s="21"/>
      <c r="J216" s="21"/>
      <c r="K216" s="21"/>
      <c r="L216" s="21"/>
      <c r="M216" s="21"/>
      <c r="N216" s="393"/>
      <c r="O216" s="393"/>
      <c r="P216" s="393"/>
      <c r="Q216" s="393"/>
      <c r="R216" s="21"/>
      <c r="S216" s="21"/>
      <c r="T216" s="21"/>
      <c r="U216" s="21"/>
      <c r="V216" s="21"/>
      <c r="W216" s="21"/>
      <c r="X216" s="21"/>
      <c r="Y216" s="21"/>
      <c r="Z216" s="15"/>
      <c r="AA216" s="15"/>
      <c r="AB216" s="15"/>
      <c r="AC216" s="15"/>
      <c r="AD216" s="15"/>
      <c r="AE216" s="15"/>
      <c r="AF216" s="15"/>
      <c r="AG216" s="15" t="s">
        <v>131</v>
      </c>
      <c r="AH216" s="15">
        <v>0</v>
      </c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</row>
    <row r="217" spans="1:60" outlineLevel="3">
      <c r="A217" s="18"/>
      <c r="B217" s="19"/>
      <c r="C217" s="30" t="s">
        <v>303</v>
      </c>
      <c r="D217" s="23"/>
      <c r="E217" s="34">
        <v>492.8</v>
      </c>
      <c r="F217" s="21"/>
      <c r="G217" s="21"/>
      <c r="H217" s="21"/>
      <c r="I217" s="21"/>
      <c r="J217" s="21"/>
      <c r="K217" s="21"/>
      <c r="L217" s="21"/>
      <c r="M217" s="21"/>
      <c r="N217" s="393"/>
      <c r="O217" s="393"/>
      <c r="P217" s="393"/>
      <c r="Q217" s="393"/>
      <c r="R217" s="21"/>
      <c r="S217" s="21"/>
      <c r="T217" s="21"/>
      <c r="U217" s="21"/>
      <c r="V217" s="21"/>
      <c r="W217" s="21"/>
      <c r="X217" s="21"/>
      <c r="Y217" s="21"/>
      <c r="Z217" s="15"/>
      <c r="AA217" s="15"/>
      <c r="AB217" s="15"/>
      <c r="AC217" s="15"/>
      <c r="AD217" s="15"/>
      <c r="AE217" s="15"/>
      <c r="AF217" s="15"/>
      <c r="AG217" s="15" t="s">
        <v>131</v>
      </c>
      <c r="AH217" s="15">
        <v>0</v>
      </c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</row>
    <row r="218" spans="1:60" outlineLevel="3">
      <c r="A218" s="18"/>
      <c r="B218" s="19"/>
      <c r="C218" s="30" t="s">
        <v>304</v>
      </c>
      <c r="D218" s="23"/>
      <c r="E218" s="34">
        <v>45.64</v>
      </c>
      <c r="F218" s="21"/>
      <c r="G218" s="21"/>
      <c r="H218" s="21"/>
      <c r="I218" s="21"/>
      <c r="J218" s="21"/>
      <c r="K218" s="21"/>
      <c r="L218" s="21"/>
      <c r="M218" s="21"/>
      <c r="N218" s="393"/>
      <c r="O218" s="393"/>
      <c r="P218" s="393"/>
      <c r="Q218" s="393"/>
      <c r="R218" s="21"/>
      <c r="S218" s="21"/>
      <c r="T218" s="21"/>
      <c r="U218" s="21"/>
      <c r="V218" s="21"/>
      <c r="W218" s="21"/>
      <c r="X218" s="21"/>
      <c r="Y218" s="21"/>
      <c r="Z218" s="15"/>
      <c r="AA218" s="15"/>
      <c r="AB218" s="15"/>
      <c r="AC218" s="15"/>
      <c r="AD218" s="15"/>
      <c r="AE218" s="15"/>
      <c r="AF218" s="15"/>
      <c r="AG218" s="15" t="s">
        <v>131</v>
      </c>
      <c r="AH218" s="15">
        <v>0</v>
      </c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</row>
    <row r="219" spans="1:60" outlineLevel="3">
      <c r="A219" s="18"/>
      <c r="B219" s="19"/>
      <c r="C219" s="30" t="s">
        <v>305</v>
      </c>
      <c r="D219" s="23"/>
      <c r="E219" s="34">
        <v>478.6</v>
      </c>
      <c r="F219" s="21"/>
      <c r="G219" s="21"/>
      <c r="H219" s="21"/>
      <c r="I219" s="21"/>
      <c r="J219" s="21"/>
      <c r="K219" s="21"/>
      <c r="L219" s="21"/>
      <c r="M219" s="21"/>
      <c r="N219" s="393"/>
      <c r="O219" s="393"/>
      <c r="P219" s="393"/>
      <c r="Q219" s="393"/>
      <c r="R219" s="21"/>
      <c r="S219" s="21"/>
      <c r="T219" s="21"/>
      <c r="U219" s="21"/>
      <c r="V219" s="21"/>
      <c r="W219" s="21"/>
      <c r="X219" s="21"/>
      <c r="Y219" s="21"/>
      <c r="Z219" s="15"/>
      <c r="AA219" s="15"/>
      <c r="AB219" s="15"/>
      <c r="AC219" s="15"/>
      <c r="AD219" s="15"/>
      <c r="AE219" s="15"/>
      <c r="AF219" s="15"/>
      <c r="AG219" s="15" t="s">
        <v>131</v>
      </c>
      <c r="AH219" s="15">
        <v>0</v>
      </c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</row>
    <row r="220" spans="1:60" outlineLevel="3">
      <c r="A220" s="18"/>
      <c r="B220" s="19"/>
      <c r="C220" s="30" t="s">
        <v>306</v>
      </c>
      <c r="D220" s="23"/>
      <c r="E220" s="34">
        <v>152.19999999999999</v>
      </c>
      <c r="F220" s="21"/>
      <c r="G220" s="21"/>
      <c r="H220" s="21"/>
      <c r="I220" s="21"/>
      <c r="J220" s="21"/>
      <c r="K220" s="21"/>
      <c r="L220" s="21"/>
      <c r="M220" s="21"/>
      <c r="N220" s="393"/>
      <c r="O220" s="393"/>
      <c r="P220" s="393"/>
      <c r="Q220" s="393"/>
      <c r="R220" s="21"/>
      <c r="S220" s="21"/>
      <c r="T220" s="21"/>
      <c r="U220" s="21"/>
      <c r="V220" s="21"/>
      <c r="W220" s="21"/>
      <c r="X220" s="21"/>
      <c r="Y220" s="21"/>
      <c r="Z220" s="15"/>
      <c r="AA220" s="15"/>
      <c r="AB220" s="15"/>
      <c r="AC220" s="15"/>
      <c r="AD220" s="15"/>
      <c r="AE220" s="15"/>
      <c r="AF220" s="15"/>
      <c r="AG220" s="15" t="s">
        <v>131</v>
      </c>
      <c r="AH220" s="15">
        <v>0</v>
      </c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</row>
    <row r="221" spans="1:60" ht="33.75" outlineLevel="3">
      <c r="A221" s="18"/>
      <c r="B221" s="19"/>
      <c r="C221" s="30" t="s">
        <v>307</v>
      </c>
      <c r="D221" s="23"/>
      <c r="E221" s="34">
        <v>535.29999999999995</v>
      </c>
      <c r="F221" s="21"/>
      <c r="G221" s="21"/>
      <c r="H221" s="21"/>
      <c r="I221" s="21"/>
      <c r="J221" s="21"/>
      <c r="K221" s="21"/>
      <c r="L221" s="21"/>
      <c r="M221" s="21"/>
      <c r="N221" s="393"/>
      <c r="O221" s="393"/>
      <c r="P221" s="393"/>
      <c r="Q221" s="393"/>
      <c r="R221" s="21"/>
      <c r="S221" s="21"/>
      <c r="T221" s="21"/>
      <c r="U221" s="21"/>
      <c r="V221" s="21"/>
      <c r="W221" s="21"/>
      <c r="X221" s="21"/>
      <c r="Y221" s="21"/>
      <c r="Z221" s="15"/>
      <c r="AA221" s="15"/>
      <c r="AB221" s="15"/>
      <c r="AC221" s="15"/>
      <c r="AD221" s="15"/>
      <c r="AE221" s="15"/>
      <c r="AF221" s="15"/>
      <c r="AG221" s="15" t="s">
        <v>131</v>
      </c>
      <c r="AH221" s="15">
        <v>0</v>
      </c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</row>
    <row r="222" spans="1:60" outlineLevel="3">
      <c r="A222" s="18"/>
      <c r="B222" s="19"/>
      <c r="C222" s="30" t="s">
        <v>308</v>
      </c>
      <c r="D222" s="23"/>
      <c r="E222" s="34">
        <v>137.80000000000001</v>
      </c>
      <c r="F222" s="21"/>
      <c r="G222" s="21"/>
      <c r="H222" s="21"/>
      <c r="I222" s="21"/>
      <c r="J222" s="21"/>
      <c r="K222" s="21"/>
      <c r="L222" s="21"/>
      <c r="M222" s="21"/>
      <c r="N222" s="393"/>
      <c r="O222" s="393"/>
      <c r="P222" s="393"/>
      <c r="Q222" s="393"/>
      <c r="R222" s="21"/>
      <c r="S222" s="21"/>
      <c r="T222" s="21"/>
      <c r="U222" s="21"/>
      <c r="V222" s="21"/>
      <c r="W222" s="21"/>
      <c r="X222" s="21"/>
      <c r="Y222" s="21"/>
      <c r="Z222" s="15"/>
      <c r="AA222" s="15"/>
      <c r="AB222" s="15"/>
      <c r="AC222" s="15"/>
      <c r="AD222" s="15"/>
      <c r="AE222" s="15"/>
      <c r="AF222" s="15"/>
      <c r="AG222" s="15" t="s">
        <v>131</v>
      </c>
      <c r="AH222" s="15">
        <v>0</v>
      </c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</row>
    <row r="223" spans="1:60" outlineLevel="1">
      <c r="A223" s="25">
        <v>52</v>
      </c>
      <c r="B223" s="26" t="s">
        <v>311</v>
      </c>
      <c r="C223" s="29" t="s">
        <v>312</v>
      </c>
      <c r="D223" s="27" t="s">
        <v>152</v>
      </c>
      <c r="E223" s="35">
        <v>479.13600000000002</v>
      </c>
      <c r="F223" s="392"/>
      <c r="G223" s="36">
        <f>ROUND(E223*F223,2)</f>
        <v>0</v>
      </c>
      <c r="H223" s="392"/>
      <c r="I223" s="36">
        <f>ROUND(E223*H223,2)</f>
        <v>0</v>
      </c>
      <c r="J223" s="392"/>
      <c r="K223" s="36">
        <f>ROUND(E223*J223,2)</f>
        <v>0</v>
      </c>
      <c r="L223" s="36">
        <v>21</v>
      </c>
      <c r="M223" s="36">
        <f>G223*(1+L223/100)</f>
        <v>0</v>
      </c>
      <c r="N223" s="35">
        <v>4.0000000000000003E-5</v>
      </c>
      <c r="O223" s="35">
        <f>ROUND(E223*N223,2)</f>
        <v>0.02</v>
      </c>
      <c r="P223" s="35">
        <v>0</v>
      </c>
      <c r="Q223" s="35">
        <f>ROUND(E223*P223,2)</f>
        <v>0</v>
      </c>
      <c r="R223" s="36"/>
      <c r="S223" s="36" t="s">
        <v>2116</v>
      </c>
      <c r="T223" s="28" t="s">
        <v>2116</v>
      </c>
      <c r="U223" s="21">
        <v>7.8E-2</v>
      </c>
      <c r="V223" s="21">
        <f>ROUND(E223*U223,2)</f>
        <v>37.369999999999997</v>
      </c>
      <c r="W223" s="21"/>
      <c r="X223" s="21" t="s">
        <v>135</v>
      </c>
      <c r="Y223" s="21" t="s">
        <v>2117</v>
      </c>
      <c r="Z223" s="15"/>
      <c r="AA223" s="15"/>
      <c r="AB223" s="15"/>
      <c r="AC223" s="15"/>
      <c r="AD223" s="15"/>
      <c r="AE223" s="15"/>
      <c r="AF223" s="15"/>
      <c r="AG223" s="15" t="s">
        <v>136</v>
      </c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</row>
    <row r="224" spans="1:60" outlineLevel="2">
      <c r="A224" s="18"/>
      <c r="B224" s="19"/>
      <c r="C224" s="30" t="s">
        <v>313</v>
      </c>
      <c r="D224" s="23"/>
      <c r="E224" s="34">
        <v>34.56</v>
      </c>
      <c r="F224" s="21"/>
      <c r="G224" s="21"/>
      <c r="H224" s="21"/>
      <c r="I224" s="21"/>
      <c r="J224" s="21"/>
      <c r="K224" s="21"/>
      <c r="L224" s="21"/>
      <c r="M224" s="21"/>
      <c r="N224" s="393"/>
      <c r="O224" s="393"/>
      <c r="P224" s="393"/>
      <c r="Q224" s="393"/>
      <c r="R224" s="21"/>
      <c r="S224" s="21"/>
      <c r="T224" s="21"/>
      <c r="U224" s="21"/>
      <c r="V224" s="21"/>
      <c r="W224" s="21"/>
      <c r="X224" s="21"/>
      <c r="Y224" s="21"/>
      <c r="Z224" s="15"/>
      <c r="AA224" s="15"/>
      <c r="AB224" s="15"/>
      <c r="AC224" s="15"/>
      <c r="AD224" s="15"/>
      <c r="AE224" s="15"/>
      <c r="AF224" s="15"/>
      <c r="AG224" s="15" t="s">
        <v>131</v>
      </c>
      <c r="AH224" s="15">
        <v>0</v>
      </c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</row>
    <row r="225" spans="1:60" outlineLevel="3">
      <c r="A225" s="18"/>
      <c r="B225" s="19"/>
      <c r="C225" s="30" t="s">
        <v>314</v>
      </c>
      <c r="D225" s="23"/>
      <c r="E225" s="34">
        <v>0.54</v>
      </c>
      <c r="F225" s="21"/>
      <c r="G225" s="21"/>
      <c r="H225" s="21"/>
      <c r="I225" s="21"/>
      <c r="J225" s="21"/>
      <c r="K225" s="21"/>
      <c r="L225" s="21"/>
      <c r="M225" s="21"/>
      <c r="N225" s="393"/>
      <c r="O225" s="393"/>
      <c r="P225" s="393"/>
      <c r="Q225" s="393"/>
      <c r="R225" s="21"/>
      <c r="S225" s="21"/>
      <c r="T225" s="21"/>
      <c r="U225" s="21"/>
      <c r="V225" s="21"/>
      <c r="W225" s="21"/>
      <c r="X225" s="21"/>
      <c r="Y225" s="21"/>
      <c r="Z225" s="15"/>
      <c r="AA225" s="15"/>
      <c r="AB225" s="15"/>
      <c r="AC225" s="15"/>
      <c r="AD225" s="15"/>
      <c r="AE225" s="15"/>
      <c r="AF225" s="15"/>
      <c r="AG225" s="15" t="s">
        <v>131</v>
      </c>
      <c r="AH225" s="15">
        <v>0</v>
      </c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</row>
    <row r="226" spans="1:60" outlineLevel="3">
      <c r="A226" s="18"/>
      <c r="B226" s="19"/>
      <c r="C226" s="30" t="s">
        <v>315</v>
      </c>
      <c r="D226" s="23"/>
      <c r="E226" s="34">
        <v>5.4</v>
      </c>
      <c r="F226" s="21"/>
      <c r="G226" s="21"/>
      <c r="H226" s="21"/>
      <c r="I226" s="21"/>
      <c r="J226" s="21"/>
      <c r="K226" s="21"/>
      <c r="L226" s="21"/>
      <c r="M226" s="21"/>
      <c r="N226" s="393"/>
      <c r="O226" s="393"/>
      <c r="P226" s="393"/>
      <c r="Q226" s="393"/>
      <c r="R226" s="21"/>
      <c r="S226" s="21"/>
      <c r="T226" s="21"/>
      <c r="U226" s="21"/>
      <c r="V226" s="21"/>
      <c r="W226" s="21"/>
      <c r="X226" s="21"/>
      <c r="Y226" s="21"/>
      <c r="Z226" s="15"/>
      <c r="AA226" s="15"/>
      <c r="AB226" s="15"/>
      <c r="AC226" s="15"/>
      <c r="AD226" s="15"/>
      <c r="AE226" s="15"/>
      <c r="AF226" s="15"/>
      <c r="AG226" s="15" t="s">
        <v>131</v>
      </c>
      <c r="AH226" s="15">
        <v>0</v>
      </c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</row>
    <row r="227" spans="1:60" outlineLevel="3">
      <c r="A227" s="18"/>
      <c r="B227" s="19"/>
      <c r="C227" s="30" t="s">
        <v>316</v>
      </c>
      <c r="D227" s="23"/>
      <c r="E227" s="34">
        <v>7.2</v>
      </c>
      <c r="F227" s="21"/>
      <c r="G227" s="21"/>
      <c r="H227" s="21"/>
      <c r="I227" s="21"/>
      <c r="J227" s="21"/>
      <c r="K227" s="21"/>
      <c r="L227" s="21"/>
      <c r="M227" s="21"/>
      <c r="N227" s="393"/>
      <c r="O227" s="393"/>
      <c r="P227" s="393"/>
      <c r="Q227" s="393"/>
      <c r="R227" s="21"/>
      <c r="S227" s="21"/>
      <c r="T227" s="21"/>
      <c r="U227" s="21"/>
      <c r="V227" s="21"/>
      <c r="W227" s="21"/>
      <c r="X227" s="21"/>
      <c r="Y227" s="21"/>
      <c r="Z227" s="15"/>
      <c r="AA227" s="15"/>
      <c r="AB227" s="15"/>
      <c r="AC227" s="15"/>
      <c r="AD227" s="15"/>
      <c r="AE227" s="15"/>
      <c r="AF227" s="15"/>
      <c r="AG227" s="15" t="s">
        <v>131</v>
      </c>
      <c r="AH227" s="15">
        <v>0</v>
      </c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</row>
    <row r="228" spans="1:60" outlineLevel="3">
      <c r="A228" s="18"/>
      <c r="B228" s="19"/>
      <c r="C228" s="30" t="s">
        <v>317</v>
      </c>
      <c r="D228" s="23"/>
      <c r="E228" s="34">
        <v>54.674999999999997</v>
      </c>
      <c r="F228" s="21"/>
      <c r="G228" s="21"/>
      <c r="H228" s="21"/>
      <c r="I228" s="21"/>
      <c r="J228" s="21"/>
      <c r="K228" s="21"/>
      <c r="L228" s="21"/>
      <c r="M228" s="21"/>
      <c r="N228" s="393"/>
      <c r="O228" s="393"/>
      <c r="P228" s="393"/>
      <c r="Q228" s="393"/>
      <c r="R228" s="21"/>
      <c r="S228" s="21"/>
      <c r="T228" s="21"/>
      <c r="U228" s="21"/>
      <c r="V228" s="21"/>
      <c r="W228" s="21"/>
      <c r="X228" s="21"/>
      <c r="Y228" s="21"/>
      <c r="Z228" s="15"/>
      <c r="AA228" s="15"/>
      <c r="AB228" s="15"/>
      <c r="AC228" s="15"/>
      <c r="AD228" s="15"/>
      <c r="AE228" s="15"/>
      <c r="AF228" s="15"/>
      <c r="AG228" s="15" t="s">
        <v>131</v>
      </c>
      <c r="AH228" s="15">
        <v>0</v>
      </c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</row>
    <row r="229" spans="1:60" outlineLevel="3">
      <c r="A229" s="18"/>
      <c r="B229" s="19"/>
      <c r="C229" s="30" t="s">
        <v>318</v>
      </c>
      <c r="D229" s="23"/>
      <c r="E229" s="34">
        <v>7.2</v>
      </c>
      <c r="F229" s="21"/>
      <c r="G229" s="21"/>
      <c r="H229" s="21"/>
      <c r="I229" s="21"/>
      <c r="J229" s="21"/>
      <c r="K229" s="21"/>
      <c r="L229" s="21"/>
      <c r="M229" s="21"/>
      <c r="N229" s="393"/>
      <c r="O229" s="393"/>
      <c r="P229" s="393"/>
      <c r="Q229" s="393"/>
      <c r="R229" s="21"/>
      <c r="S229" s="21"/>
      <c r="T229" s="21"/>
      <c r="U229" s="21"/>
      <c r="V229" s="21"/>
      <c r="W229" s="21"/>
      <c r="X229" s="21"/>
      <c r="Y229" s="21"/>
      <c r="Z229" s="15"/>
      <c r="AA229" s="15"/>
      <c r="AB229" s="15"/>
      <c r="AC229" s="15"/>
      <c r="AD229" s="15"/>
      <c r="AE229" s="15"/>
      <c r="AF229" s="15"/>
      <c r="AG229" s="15" t="s">
        <v>131</v>
      </c>
      <c r="AH229" s="15">
        <v>0</v>
      </c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</row>
    <row r="230" spans="1:60" outlineLevel="3">
      <c r="A230" s="18"/>
      <c r="B230" s="19"/>
      <c r="C230" s="30" t="s">
        <v>319</v>
      </c>
      <c r="D230" s="23"/>
      <c r="E230" s="34">
        <v>67.5</v>
      </c>
      <c r="F230" s="21"/>
      <c r="G230" s="21"/>
      <c r="H230" s="21"/>
      <c r="I230" s="21"/>
      <c r="J230" s="21"/>
      <c r="K230" s="21"/>
      <c r="L230" s="21"/>
      <c r="M230" s="21"/>
      <c r="N230" s="393"/>
      <c r="O230" s="393"/>
      <c r="P230" s="393"/>
      <c r="Q230" s="393"/>
      <c r="R230" s="21"/>
      <c r="S230" s="21"/>
      <c r="T230" s="21"/>
      <c r="U230" s="21"/>
      <c r="V230" s="21"/>
      <c r="W230" s="21"/>
      <c r="X230" s="21"/>
      <c r="Y230" s="21"/>
      <c r="Z230" s="15"/>
      <c r="AA230" s="15"/>
      <c r="AB230" s="15"/>
      <c r="AC230" s="15"/>
      <c r="AD230" s="15"/>
      <c r="AE230" s="15"/>
      <c r="AF230" s="15"/>
      <c r="AG230" s="15" t="s">
        <v>131</v>
      </c>
      <c r="AH230" s="15">
        <v>0</v>
      </c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</row>
    <row r="231" spans="1:60" outlineLevel="3">
      <c r="A231" s="18"/>
      <c r="B231" s="19"/>
      <c r="C231" s="30" t="s">
        <v>320</v>
      </c>
      <c r="D231" s="23"/>
      <c r="E231" s="34">
        <v>8.2110000000000003</v>
      </c>
      <c r="F231" s="21"/>
      <c r="G231" s="21"/>
      <c r="H231" s="21"/>
      <c r="I231" s="21"/>
      <c r="J231" s="21"/>
      <c r="K231" s="21"/>
      <c r="L231" s="21"/>
      <c r="M231" s="21"/>
      <c r="N231" s="393"/>
      <c r="O231" s="393"/>
      <c r="P231" s="393"/>
      <c r="Q231" s="393"/>
      <c r="R231" s="21"/>
      <c r="S231" s="21"/>
      <c r="T231" s="21"/>
      <c r="U231" s="21"/>
      <c r="V231" s="21"/>
      <c r="W231" s="21"/>
      <c r="X231" s="21"/>
      <c r="Y231" s="21"/>
      <c r="Z231" s="15"/>
      <c r="AA231" s="15"/>
      <c r="AB231" s="15"/>
      <c r="AC231" s="15"/>
      <c r="AD231" s="15"/>
      <c r="AE231" s="15"/>
      <c r="AF231" s="15"/>
      <c r="AG231" s="15" t="s">
        <v>131</v>
      </c>
      <c r="AH231" s="15">
        <v>0</v>
      </c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</row>
    <row r="232" spans="1:60" outlineLevel="3">
      <c r="A232" s="18"/>
      <c r="B232" s="19"/>
      <c r="C232" s="30" t="s">
        <v>321</v>
      </c>
      <c r="D232" s="23"/>
      <c r="E232" s="34">
        <v>54.674999999999997</v>
      </c>
      <c r="F232" s="21"/>
      <c r="G232" s="21"/>
      <c r="H232" s="21"/>
      <c r="I232" s="21"/>
      <c r="J232" s="21"/>
      <c r="K232" s="21"/>
      <c r="L232" s="21"/>
      <c r="M232" s="21"/>
      <c r="N232" s="393"/>
      <c r="O232" s="393"/>
      <c r="P232" s="393"/>
      <c r="Q232" s="393"/>
      <c r="R232" s="21"/>
      <c r="S232" s="21"/>
      <c r="T232" s="21"/>
      <c r="U232" s="21"/>
      <c r="V232" s="21"/>
      <c r="W232" s="21"/>
      <c r="X232" s="21"/>
      <c r="Y232" s="21"/>
      <c r="Z232" s="15"/>
      <c r="AA232" s="15"/>
      <c r="AB232" s="15"/>
      <c r="AC232" s="15"/>
      <c r="AD232" s="15"/>
      <c r="AE232" s="15"/>
      <c r="AF232" s="15"/>
      <c r="AG232" s="15" t="s">
        <v>131</v>
      </c>
      <c r="AH232" s="15">
        <v>0</v>
      </c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</row>
    <row r="233" spans="1:60" outlineLevel="3">
      <c r="A233" s="18"/>
      <c r="B233" s="19"/>
      <c r="C233" s="30" t="s">
        <v>322</v>
      </c>
      <c r="D233" s="23"/>
      <c r="E233" s="34">
        <v>4.5</v>
      </c>
      <c r="F233" s="21"/>
      <c r="G233" s="21"/>
      <c r="H233" s="21"/>
      <c r="I233" s="21"/>
      <c r="J233" s="21"/>
      <c r="K233" s="21"/>
      <c r="L233" s="21"/>
      <c r="M233" s="21"/>
      <c r="N233" s="393"/>
      <c r="O233" s="393"/>
      <c r="P233" s="393"/>
      <c r="Q233" s="393"/>
      <c r="R233" s="21"/>
      <c r="S233" s="21"/>
      <c r="T233" s="21"/>
      <c r="U233" s="21"/>
      <c r="V233" s="21"/>
      <c r="W233" s="21"/>
      <c r="X233" s="21"/>
      <c r="Y233" s="21"/>
      <c r="Z233" s="15"/>
      <c r="AA233" s="15"/>
      <c r="AB233" s="15"/>
      <c r="AC233" s="15"/>
      <c r="AD233" s="15"/>
      <c r="AE233" s="15"/>
      <c r="AF233" s="15"/>
      <c r="AG233" s="15" t="s">
        <v>131</v>
      </c>
      <c r="AH233" s="15">
        <v>0</v>
      </c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</row>
    <row r="234" spans="1:60" outlineLevel="3">
      <c r="A234" s="18"/>
      <c r="B234" s="19"/>
      <c r="C234" s="30" t="s">
        <v>323</v>
      </c>
      <c r="D234" s="23"/>
      <c r="E234" s="34">
        <v>87.75</v>
      </c>
      <c r="F234" s="21"/>
      <c r="G234" s="21"/>
      <c r="H234" s="21"/>
      <c r="I234" s="21"/>
      <c r="J234" s="21"/>
      <c r="K234" s="21"/>
      <c r="L234" s="21"/>
      <c r="M234" s="21"/>
      <c r="N234" s="393"/>
      <c r="O234" s="393"/>
      <c r="P234" s="393"/>
      <c r="Q234" s="393"/>
      <c r="R234" s="21"/>
      <c r="S234" s="21"/>
      <c r="T234" s="21"/>
      <c r="U234" s="21"/>
      <c r="V234" s="21"/>
      <c r="W234" s="21"/>
      <c r="X234" s="21"/>
      <c r="Y234" s="21"/>
      <c r="Z234" s="15"/>
      <c r="AA234" s="15"/>
      <c r="AB234" s="15"/>
      <c r="AC234" s="15"/>
      <c r="AD234" s="15"/>
      <c r="AE234" s="15"/>
      <c r="AF234" s="15"/>
      <c r="AG234" s="15" t="s">
        <v>131</v>
      </c>
      <c r="AH234" s="15">
        <v>0</v>
      </c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</row>
    <row r="235" spans="1:60" outlineLevel="3">
      <c r="A235" s="18"/>
      <c r="B235" s="19"/>
      <c r="C235" s="30" t="s">
        <v>324</v>
      </c>
      <c r="D235" s="23"/>
      <c r="E235" s="34">
        <v>54.674999999999997</v>
      </c>
      <c r="F235" s="21"/>
      <c r="G235" s="21"/>
      <c r="H235" s="21"/>
      <c r="I235" s="21"/>
      <c r="J235" s="21"/>
      <c r="K235" s="21"/>
      <c r="L235" s="21"/>
      <c r="M235" s="21"/>
      <c r="N235" s="393"/>
      <c r="O235" s="393"/>
      <c r="P235" s="393"/>
      <c r="Q235" s="393"/>
      <c r="R235" s="21"/>
      <c r="S235" s="21"/>
      <c r="T235" s="21"/>
      <c r="U235" s="21"/>
      <c r="V235" s="21"/>
      <c r="W235" s="21"/>
      <c r="X235" s="21"/>
      <c r="Y235" s="21"/>
      <c r="Z235" s="15"/>
      <c r="AA235" s="15"/>
      <c r="AB235" s="15"/>
      <c r="AC235" s="15"/>
      <c r="AD235" s="15"/>
      <c r="AE235" s="15"/>
      <c r="AF235" s="15"/>
      <c r="AG235" s="15" t="s">
        <v>131</v>
      </c>
      <c r="AH235" s="15">
        <v>0</v>
      </c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</row>
    <row r="236" spans="1:60" outlineLevel="3">
      <c r="A236" s="18"/>
      <c r="B236" s="19"/>
      <c r="C236" s="30" t="s">
        <v>322</v>
      </c>
      <c r="D236" s="23"/>
      <c r="E236" s="34">
        <v>4.5</v>
      </c>
      <c r="F236" s="21"/>
      <c r="G236" s="21"/>
      <c r="H236" s="21"/>
      <c r="I236" s="21"/>
      <c r="J236" s="21"/>
      <c r="K236" s="21"/>
      <c r="L236" s="21"/>
      <c r="M236" s="21"/>
      <c r="N236" s="393"/>
      <c r="O236" s="393"/>
      <c r="P236" s="393"/>
      <c r="Q236" s="393"/>
      <c r="R236" s="21"/>
      <c r="S236" s="21"/>
      <c r="T236" s="21"/>
      <c r="U236" s="21"/>
      <c r="V236" s="21"/>
      <c r="W236" s="21"/>
      <c r="X236" s="21"/>
      <c r="Y236" s="21"/>
      <c r="Z236" s="15"/>
      <c r="AA236" s="15"/>
      <c r="AB236" s="15"/>
      <c r="AC236" s="15"/>
      <c r="AD236" s="15"/>
      <c r="AE236" s="15"/>
      <c r="AF236" s="15"/>
      <c r="AG236" s="15" t="s">
        <v>131</v>
      </c>
      <c r="AH236" s="15">
        <v>0</v>
      </c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</row>
    <row r="237" spans="1:60" outlineLevel="3">
      <c r="A237" s="18"/>
      <c r="B237" s="19"/>
      <c r="C237" s="30" t="s">
        <v>323</v>
      </c>
      <c r="D237" s="23"/>
      <c r="E237" s="34">
        <v>87.75</v>
      </c>
      <c r="F237" s="21"/>
      <c r="G237" s="21"/>
      <c r="H237" s="21"/>
      <c r="I237" s="21"/>
      <c r="J237" s="21"/>
      <c r="K237" s="21"/>
      <c r="L237" s="21"/>
      <c r="M237" s="21"/>
      <c r="N237" s="393"/>
      <c r="O237" s="393"/>
      <c r="P237" s="393"/>
      <c r="Q237" s="393"/>
      <c r="R237" s="21"/>
      <c r="S237" s="21"/>
      <c r="T237" s="21"/>
      <c r="U237" s="21"/>
      <c r="V237" s="21"/>
      <c r="W237" s="21"/>
      <c r="X237" s="21"/>
      <c r="Y237" s="21"/>
      <c r="Z237" s="15"/>
      <c r="AA237" s="15"/>
      <c r="AB237" s="15"/>
      <c r="AC237" s="15"/>
      <c r="AD237" s="15"/>
      <c r="AE237" s="15"/>
      <c r="AF237" s="15"/>
      <c r="AG237" s="15" t="s">
        <v>131</v>
      </c>
      <c r="AH237" s="15">
        <v>0</v>
      </c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</row>
    <row r="238" spans="1:60" outlineLevel="1">
      <c r="A238" s="25">
        <v>53</v>
      </c>
      <c r="B238" s="26" t="s">
        <v>325</v>
      </c>
      <c r="C238" s="29" t="s">
        <v>326</v>
      </c>
      <c r="D238" s="27" t="s">
        <v>152</v>
      </c>
      <c r="E238" s="35">
        <v>2547.94</v>
      </c>
      <c r="F238" s="392"/>
      <c r="G238" s="36">
        <f>ROUND(E238*F238,2)</f>
        <v>0</v>
      </c>
      <c r="H238" s="392"/>
      <c r="I238" s="36">
        <f>ROUND(E238*H238,2)</f>
        <v>0</v>
      </c>
      <c r="J238" s="392"/>
      <c r="K238" s="36">
        <f>ROUND(E238*J238,2)</f>
        <v>0</v>
      </c>
      <c r="L238" s="36">
        <v>21</v>
      </c>
      <c r="M238" s="36">
        <f>G238*(1+L238/100)</f>
        <v>0</v>
      </c>
      <c r="N238" s="35">
        <v>1.5610000000000001E-2</v>
      </c>
      <c r="O238" s="35">
        <f>ROUND(E238*N238,2)</f>
        <v>39.770000000000003</v>
      </c>
      <c r="P238" s="35">
        <v>0</v>
      </c>
      <c r="Q238" s="35">
        <f>ROUND(E238*P238,2)</f>
        <v>0</v>
      </c>
      <c r="R238" s="36"/>
      <c r="S238" s="36" t="s">
        <v>2116</v>
      </c>
      <c r="T238" s="28" t="s">
        <v>2116</v>
      </c>
      <c r="U238" s="21">
        <v>0.28999999999999998</v>
      </c>
      <c r="V238" s="21">
        <f>ROUND(E238*U238,2)</f>
        <v>738.9</v>
      </c>
      <c r="W238" s="21"/>
      <c r="X238" s="21" t="s">
        <v>135</v>
      </c>
      <c r="Y238" s="21" t="s">
        <v>2117</v>
      </c>
      <c r="Z238" s="15"/>
      <c r="AA238" s="15"/>
      <c r="AB238" s="15"/>
      <c r="AC238" s="15"/>
      <c r="AD238" s="15"/>
      <c r="AE238" s="15"/>
      <c r="AF238" s="15"/>
      <c r="AG238" s="15" t="s">
        <v>136</v>
      </c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</row>
    <row r="239" spans="1:60" ht="22.5" outlineLevel="2">
      <c r="A239" s="18"/>
      <c r="B239" s="19"/>
      <c r="C239" s="30" t="s">
        <v>297</v>
      </c>
      <c r="D239" s="23"/>
      <c r="E239" s="34">
        <v>330.1</v>
      </c>
      <c r="F239" s="21"/>
      <c r="G239" s="21"/>
      <c r="H239" s="21"/>
      <c r="I239" s="21"/>
      <c r="J239" s="21"/>
      <c r="K239" s="21"/>
      <c r="L239" s="21"/>
      <c r="M239" s="21"/>
      <c r="N239" s="393"/>
      <c r="O239" s="393"/>
      <c r="P239" s="393"/>
      <c r="Q239" s="393"/>
      <c r="R239" s="21"/>
      <c r="S239" s="21"/>
      <c r="T239" s="21"/>
      <c r="U239" s="21"/>
      <c r="V239" s="21"/>
      <c r="W239" s="21"/>
      <c r="X239" s="21"/>
      <c r="Y239" s="21"/>
      <c r="Z239" s="15"/>
      <c r="AA239" s="15"/>
      <c r="AB239" s="15"/>
      <c r="AC239" s="15"/>
      <c r="AD239" s="15"/>
      <c r="AE239" s="15"/>
      <c r="AF239" s="15"/>
      <c r="AG239" s="15" t="s">
        <v>131</v>
      </c>
      <c r="AH239" s="15">
        <v>0</v>
      </c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</row>
    <row r="240" spans="1:60" outlineLevel="3">
      <c r="A240" s="18"/>
      <c r="B240" s="19"/>
      <c r="C240" s="30" t="s">
        <v>298</v>
      </c>
      <c r="D240" s="23"/>
      <c r="E240" s="34">
        <v>207.7</v>
      </c>
      <c r="F240" s="21"/>
      <c r="G240" s="21"/>
      <c r="H240" s="21"/>
      <c r="I240" s="21"/>
      <c r="J240" s="21"/>
      <c r="K240" s="21"/>
      <c r="L240" s="21"/>
      <c r="M240" s="21"/>
      <c r="N240" s="393"/>
      <c r="O240" s="393"/>
      <c r="P240" s="393"/>
      <c r="Q240" s="393"/>
      <c r="R240" s="21"/>
      <c r="S240" s="21"/>
      <c r="T240" s="21"/>
      <c r="U240" s="21"/>
      <c r="V240" s="21"/>
      <c r="W240" s="21"/>
      <c r="X240" s="21"/>
      <c r="Y240" s="21"/>
      <c r="Z240" s="15"/>
      <c r="AA240" s="15"/>
      <c r="AB240" s="15"/>
      <c r="AC240" s="15"/>
      <c r="AD240" s="15"/>
      <c r="AE240" s="15"/>
      <c r="AF240" s="15"/>
      <c r="AG240" s="15" t="s">
        <v>131</v>
      </c>
      <c r="AH240" s="15">
        <v>0</v>
      </c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</row>
    <row r="241" spans="1:60" outlineLevel="3">
      <c r="A241" s="18"/>
      <c r="B241" s="19"/>
      <c r="C241" s="30" t="s">
        <v>299</v>
      </c>
      <c r="D241" s="23"/>
      <c r="E241" s="34">
        <v>53.9</v>
      </c>
      <c r="F241" s="21"/>
      <c r="G241" s="21"/>
      <c r="H241" s="21"/>
      <c r="I241" s="21"/>
      <c r="J241" s="21"/>
      <c r="K241" s="21"/>
      <c r="L241" s="21"/>
      <c r="M241" s="21"/>
      <c r="N241" s="393"/>
      <c r="O241" s="393"/>
      <c r="P241" s="393"/>
      <c r="Q241" s="393"/>
      <c r="R241" s="21"/>
      <c r="S241" s="21"/>
      <c r="T241" s="21"/>
      <c r="U241" s="21"/>
      <c r="V241" s="21"/>
      <c r="W241" s="21"/>
      <c r="X241" s="21"/>
      <c r="Y241" s="21"/>
      <c r="Z241" s="15"/>
      <c r="AA241" s="15"/>
      <c r="AB241" s="15"/>
      <c r="AC241" s="15"/>
      <c r="AD241" s="15"/>
      <c r="AE241" s="15"/>
      <c r="AF241" s="15"/>
      <c r="AG241" s="15" t="s">
        <v>131</v>
      </c>
      <c r="AH241" s="15">
        <v>0</v>
      </c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</row>
    <row r="242" spans="1:60" outlineLevel="3">
      <c r="A242" s="18"/>
      <c r="B242" s="19"/>
      <c r="C242" s="30" t="s">
        <v>300</v>
      </c>
      <c r="D242" s="23"/>
      <c r="E242" s="34">
        <v>4.5999999999999996</v>
      </c>
      <c r="F242" s="21"/>
      <c r="G242" s="21"/>
      <c r="H242" s="21"/>
      <c r="I242" s="21"/>
      <c r="J242" s="21"/>
      <c r="K242" s="21"/>
      <c r="L242" s="21"/>
      <c r="M242" s="21"/>
      <c r="N242" s="393"/>
      <c r="O242" s="393"/>
      <c r="P242" s="393"/>
      <c r="Q242" s="393"/>
      <c r="R242" s="21"/>
      <c r="S242" s="21"/>
      <c r="T242" s="21"/>
      <c r="U242" s="21"/>
      <c r="V242" s="21"/>
      <c r="W242" s="21"/>
      <c r="X242" s="21"/>
      <c r="Y242" s="21"/>
      <c r="Z242" s="15"/>
      <c r="AA242" s="15"/>
      <c r="AB242" s="15"/>
      <c r="AC242" s="15"/>
      <c r="AD242" s="15"/>
      <c r="AE242" s="15"/>
      <c r="AF242" s="15"/>
      <c r="AG242" s="15" t="s">
        <v>131</v>
      </c>
      <c r="AH242" s="15">
        <v>0</v>
      </c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</row>
    <row r="243" spans="1:60" outlineLevel="3">
      <c r="A243" s="18"/>
      <c r="B243" s="19"/>
      <c r="C243" s="30" t="s">
        <v>301</v>
      </c>
      <c r="D243" s="23"/>
      <c r="E243" s="34">
        <v>45.9</v>
      </c>
      <c r="F243" s="21"/>
      <c r="G243" s="21"/>
      <c r="H243" s="21"/>
      <c r="I243" s="21"/>
      <c r="J243" s="21"/>
      <c r="K243" s="21"/>
      <c r="L243" s="21"/>
      <c r="M243" s="21"/>
      <c r="N243" s="393"/>
      <c r="O243" s="393"/>
      <c r="P243" s="393"/>
      <c r="Q243" s="393"/>
      <c r="R243" s="21"/>
      <c r="S243" s="21"/>
      <c r="T243" s="21"/>
      <c r="U243" s="21"/>
      <c r="V243" s="21"/>
      <c r="W243" s="21"/>
      <c r="X243" s="21"/>
      <c r="Y243" s="21"/>
      <c r="Z243" s="15"/>
      <c r="AA243" s="15"/>
      <c r="AB243" s="15"/>
      <c r="AC243" s="15"/>
      <c r="AD243" s="15"/>
      <c r="AE243" s="15"/>
      <c r="AF243" s="15"/>
      <c r="AG243" s="15" t="s">
        <v>131</v>
      </c>
      <c r="AH243" s="15">
        <v>0</v>
      </c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</row>
    <row r="244" spans="1:60" outlineLevel="3">
      <c r="A244" s="18"/>
      <c r="B244" s="19"/>
      <c r="C244" s="30" t="s">
        <v>302</v>
      </c>
      <c r="D244" s="23"/>
      <c r="E244" s="34">
        <v>63.4</v>
      </c>
      <c r="F244" s="21"/>
      <c r="G244" s="21"/>
      <c r="H244" s="21"/>
      <c r="I244" s="21"/>
      <c r="J244" s="21"/>
      <c r="K244" s="21"/>
      <c r="L244" s="21"/>
      <c r="M244" s="21"/>
      <c r="N244" s="393"/>
      <c r="O244" s="393"/>
      <c r="P244" s="393"/>
      <c r="Q244" s="393"/>
      <c r="R244" s="21"/>
      <c r="S244" s="21"/>
      <c r="T244" s="21"/>
      <c r="U244" s="21"/>
      <c r="V244" s="21"/>
      <c r="W244" s="21"/>
      <c r="X244" s="21"/>
      <c r="Y244" s="21"/>
      <c r="Z244" s="15"/>
      <c r="AA244" s="15"/>
      <c r="AB244" s="15"/>
      <c r="AC244" s="15"/>
      <c r="AD244" s="15"/>
      <c r="AE244" s="15"/>
      <c r="AF244" s="15"/>
      <c r="AG244" s="15" t="s">
        <v>131</v>
      </c>
      <c r="AH244" s="15">
        <v>0</v>
      </c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</row>
    <row r="245" spans="1:60" outlineLevel="3">
      <c r="A245" s="18"/>
      <c r="B245" s="19"/>
      <c r="C245" s="30" t="s">
        <v>303</v>
      </c>
      <c r="D245" s="23"/>
      <c r="E245" s="34">
        <v>492.8</v>
      </c>
      <c r="F245" s="21"/>
      <c r="G245" s="21"/>
      <c r="H245" s="21"/>
      <c r="I245" s="21"/>
      <c r="J245" s="21"/>
      <c r="K245" s="21"/>
      <c r="L245" s="21"/>
      <c r="M245" s="21"/>
      <c r="N245" s="393"/>
      <c r="O245" s="393"/>
      <c r="P245" s="393"/>
      <c r="Q245" s="393"/>
      <c r="R245" s="21"/>
      <c r="S245" s="21"/>
      <c r="T245" s="21"/>
      <c r="U245" s="21"/>
      <c r="V245" s="21"/>
      <c r="W245" s="21"/>
      <c r="X245" s="21"/>
      <c r="Y245" s="21"/>
      <c r="Z245" s="15"/>
      <c r="AA245" s="15"/>
      <c r="AB245" s="15"/>
      <c r="AC245" s="15"/>
      <c r="AD245" s="15"/>
      <c r="AE245" s="15"/>
      <c r="AF245" s="15"/>
      <c r="AG245" s="15" t="s">
        <v>131</v>
      </c>
      <c r="AH245" s="15">
        <v>0</v>
      </c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</row>
    <row r="246" spans="1:60" outlineLevel="3">
      <c r="A246" s="18"/>
      <c r="B246" s="19"/>
      <c r="C246" s="30" t="s">
        <v>304</v>
      </c>
      <c r="D246" s="23"/>
      <c r="E246" s="34">
        <v>45.64</v>
      </c>
      <c r="F246" s="21"/>
      <c r="G246" s="21"/>
      <c r="H246" s="21"/>
      <c r="I246" s="21"/>
      <c r="J246" s="21"/>
      <c r="K246" s="21"/>
      <c r="L246" s="21"/>
      <c r="M246" s="21"/>
      <c r="N246" s="393"/>
      <c r="O246" s="393"/>
      <c r="P246" s="393"/>
      <c r="Q246" s="393"/>
      <c r="R246" s="21"/>
      <c r="S246" s="21"/>
      <c r="T246" s="21"/>
      <c r="U246" s="21"/>
      <c r="V246" s="21"/>
      <c r="W246" s="21"/>
      <c r="X246" s="21"/>
      <c r="Y246" s="21"/>
      <c r="Z246" s="15"/>
      <c r="AA246" s="15"/>
      <c r="AB246" s="15"/>
      <c r="AC246" s="15"/>
      <c r="AD246" s="15"/>
      <c r="AE246" s="15"/>
      <c r="AF246" s="15"/>
      <c r="AG246" s="15" t="s">
        <v>131</v>
      </c>
      <c r="AH246" s="15">
        <v>0</v>
      </c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</row>
    <row r="247" spans="1:60" outlineLevel="3">
      <c r="A247" s="18"/>
      <c r="B247" s="19"/>
      <c r="C247" s="30" t="s">
        <v>305</v>
      </c>
      <c r="D247" s="23"/>
      <c r="E247" s="34">
        <v>478.6</v>
      </c>
      <c r="F247" s="21"/>
      <c r="G247" s="21"/>
      <c r="H247" s="21"/>
      <c r="I247" s="21"/>
      <c r="J247" s="21"/>
      <c r="K247" s="21"/>
      <c r="L247" s="21"/>
      <c r="M247" s="21"/>
      <c r="N247" s="393"/>
      <c r="O247" s="393"/>
      <c r="P247" s="393"/>
      <c r="Q247" s="393"/>
      <c r="R247" s="21"/>
      <c r="S247" s="21"/>
      <c r="T247" s="21"/>
      <c r="U247" s="21"/>
      <c r="V247" s="21"/>
      <c r="W247" s="21"/>
      <c r="X247" s="21"/>
      <c r="Y247" s="21"/>
      <c r="Z247" s="15"/>
      <c r="AA247" s="15"/>
      <c r="AB247" s="15"/>
      <c r="AC247" s="15"/>
      <c r="AD247" s="15"/>
      <c r="AE247" s="15"/>
      <c r="AF247" s="15"/>
      <c r="AG247" s="15" t="s">
        <v>131</v>
      </c>
      <c r="AH247" s="15">
        <v>0</v>
      </c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</row>
    <row r="248" spans="1:60" outlineLevel="3">
      <c r="A248" s="18"/>
      <c r="B248" s="19"/>
      <c r="C248" s="30" t="s">
        <v>306</v>
      </c>
      <c r="D248" s="23"/>
      <c r="E248" s="34">
        <v>152.19999999999999</v>
      </c>
      <c r="F248" s="21"/>
      <c r="G248" s="21"/>
      <c r="H248" s="21"/>
      <c r="I248" s="21"/>
      <c r="J248" s="21"/>
      <c r="K248" s="21"/>
      <c r="L248" s="21"/>
      <c r="M248" s="21"/>
      <c r="N248" s="393"/>
      <c r="O248" s="393"/>
      <c r="P248" s="393"/>
      <c r="Q248" s="393"/>
      <c r="R248" s="21"/>
      <c r="S248" s="21"/>
      <c r="T248" s="21"/>
      <c r="U248" s="21"/>
      <c r="V248" s="21"/>
      <c r="W248" s="21"/>
      <c r="X248" s="21"/>
      <c r="Y248" s="21"/>
      <c r="Z248" s="15"/>
      <c r="AA248" s="15"/>
      <c r="AB248" s="15"/>
      <c r="AC248" s="15"/>
      <c r="AD248" s="15"/>
      <c r="AE248" s="15"/>
      <c r="AF248" s="15"/>
      <c r="AG248" s="15" t="s">
        <v>131</v>
      </c>
      <c r="AH248" s="15">
        <v>0</v>
      </c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</row>
    <row r="249" spans="1:60" ht="33.75" outlineLevel="3">
      <c r="A249" s="18"/>
      <c r="B249" s="19"/>
      <c r="C249" s="30" t="s">
        <v>307</v>
      </c>
      <c r="D249" s="23"/>
      <c r="E249" s="34">
        <v>535.29999999999995</v>
      </c>
      <c r="F249" s="21"/>
      <c r="G249" s="21"/>
      <c r="H249" s="21"/>
      <c r="I249" s="21"/>
      <c r="J249" s="21"/>
      <c r="K249" s="21"/>
      <c r="L249" s="21"/>
      <c r="M249" s="21"/>
      <c r="N249" s="393"/>
      <c r="O249" s="393"/>
      <c r="P249" s="393"/>
      <c r="Q249" s="393"/>
      <c r="R249" s="21"/>
      <c r="S249" s="21"/>
      <c r="T249" s="21"/>
      <c r="U249" s="21"/>
      <c r="V249" s="21"/>
      <c r="W249" s="21"/>
      <c r="X249" s="21"/>
      <c r="Y249" s="21"/>
      <c r="Z249" s="15"/>
      <c r="AA249" s="15"/>
      <c r="AB249" s="15"/>
      <c r="AC249" s="15"/>
      <c r="AD249" s="15"/>
      <c r="AE249" s="15"/>
      <c r="AF249" s="15"/>
      <c r="AG249" s="15" t="s">
        <v>131</v>
      </c>
      <c r="AH249" s="15">
        <v>0</v>
      </c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</row>
    <row r="250" spans="1:60" outlineLevel="3">
      <c r="A250" s="18"/>
      <c r="B250" s="19"/>
      <c r="C250" s="30" t="s">
        <v>308</v>
      </c>
      <c r="D250" s="23"/>
      <c r="E250" s="34">
        <v>137.80000000000001</v>
      </c>
      <c r="F250" s="21"/>
      <c r="G250" s="21"/>
      <c r="H250" s="21"/>
      <c r="I250" s="21"/>
      <c r="J250" s="21"/>
      <c r="K250" s="21"/>
      <c r="L250" s="21"/>
      <c r="M250" s="21"/>
      <c r="N250" s="393"/>
      <c r="O250" s="393"/>
      <c r="P250" s="393"/>
      <c r="Q250" s="393"/>
      <c r="R250" s="21"/>
      <c r="S250" s="21"/>
      <c r="T250" s="21"/>
      <c r="U250" s="21"/>
      <c r="V250" s="21"/>
      <c r="W250" s="21"/>
      <c r="X250" s="21"/>
      <c r="Y250" s="21"/>
      <c r="Z250" s="15"/>
      <c r="AA250" s="15"/>
      <c r="AB250" s="15"/>
      <c r="AC250" s="15"/>
      <c r="AD250" s="15"/>
      <c r="AE250" s="15"/>
      <c r="AF250" s="15"/>
      <c r="AG250" s="15" t="s">
        <v>131</v>
      </c>
      <c r="AH250" s="15">
        <v>0</v>
      </c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</row>
    <row r="251" spans="1:60" ht="22.5" outlineLevel="1">
      <c r="A251" s="25">
        <v>54</v>
      </c>
      <c r="B251" s="26" t="s">
        <v>327</v>
      </c>
      <c r="C251" s="29" t="s">
        <v>328</v>
      </c>
      <c r="D251" s="27" t="s">
        <v>152</v>
      </c>
      <c r="E251" s="35">
        <v>2547.94</v>
      </c>
      <c r="F251" s="392"/>
      <c r="G251" s="36">
        <f>ROUND(E251*F251,2)</f>
        <v>0</v>
      </c>
      <c r="H251" s="392"/>
      <c r="I251" s="36">
        <f>ROUND(E251*H251,2)</f>
        <v>0</v>
      </c>
      <c r="J251" s="392"/>
      <c r="K251" s="36">
        <f>ROUND(E251*J251,2)</f>
        <v>0</v>
      </c>
      <c r="L251" s="36">
        <v>21</v>
      </c>
      <c r="M251" s="36">
        <f>G251*(1+L251/100)</f>
        <v>0</v>
      </c>
      <c r="N251" s="35">
        <v>4.1099999999999999E-3</v>
      </c>
      <c r="O251" s="35">
        <f>ROUND(E251*N251,2)</f>
        <v>10.47</v>
      </c>
      <c r="P251" s="35">
        <v>0</v>
      </c>
      <c r="Q251" s="35">
        <f>ROUND(E251*P251,2)</f>
        <v>0</v>
      </c>
      <c r="R251" s="36"/>
      <c r="S251" s="36" t="s">
        <v>2116</v>
      </c>
      <c r="T251" s="28" t="s">
        <v>2116</v>
      </c>
      <c r="U251" s="21">
        <v>0.48</v>
      </c>
      <c r="V251" s="21">
        <f>ROUND(E251*U251,2)</f>
        <v>1223.01</v>
      </c>
      <c r="W251" s="21"/>
      <c r="X251" s="21" t="s">
        <v>135</v>
      </c>
      <c r="Y251" s="21" t="s">
        <v>2117</v>
      </c>
      <c r="Z251" s="15"/>
      <c r="AA251" s="15"/>
      <c r="AB251" s="15"/>
      <c r="AC251" s="15"/>
      <c r="AD251" s="15"/>
      <c r="AE251" s="15"/>
      <c r="AF251" s="15"/>
      <c r="AG251" s="15" t="s">
        <v>157</v>
      </c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</row>
    <row r="252" spans="1:60" ht="22.5" outlineLevel="2">
      <c r="A252" s="18"/>
      <c r="B252" s="19"/>
      <c r="C252" s="30" t="s">
        <v>297</v>
      </c>
      <c r="D252" s="23"/>
      <c r="E252" s="34">
        <v>330.1</v>
      </c>
      <c r="F252" s="21"/>
      <c r="G252" s="21"/>
      <c r="H252" s="21"/>
      <c r="I252" s="21"/>
      <c r="J252" s="21"/>
      <c r="K252" s="21"/>
      <c r="L252" s="21"/>
      <c r="M252" s="21"/>
      <c r="N252" s="393"/>
      <c r="O252" s="393"/>
      <c r="P252" s="393"/>
      <c r="Q252" s="393"/>
      <c r="R252" s="21"/>
      <c r="S252" s="21"/>
      <c r="T252" s="21"/>
      <c r="U252" s="21"/>
      <c r="V252" s="21"/>
      <c r="W252" s="21"/>
      <c r="X252" s="21"/>
      <c r="Y252" s="21"/>
      <c r="Z252" s="15"/>
      <c r="AA252" s="15"/>
      <c r="AB252" s="15"/>
      <c r="AC252" s="15"/>
      <c r="AD252" s="15"/>
      <c r="AE252" s="15"/>
      <c r="AF252" s="15"/>
      <c r="AG252" s="15" t="s">
        <v>131</v>
      </c>
      <c r="AH252" s="15">
        <v>0</v>
      </c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</row>
    <row r="253" spans="1:60" outlineLevel="3">
      <c r="A253" s="18"/>
      <c r="B253" s="19"/>
      <c r="C253" s="30" t="s">
        <v>298</v>
      </c>
      <c r="D253" s="23"/>
      <c r="E253" s="34">
        <v>207.7</v>
      </c>
      <c r="F253" s="21"/>
      <c r="G253" s="21"/>
      <c r="H253" s="21"/>
      <c r="I253" s="21"/>
      <c r="J253" s="21"/>
      <c r="K253" s="21"/>
      <c r="L253" s="21"/>
      <c r="M253" s="21"/>
      <c r="N253" s="393"/>
      <c r="O253" s="393"/>
      <c r="P253" s="393"/>
      <c r="Q253" s="393"/>
      <c r="R253" s="21"/>
      <c r="S253" s="21"/>
      <c r="T253" s="21"/>
      <c r="U253" s="21"/>
      <c r="V253" s="21"/>
      <c r="W253" s="21"/>
      <c r="X253" s="21"/>
      <c r="Y253" s="21"/>
      <c r="Z253" s="15"/>
      <c r="AA253" s="15"/>
      <c r="AB253" s="15"/>
      <c r="AC253" s="15"/>
      <c r="AD253" s="15"/>
      <c r="AE253" s="15"/>
      <c r="AF253" s="15"/>
      <c r="AG253" s="15" t="s">
        <v>131</v>
      </c>
      <c r="AH253" s="15">
        <v>0</v>
      </c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</row>
    <row r="254" spans="1:60" outlineLevel="3">
      <c r="A254" s="18"/>
      <c r="B254" s="19"/>
      <c r="C254" s="30" t="s">
        <v>299</v>
      </c>
      <c r="D254" s="23"/>
      <c r="E254" s="34">
        <v>53.9</v>
      </c>
      <c r="F254" s="21"/>
      <c r="G254" s="21"/>
      <c r="H254" s="21"/>
      <c r="I254" s="21"/>
      <c r="J254" s="21"/>
      <c r="K254" s="21"/>
      <c r="L254" s="21"/>
      <c r="M254" s="21"/>
      <c r="N254" s="393"/>
      <c r="O254" s="393"/>
      <c r="P254" s="393"/>
      <c r="Q254" s="393"/>
      <c r="R254" s="21"/>
      <c r="S254" s="21"/>
      <c r="T254" s="21"/>
      <c r="U254" s="21"/>
      <c r="V254" s="21"/>
      <c r="W254" s="21"/>
      <c r="X254" s="21"/>
      <c r="Y254" s="21"/>
      <c r="Z254" s="15"/>
      <c r="AA254" s="15"/>
      <c r="AB254" s="15"/>
      <c r="AC254" s="15"/>
      <c r="AD254" s="15"/>
      <c r="AE254" s="15"/>
      <c r="AF254" s="15"/>
      <c r="AG254" s="15" t="s">
        <v>131</v>
      </c>
      <c r="AH254" s="15">
        <v>0</v>
      </c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</row>
    <row r="255" spans="1:60" outlineLevel="3">
      <c r="A255" s="18"/>
      <c r="B255" s="19"/>
      <c r="C255" s="30" t="s">
        <v>300</v>
      </c>
      <c r="D255" s="23"/>
      <c r="E255" s="34">
        <v>4.5999999999999996</v>
      </c>
      <c r="F255" s="21"/>
      <c r="G255" s="21"/>
      <c r="H255" s="21"/>
      <c r="I255" s="21"/>
      <c r="J255" s="21"/>
      <c r="K255" s="21"/>
      <c r="L255" s="21"/>
      <c r="M255" s="21"/>
      <c r="N255" s="393"/>
      <c r="O255" s="393"/>
      <c r="P255" s="393"/>
      <c r="Q255" s="393"/>
      <c r="R255" s="21"/>
      <c r="S255" s="21"/>
      <c r="T255" s="21"/>
      <c r="U255" s="21"/>
      <c r="V255" s="21"/>
      <c r="W255" s="21"/>
      <c r="X255" s="21"/>
      <c r="Y255" s="21"/>
      <c r="Z255" s="15"/>
      <c r="AA255" s="15"/>
      <c r="AB255" s="15"/>
      <c r="AC255" s="15"/>
      <c r="AD255" s="15"/>
      <c r="AE255" s="15"/>
      <c r="AF255" s="15"/>
      <c r="AG255" s="15" t="s">
        <v>131</v>
      </c>
      <c r="AH255" s="15">
        <v>0</v>
      </c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</row>
    <row r="256" spans="1:60" outlineLevel="3">
      <c r="A256" s="18"/>
      <c r="B256" s="19"/>
      <c r="C256" s="30" t="s">
        <v>301</v>
      </c>
      <c r="D256" s="23"/>
      <c r="E256" s="34">
        <v>45.9</v>
      </c>
      <c r="F256" s="21"/>
      <c r="G256" s="21"/>
      <c r="H256" s="21"/>
      <c r="I256" s="21"/>
      <c r="J256" s="21"/>
      <c r="K256" s="21"/>
      <c r="L256" s="21"/>
      <c r="M256" s="21"/>
      <c r="N256" s="393"/>
      <c r="O256" s="393"/>
      <c r="P256" s="393"/>
      <c r="Q256" s="393"/>
      <c r="R256" s="21"/>
      <c r="S256" s="21"/>
      <c r="T256" s="21"/>
      <c r="U256" s="21"/>
      <c r="V256" s="21"/>
      <c r="W256" s="21"/>
      <c r="X256" s="21"/>
      <c r="Y256" s="21"/>
      <c r="Z256" s="15"/>
      <c r="AA256" s="15"/>
      <c r="AB256" s="15"/>
      <c r="AC256" s="15"/>
      <c r="AD256" s="15"/>
      <c r="AE256" s="15"/>
      <c r="AF256" s="15"/>
      <c r="AG256" s="15" t="s">
        <v>131</v>
      </c>
      <c r="AH256" s="15">
        <v>0</v>
      </c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</row>
    <row r="257" spans="1:60" outlineLevel="3">
      <c r="A257" s="18"/>
      <c r="B257" s="19"/>
      <c r="C257" s="30" t="s">
        <v>302</v>
      </c>
      <c r="D257" s="23"/>
      <c r="E257" s="34">
        <v>63.4</v>
      </c>
      <c r="F257" s="21"/>
      <c r="G257" s="21"/>
      <c r="H257" s="21"/>
      <c r="I257" s="21"/>
      <c r="J257" s="21"/>
      <c r="K257" s="21"/>
      <c r="L257" s="21"/>
      <c r="M257" s="21"/>
      <c r="N257" s="393"/>
      <c r="O257" s="393"/>
      <c r="P257" s="393"/>
      <c r="Q257" s="393"/>
      <c r="R257" s="21"/>
      <c r="S257" s="21"/>
      <c r="T257" s="21"/>
      <c r="U257" s="21"/>
      <c r="V257" s="21"/>
      <c r="W257" s="21"/>
      <c r="X257" s="21"/>
      <c r="Y257" s="21"/>
      <c r="Z257" s="15"/>
      <c r="AA257" s="15"/>
      <c r="AB257" s="15"/>
      <c r="AC257" s="15"/>
      <c r="AD257" s="15"/>
      <c r="AE257" s="15"/>
      <c r="AF257" s="15"/>
      <c r="AG257" s="15" t="s">
        <v>131</v>
      </c>
      <c r="AH257" s="15">
        <v>0</v>
      </c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</row>
    <row r="258" spans="1:60" outlineLevel="3">
      <c r="A258" s="18"/>
      <c r="B258" s="19"/>
      <c r="C258" s="30" t="s">
        <v>303</v>
      </c>
      <c r="D258" s="23"/>
      <c r="E258" s="34">
        <v>492.8</v>
      </c>
      <c r="F258" s="21"/>
      <c r="G258" s="21"/>
      <c r="H258" s="21"/>
      <c r="I258" s="21"/>
      <c r="J258" s="21"/>
      <c r="K258" s="21"/>
      <c r="L258" s="21"/>
      <c r="M258" s="21"/>
      <c r="N258" s="393"/>
      <c r="O258" s="393"/>
      <c r="P258" s="393"/>
      <c r="Q258" s="393"/>
      <c r="R258" s="21"/>
      <c r="S258" s="21"/>
      <c r="T258" s="21"/>
      <c r="U258" s="21"/>
      <c r="V258" s="21"/>
      <c r="W258" s="21"/>
      <c r="X258" s="21"/>
      <c r="Y258" s="21"/>
      <c r="Z258" s="15"/>
      <c r="AA258" s="15"/>
      <c r="AB258" s="15"/>
      <c r="AC258" s="15"/>
      <c r="AD258" s="15"/>
      <c r="AE258" s="15"/>
      <c r="AF258" s="15"/>
      <c r="AG258" s="15" t="s">
        <v>131</v>
      </c>
      <c r="AH258" s="15">
        <v>0</v>
      </c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</row>
    <row r="259" spans="1:60" outlineLevel="3">
      <c r="A259" s="18"/>
      <c r="B259" s="19"/>
      <c r="C259" s="30" t="s">
        <v>304</v>
      </c>
      <c r="D259" s="23"/>
      <c r="E259" s="34">
        <v>45.64</v>
      </c>
      <c r="F259" s="21"/>
      <c r="G259" s="21"/>
      <c r="H259" s="21"/>
      <c r="I259" s="21"/>
      <c r="J259" s="21"/>
      <c r="K259" s="21"/>
      <c r="L259" s="21"/>
      <c r="M259" s="21"/>
      <c r="N259" s="393"/>
      <c r="O259" s="393"/>
      <c r="P259" s="393"/>
      <c r="Q259" s="393"/>
      <c r="R259" s="21"/>
      <c r="S259" s="21"/>
      <c r="T259" s="21"/>
      <c r="U259" s="21"/>
      <c r="V259" s="21"/>
      <c r="W259" s="21"/>
      <c r="X259" s="21"/>
      <c r="Y259" s="21"/>
      <c r="Z259" s="15"/>
      <c r="AA259" s="15"/>
      <c r="AB259" s="15"/>
      <c r="AC259" s="15"/>
      <c r="AD259" s="15"/>
      <c r="AE259" s="15"/>
      <c r="AF259" s="15"/>
      <c r="AG259" s="15" t="s">
        <v>131</v>
      </c>
      <c r="AH259" s="15">
        <v>0</v>
      </c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</row>
    <row r="260" spans="1:60" outlineLevel="3">
      <c r="A260" s="18"/>
      <c r="B260" s="19"/>
      <c r="C260" s="30" t="s">
        <v>305</v>
      </c>
      <c r="D260" s="23"/>
      <c r="E260" s="34">
        <v>478.6</v>
      </c>
      <c r="F260" s="21"/>
      <c r="G260" s="21"/>
      <c r="H260" s="21"/>
      <c r="I260" s="21"/>
      <c r="J260" s="21"/>
      <c r="K260" s="21"/>
      <c r="L260" s="21"/>
      <c r="M260" s="21"/>
      <c r="N260" s="393"/>
      <c r="O260" s="393"/>
      <c r="P260" s="393"/>
      <c r="Q260" s="393"/>
      <c r="R260" s="21"/>
      <c r="S260" s="21"/>
      <c r="T260" s="21"/>
      <c r="U260" s="21"/>
      <c r="V260" s="21"/>
      <c r="W260" s="21"/>
      <c r="X260" s="21"/>
      <c r="Y260" s="21"/>
      <c r="Z260" s="15"/>
      <c r="AA260" s="15"/>
      <c r="AB260" s="15"/>
      <c r="AC260" s="15"/>
      <c r="AD260" s="15"/>
      <c r="AE260" s="15"/>
      <c r="AF260" s="15"/>
      <c r="AG260" s="15" t="s">
        <v>131</v>
      </c>
      <c r="AH260" s="15">
        <v>0</v>
      </c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</row>
    <row r="261" spans="1:60" outlineLevel="3">
      <c r="A261" s="18"/>
      <c r="B261" s="19"/>
      <c r="C261" s="30" t="s">
        <v>306</v>
      </c>
      <c r="D261" s="23"/>
      <c r="E261" s="34">
        <v>152.19999999999999</v>
      </c>
      <c r="F261" s="21"/>
      <c r="G261" s="21"/>
      <c r="H261" s="21"/>
      <c r="I261" s="21"/>
      <c r="J261" s="21"/>
      <c r="K261" s="21"/>
      <c r="L261" s="21"/>
      <c r="M261" s="21"/>
      <c r="N261" s="393"/>
      <c r="O261" s="393"/>
      <c r="P261" s="393"/>
      <c r="Q261" s="393"/>
      <c r="R261" s="21"/>
      <c r="S261" s="21"/>
      <c r="T261" s="21"/>
      <c r="U261" s="21"/>
      <c r="V261" s="21"/>
      <c r="W261" s="21"/>
      <c r="X261" s="21"/>
      <c r="Y261" s="21"/>
      <c r="Z261" s="15"/>
      <c r="AA261" s="15"/>
      <c r="AB261" s="15"/>
      <c r="AC261" s="15"/>
      <c r="AD261" s="15"/>
      <c r="AE261" s="15"/>
      <c r="AF261" s="15"/>
      <c r="AG261" s="15" t="s">
        <v>131</v>
      </c>
      <c r="AH261" s="15">
        <v>0</v>
      </c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</row>
    <row r="262" spans="1:60" ht="33.75" outlineLevel="3">
      <c r="A262" s="18"/>
      <c r="B262" s="19"/>
      <c r="C262" s="30" t="s">
        <v>307</v>
      </c>
      <c r="D262" s="23"/>
      <c r="E262" s="34">
        <v>535.29999999999995</v>
      </c>
      <c r="F262" s="21"/>
      <c r="G262" s="21"/>
      <c r="H262" s="21"/>
      <c r="I262" s="21"/>
      <c r="J262" s="21"/>
      <c r="K262" s="21"/>
      <c r="L262" s="21"/>
      <c r="M262" s="21"/>
      <c r="N262" s="393"/>
      <c r="O262" s="393"/>
      <c r="P262" s="393"/>
      <c r="Q262" s="393"/>
      <c r="R262" s="21"/>
      <c r="S262" s="21"/>
      <c r="T262" s="21"/>
      <c r="U262" s="21"/>
      <c r="V262" s="21"/>
      <c r="W262" s="21"/>
      <c r="X262" s="21"/>
      <c r="Y262" s="21"/>
      <c r="Z262" s="15"/>
      <c r="AA262" s="15"/>
      <c r="AB262" s="15"/>
      <c r="AC262" s="15"/>
      <c r="AD262" s="15"/>
      <c r="AE262" s="15"/>
      <c r="AF262" s="15"/>
      <c r="AG262" s="15" t="s">
        <v>131</v>
      </c>
      <c r="AH262" s="15">
        <v>0</v>
      </c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</row>
    <row r="263" spans="1:60" outlineLevel="3">
      <c r="A263" s="18"/>
      <c r="B263" s="19"/>
      <c r="C263" s="30" t="s">
        <v>308</v>
      </c>
      <c r="D263" s="23"/>
      <c r="E263" s="34">
        <v>137.80000000000001</v>
      </c>
      <c r="F263" s="21"/>
      <c r="G263" s="21"/>
      <c r="H263" s="21"/>
      <c r="I263" s="21"/>
      <c r="J263" s="21"/>
      <c r="K263" s="21"/>
      <c r="L263" s="21"/>
      <c r="M263" s="21"/>
      <c r="N263" s="393"/>
      <c r="O263" s="393"/>
      <c r="P263" s="393"/>
      <c r="Q263" s="393"/>
      <c r="R263" s="21"/>
      <c r="S263" s="21"/>
      <c r="T263" s="21"/>
      <c r="U263" s="21"/>
      <c r="V263" s="21"/>
      <c r="W263" s="21"/>
      <c r="X263" s="21"/>
      <c r="Y263" s="21"/>
      <c r="Z263" s="15"/>
      <c r="AA263" s="15"/>
      <c r="AB263" s="15"/>
      <c r="AC263" s="15"/>
      <c r="AD263" s="15"/>
      <c r="AE263" s="15"/>
      <c r="AF263" s="15"/>
      <c r="AG263" s="15" t="s">
        <v>131</v>
      </c>
      <c r="AH263" s="15">
        <v>0</v>
      </c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</row>
    <row r="264" spans="1:60" ht="22.5" outlineLevel="1">
      <c r="A264" s="25">
        <v>55</v>
      </c>
      <c r="B264" s="26" t="s">
        <v>329</v>
      </c>
      <c r="C264" s="29" t="s">
        <v>330</v>
      </c>
      <c r="D264" s="27" t="s">
        <v>267</v>
      </c>
      <c r="E264" s="35">
        <v>57.1</v>
      </c>
      <c r="F264" s="392"/>
      <c r="G264" s="36">
        <f>ROUND(E264*F264,2)</f>
        <v>0</v>
      </c>
      <c r="H264" s="392"/>
      <c r="I264" s="36">
        <f>ROUND(E264*H264,2)</f>
        <v>0</v>
      </c>
      <c r="J264" s="392"/>
      <c r="K264" s="36">
        <f>ROUND(E264*J264,2)</f>
        <v>0</v>
      </c>
      <c r="L264" s="36">
        <v>21</v>
      </c>
      <c r="M264" s="36">
        <f>G264*(1+L264/100)</f>
        <v>0</v>
      </c>
      <c r="N264" s="35">
        <v>1.7330000000000002E-2</v>
      </c>
      <c r="O264" s="35">
        <f>ROUND(E264*N264,2)</f>
        <v>0.99</v>
      </c>
      <c r="P264" s="35">
        <v>0</v>
      </c>
      <c r="Q264" s="35">
        <f>ROUND(E264*P264,2)</f>
        <v>0</v>
      </c>
      <c r="R264" s="36"/>
      <c r="S264" s="36" t="s">
        <v>2116</v>
      </c>
      <c r="T264" s="28" t="s">
        <v>2116</v>
      </c>
      <c r="U264" s="21">
        <v>0.25</v>
      </c>
      <c r="V264" s="21">
        <f>ROUND(E264*U264,2)</f>
        <v>14.28</v>
      </c>
      <c r="W264" s="21"/>
      <c r="X264" s="21" t="s">
        <v>135</v>
      </c>
      <c r="Y264" s="21" t="s">
        <v>2117</v>
      </c>
      <c r="Z264" s="15"/>
      <c r="AA264" s="15"/>
      <c r="AB264" s="15"/>
      <c r="AC264" s="15"/>
      <c r="AD264" s="15"/>
      <c r="AE264" s="15"/>
      <c r="AF264" s="15"/>
      <c r="AG264" s="15" t="s">
        <v>157</v>
      </c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</row>
    <row r="265" spans="1:60" outlineLevel="2">
      <c r="A265" s="18"/>
      <c r="B265" s="19"/>
      <c r="C265" s="30" t="s">
        <v>331</v>
      </c>
      <c r="D265" s="23"/>
      <c r="E265" s="34">
        <v>31.9</v>
      </c>
      <c r="F265" s="21"/>
      <c r="G265" s="21"/>
      <c r="H265" s="21"/>
      <c r="I265" s="21"/>
      <c r="J265" s="21"/>
      <c r="K265" s="21"/>
      <c r="L265" s="21"/>
      <c r="M265" s="21"/>
      <c r="N265" s="393"/>
      <c r="O265" s="393"/>
      <c r="P265" s="393"/>
      <c r="Q265" s="393"/>
      <c r="R265" s="21"/>
      <c r="S265" s="21"/>
      <c r="T265" s="21"/>
      <c r="U265" s="21"/>
      <c r="V265" s="21"/>
      <c r="W265" s="21"/>
      <c r="X265" s="21"/>
      <c r="Y265" s="21"/>
      <c r="Z265" s="15"/>
      <c r="AA265" s="15"/>
      <c r="AB265" s="15"/>
      <c r="AC265" s="15"/>
      <c r="AD265" s="15"/>
      <c r="AE265" s="15"/>
      <c r="AF265" s="15"/>
      <c r="AG265" s="15" t="s">
        <v>131</v>
      </c>
      <c r="AH265" s="15">
        <v>0</v>
      </c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</row>
    <row r="266" spans="1:60" outlineLevel="3">
      <c r="A266" s="18"/>
      <c r="B266" s="19"/>
      <c r="C266" s="30" t="s">
        <v>332</v>
      </c>
      <c r="D266" s="23"/>
      <c r="E266" s="34">
        <v>14.4</v>
      </c>
      <c r="F266" s="21"/>
      <c r="G266" s="21"/>
      <c r="H266" s="21"/>
      <c r="I266" s="21"/>
      <c r="J266" s="21"/>
      <c r="K266" s="21"/>
      <c r="L266" s="21"/>
      <c r="M266" s="21"/>
      <c r="N266" s="393"/>
      <c r="O266" s="393"/>
      <c r="P266" s="393"/>
      <c r="Q266" s="393"/>
      <c r="R266" s="21"/>
      <c r="S266" s="21"/>
      <c r="T266" s="21"/>
      <c r="U266" s="21"/>
      <c r="V266" s="21"/>
      <c r="W266" s="21"/>
      <c r="X266" s="21"/>
      <c r="Y266" s="21"/>
      <c r="Z266" s="15"/>
      <c r="AA266" s="15"/>
      <c r="AB266" s="15"/>
      <c r="AC266" s="15"/>
      <c r="AD266" s="15"/>
      <c r="AE266" s="15"/>
      <c r="AF266" s="15"/>
      <c r="AG266" s="15" t="s">
        <v>131</v>
      </c>
      <c r="AH266" s="15">
        <v>0</v>
      </c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</row>
    <row r="267" spans="1:60" outlineLevel="3">
      <c r="A267" s="18"/>
      <c r="B267" s="19"/>
      <c r="C267" s="30" t="s">
        <v>333</v>
      </c>
      <c r="D267" s="23"/>
      <c r="E267" s="34">
        <v>10.8</v>
      </c>
      <c r="F267" s="21"/>
      <c r="G267" s="21"/>
      <c r="H267" s="21"/>
      <c r="I267" s="21"/>
      <c r="J267" s="21"/>
      <c r="K267" s="21"/>
      <c r="L267" s="21"/>
      <c r="M267" s="21"/>
      <c r="N267" s="393"/>
      <c r="O267" s="393"/>
      <c r="P267" s="393"/>
      <c r="Q267" s="393"/>
      <c r="R267" s="21"/>
      <c r="S267" s="21"/>
      <c r="T267" s="21"/>
      <c r="U267" s="21"/>
      <c r="V267" s="21"/>
      <c r="W267" s="21"/>
      <c r="X267" s="21"/>
      <c r="Y267" s="21"/>
      <c r="Z267" s="15"/>
      <c r="AA267" s="15"/>
      <c r="AB267" s="15"/>
      <c r="AC267" s="15"/>
      <c r="AD267" s="15"/>
      <c r="AE267" s="15"/>
      <c r="AF267" s="15"/>
      <c r="AG267" s="15" t="s">
        <v>131</v>
      </c>
      <c r="AH267" s="15">
        <v>0</v>
      </c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</row>
    <row r="268" spans="1:60" ht="22.5" outlineLevel="1">
      <c r="A268" s="25">
        <v>56</v>
      </c>
      <c r="B268" s="26" t="s">
        <v>334</v>
      </c>
      <c r="C268" s="29" t="s">
        <v>335</v>
      </c>
      <c r="D268" s="27" t="s">
        <v>267</v>
      </c>
      <c r="E268" s="35">
        <v>62.2</v>
      </c>
      <c r="F268" s="392"/>
      <c r="G268" s="36">
        <f>ROUND(E268*F268,2)</f>
        <v>0</v>
      </c>
      <c r="H268" s="392"/>
      <c r="I268" s="36">
        <f>ROUND(E268*H268,2)</f>
        <v>0</v>
      </c>
      <c r="J268" s="392"/>
      <c r="K268" s="36">
        <f>ROUND(E268*J268,2)</f>
        <v>0</v>
      </c>
      <c r="L268" s="36">
        <v>21</v>
      </c>
      <c r="M268" s="36">
        <f>G268*(1+L268/100)</f>
        <v>0</v>
      </c>
      <c r="N268" s="35">
        <v>3.8980000000000001E-2</v>
      </c>
      <c r="O268" s="35">
        <f>ROUND(E268*N268,2)</f>
        <v>2.42</v>
      </c>
      <c r="P268" s="35">
        <v>0</v>
      </c>
      <c r="Q268" s="35">
        <f>ROUND(E268*P268,2)</f>
        <v>0</v>
      </c>
      <c r="R268" s="36"/>
      <c r="S268" s="36" t="s">
        <v>2116</v>
      </c>
      <c r="T268" s="28" t="s">
        <v>2116</v>
      </c>
      <c r="U268" s="21">
        <v>0.28999999999999998</v>
      </c>
      <c r="V268" s="21">
        <f>ROUND(E268*U268,2)</f>
        <v>18.04</v>
      </c>
      <c r="W268" s="21"/>
      <c r="X268" s="21" t="s">
        <v>135</v>
      </c>
      <c r="Y268" s="21" t="s">
        <v>2117</v>
      </c>
      <c r="Z268" s="15"/>
      <c r="AA268" s="15"/>
      <c r="AB268" s="15"/>
      <c r="AC268" s="15"/>
      <c r="AD268" s="15"/>
      <c r="AE268" s="15"/>
      <c r="AF268" s="15"/>
      <c r="AG268" s="15" t="s">
        <v>157</v>
      </c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</row>
    <row r="269" spans="1:60" outlineLevel="2">
      <c r="A269" s="18"/>
      <c r="B269" s="19"/>
      <c r="C269" s="30" t="s">
        <v>336</v>
      </c>
      <c r="D269" s="23"/>
      <c r="E269" s="34">
        <v>5.8</v>
      </c>
      <c r="F269" s="21"/>
      <c r="G269" s="21"/>
      <c r="H269" s="21"/>
      <c r="I269" s="21"/>
      <c r="J269" s="21"/>
      <c r="K269" s="21"/>
      <c r="L269" s="21"/>
      <c r="M269" s="21"/>
      <c r="N269" s="393"/>
      <c r="O269" s="393"/>
      <c r="P269" s="393"/>
      <c r="Q269" s="393"/>
      <c r="R269" s="21"/>
      <c r="S269" s="21"/>
      <c r="T269" s="21"/>
      <c r="U269" s="21"/>
      <c r="V269" s="21"/>
      <c r="W269" s="21"/>
      <c r="X269" s="21"/>
      <c r="Y269" s="21"/>
      <c r="Z269" s="15"/>
      <c r="AA269" s="15"/>
      <c r="AB269" s="15"/>
      <c r="AC269" s="15"/>
      <c r="AD269" s="15"/>
      <c r="AE269" s="15"/>
      <c r="AF269" s="15"/>
      <c r="AG269" s="15" t="s">
        <v>131</v>
      </c>
      <c r="AH269" s="15">
        <v>0</v>
      </c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</row>
    <row r="270" spans="1:60" outlineLevel="3">
      <c r="A270" s="18"/>
      <c r="B270" s="19"/>
      <c r="C270" s="30" t="s">
        <v>337</v>
      </c>
      <c r="D270" s="23"/>
      <c r="E270" s="34">
        <v>6</v>
      </c>
      <c r="F270" s="21"/>
      <c r="G270" s="21"/>
      <c r="H270" s="21"/>
      <c r="I270" s="21"/>
      <c r="J270" s="21"/>
      <c r="K270" s="21"/>
      <c r="L270" s="21"/>
      <c r="M270" s="21"/>
      <c r="N270" s="393"/>
      <c r="O270" s="393"/>
      <c r="P270" s="393"/>
      <c r="Q270" s="393"/>
      <c r="R270" s="21"/>
      <c r="S270" s="21"/>
      <c r="T270" s="21"/>
      <c r="U270" s="21"/>
      <c r="V270" s="21"/>
      <c r="W270" s="21"/>
      <c r="X270" s="21"/>
      <c r="Y270" s="21"/>
      <c r="Z270" s="15"/>
      <c r="AA270" s="15"/>
      <c r="AB270" s="15"/>
      <c r="AC270" s="15"/>
      <c r="AD270" s="15"/>
      <c r="AE270" s="15"/>
      <c r="AF270" s="15"/>
      <c r="AG270" s="15" t="s">
        <v>131</v>
      </c>
      <c r="AH270" s="15">
        <v>0</v>
      </c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</row>
    <row r="271" spans="1:60" outlineLevel="3">
      <c r="A271" s="18"/>
      <c r="B271" s="19"/>
      <c r="C271" s="30" t="s">
        <v>338</v>
      </c>
      <c r="D271" s="23"/>
      <c r="E271" s="34">
        <v>14.4</v>
      </c>
      <c r="F271" s="21"/>
      <c r="G271" s="21"/>
      <c r="H271" s="21"/>
      <c r="I271" s="21"/>
      <c r="J271" s="21"/>
      <c r="K271" s="21"/>
      <c r="L271" s="21"/>
      <c r="M271" s="21"/>
      <c r="N271" s="393"/>
      <c r="O271" s="393"/>
      <c r="P271" s="393"/>
      <c r="Q271" s="393"/>
      <c r="R271" s="21"/>
      <c r="S271" s="21"/>
      <c r="T271" s="21"/>
      <c r="U271" s="21"/>
      <c r="V271" s="21"/>
      <c r="W271" s="21"/>
      <c r="X271" s="21"/>
      <c r="Y271" s="21"/>
      <c r="Z271" s="15"/>
      <c r="AA271" s="15"/>
      <c r="AB271" s="15"/>
      <c r="AC271" s="15"/>
      <c r="AD271" s="15"/>
      <c r="AE271" s="15"/>
      <c r="AF271" s="15"/>
      <c r="AG271" s="15" t="s">
        <v>131</v>
      </c>
      <c r="AH271" s="15">
        <v>0</v>
      </c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</row>
    <row r="272" spans="1:60" outlineLevel="3">
      <c r="A272" s="18"/>
      <c r="B272" s="19"/>
      <c r="C272" s="30" t="s">
        <v>339</v>
      </c>
      <c r="D272" s="23"/>
      <c r="E272" s="34">
        <v>7.2</v>
      </c>
      <c r="F272" s="21"/>
      <c r="G272" s="21"/>
      <c r="H272" s="21"/>
      <c r="I272" s="21"/>
      <c r="J272" s="21"/>
      <c r="K272" s="21"/>
      <c r="L272" s="21"/>
      <c r="M272" s="21"/>
      <c r="N272" s="393"/>
      <c r="O272" s="393"/>
      <c r="P272" s="393"/>
      <c r="Q272" s="393"/>
      <c r="R272" s="21"/>
      <c r="S272" s="21"/>
      <c r="T272" s="21"/>
      <c r="U272" s="21"/>
      <c r="V272" s="21"/>
      <c r="W272" s="21"/>
      <c r="X272" s="21"/>
      <c r="Y272" s="21"/>
      <c r="Z272" s="15"/>
      <c r="AA272" s="15"/>
      <c r="AB272" s="15"/>
      <c r="AC272" s="15"/>
      <c r="AD272" s="15"/>
      <c r="AE272" s="15"/>
      <c r="AF272" s="15"/>
      <c r="AG272" s="15" t="s">
        <v>131</v>
      </c>
      <c r="AH272" s="15">
        <v>0</v>
      </c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</row>
    <row r="273" spans="1:60" outlineLevel="3">
      <c r="A273" s="18"/>
      <c r="B273" s="19"/>
      <c r="C273" s="30" t="s">
        <v>340</v>
      </c>
      <c r="D273" s="23"/>
      <c r="E273" s="34">
        <v>3.6</v>
      </c>
      <c r="F273" s="21"/>
      <c r="G273" s="21"/>
      <c r="H273" s="21"/>
      <c r="I273" s="21"/>
      <c r="J273" s="21"/>
      <c r="K273" s="21"/>
      <c r="L273" s="21"/>
      <c r="M273" s="21"/>
      <c r="N273" s="393"/>
      <c r="O273" s="393"/>
      <c r="P273" s="393"/>
      <c r="Q273" s="393"/>
      <c r="R273" s="21"/>
      <c r="S273" s="21"/>
      <c r="T273" s="21"/>
      <c r="U273" s="21"/>
      <c r="V273" s="21"/>
      <c r="W273" s="21"/>
      <c r="X273" s="21"/>
      <c r="Y273" s="21"/>
      <c r="Z273" s="15"/>
      <c r="AA273" s="15"/>
      <c r="AB273" s="15"/>
      <c r="AC273" s="15"/>
      <c r="AD273" s="15"/>
      <c r="AE273" s="15"/>
      <c r="AF273" s="15"/>
      <c r="AG273" s="15" t="s">
        <v>131</v>
      </c>
      <c r="AH273" s="15">
        <v>0</v>
      </c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</row>
    <row r="274" spans="1:60" outlineLevel="3">
      <c r="A274" s="18"/>
      <c r="B274" s="19"/>
      <c r="C274" s="30" t="s">
        <v>277</v>
      </c>
      <c r="D274" s="23"/>
      <c r="E274" s="34">
        <v>25.2</v>
      </c>
      <c r="F274" s="21"/>
      <c r="G274" s="21"/>
      <c r="H274" s="21"/>
      <c r="I274" s="21"/>
      <c r="J274" s="21"/>
      <c r="K274" s="21"/>
      <c r="L274" s="21"/>
      <c r="M274" s="21"/>
      <c r="N274" s="393"/>
      <c r="O274" s="393"/>
      <c r="P274" s="393"/>
      <c r="Q274" s="393"/>
      <c r="R274" s="21"/>
      <c r="S274" s="21"/>
      <c r="T274" s="21"/>
      <c r="U274" s="21"/>
      <c r="V274" s="21"/>
      <c r="W274" s="21"/>
      <c r="X274" s="21"/>
      <c r="Y274" s="21"/>
      <c r="Z274" s="15"/>
      <c r="AA274" s="15"/>
      <c r="AB274" s="15"/>
      <c r="AC274" s="15"/>
      <c r="AD274" s="15"/>
      <c r="AE274" s="15"/>
      <c r="AF274" s="15"/>
      <c r="AG274" s="15" t="s">
        <v>131</v>
      </c>
      <c r="AH274" s="15">
        <v>0</v>
      </c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</row>
    <row r="275" spans="1:60" outlineLevel="1">
      <c r="A275" s="25">
        <v>57</v>
      </c>
      <c r="B275" s="26" t="s">
        <v>341</v>
      </c>
      <c r="C275" s="29" t="s">
        <v>342</v>
      </c>
      <c r="D275" s="27" t="s">
        <v>267</v>
      </c>
      <c r="E275" s="35">
        <v>870.89</v>
      </c>
      <c r="F275" s="392"/>
      <c r="G275" s="36">
        <f>ROUND(E275*F275,2)</f>
        <v>0</v>
      </c>
      <c r="H275" s="392"/>
      <c r="I275" s="36">
        <f>ROUND(E275*H275,2)</f>
        <v>0</v>
      </c>
      <c r="J275" s="392"/>
      <c r="K275" s="36">
        <f>ROUND(E275*J275,2)</f>
        <v>0</v>
      </c>
      <c r="L275" s="36">
        <v>21</v>
      </c>
      <c r="M275" s="36">
        <f>G275*(1+L275/100)</f>
        <v>0</v>
      </c>
      <c r="N275" s="35">
        <v>3.7100000000000002E-3</v>
      </c>
      <c r="O275" s="35">
        <f>ROUND(E275*N275,2)</f>
        <v>3.23</v>
      </c>
      <c r="P275" s="35">
        <v>0</v>
      </c>
      <c r="Q275" s="35">
        <f>ROUND(E275*P275,2)</f>
        <v>0</v>
      </c>
      <c r="R275" s="36"/>
      <c r="S275" s="36" t="s">
        <v>2116</v>
      </c>
      <c r="T275" s="28" t="s">
        <v>2116</v>
      </c>
      <c r="U275" s="21">
        <v>0.18179999999999999</v>
      </c>
      <c r="V275" s="21">
        <f>ROUND(E275*U275,2)</f>
        <v>158.33000000000001</v>
      </c>
      <c r="W275" s="21"/>
      <c r="X275" s="21" t="s">
        <v>135</v>
      </c>
      <c r="Y275" s="21" t="s">
        <v>2117</v>
      </c>
      <c r="Z275" s="15"/>
      <c r="AA275" s="15"/>
      <c r="AB275" s="15"/>
      <c r="AC275" s="15"/>
      <c r="AD275" s="15"/>
      <c r="AE275" s="15"/>
      <c r="AF275" s="15"/>
      <c r="AG275" s="15" t="s">
        <v>136</v>
      </c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</row>
    <row r="276" spans="1:60" outlineLevel="2">
      <c r="A276" s="18"/>
      <c r="B276" s="19"/>
      <c r="C276" s="30" t="s">
        <v>343</v>
      </c>
      <c r="D276" s="23"/>
      <c r="E276" s="34">
        <v>96</v>
      </c>
      <c r="F276" s="21"/>
      <c r="G276" s="21"/>
      <c r="H276" s="21"/>
      <c r="I276" s="21"/>
      <c r="J276" s="21"/>
      <c r="K276" s="21"/>
      <c r="L276" s="21"/>
      <c r="M276" s="21"/>
      <c r="N276" s="393"/>
      <c r="O276" s="393"/>
      <c r="P276" s="393"/>
      <c r="Q276" s="393"/>
      <c r="R276" s="21"/>
      <c r="S276" s="21"/>
      <c r="T276" s="21"/>
      <c r="U276" s="21"/>
      <c r="V276" s="21"/>
      <c r="W276" s="21"/>
      <c r="X276" s="21"/>
      <c r="Y276" s="21"/>
      <c r="Z276" s="15"/>
      <c r="AA276" s="15"/>
      <c r="AB276" s="15"/>
      <c r="AC276" s="15"/>
      <c r="AD276" s="15"/>
      <c r="AE276" s="15"/>
      <c r="AF276" s="15"/>
      <c r="AG276" s="15" t="s">
        <v>131</v>
      </c>
      <c r="AH276" s="15">
        <v>0</v>
      </c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</row>
    <row r="277" spans="1:60" outlineLevel="3">
      <c r="A277" s="18"/>
      <c r="B277" s="19"/>
      <c r="C277" s="30" t="s">
        <v>344</v>
      </c>
      <c r="D277" s="23"/>
      <c r="E277" s="34">
        <v>4.2</v>
      </c>
      <c r="F277" s="21"/>
      <c r="G277" s="21"/>
      <c r="H277" s="21"/>
      <c r="I277" s="21"/>
      <c r="J277" s="21"/>
      <c r="K277" s="21"/>
      <c r="L277" s="21"/>
      <c r="M277" s="21"/>
      <c r="N277" s="393"/>
      <c r="O277" s="393"/>
      <c r="P277" s="393"/>
      <c r="Q277" s="393"/>
      <c r="R277" s="21"/>
      <c r="S277" s="21"/>
      <c r="T277" s="21"/>
      <c r="U277" s="21"/>
      <c r="V277" s="21"/>
      <c r="W277" s="21"/>
      <c r="X277" s="21"/>
      <c r="Y277" s="21"/>
      <c r="Z277" s="15"/>
      <c r="AA277" s="15"/>
      <c r="AB277" s="15"/>
      <c r="AC277" s="15"/>
      <c r="AD277" s="15"/>
      <c r="AE277" s="15"/>
      <c r="AF277" s="15"/>
      <c r="AG277" s="15" t="s">
        <v>131</v>
      </c>
      <c r="AH277" s="15">
        <v>0</v>
      </c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</row>
    <row r="278" spans="1:60" outlineLevel="3">
      <c r="A278" s="18"/>
      <c r="B278" s="19"/>
      <c r="C278" s="30" t="s">
        <v>345</v>
      </c>
      <c r="D278" s="23"/>
      <c r="E278" s="34">
        <v>12.6</v>
      </c>
      <c r="F278" s="21"/>
      <c r="G278" s="21"/>
      <c r="H278" s="21"/>
      <c r="I278" s="21"/>
      <c r="J278" s="21"/>
      <c r="K278" s="21"/>
      <c r="L278" s="21"/>
      <c r="M278" s="21"/>
      <c r="N278" s="393"/>
      <c r="O278" s="393"/>
      <c r="P278" s="393"/>
      <c r="Q278" s="393"/>
      <c r="R278" s="21"/>
      <c r="S278" s="21"/>
      <c r="T278" s="21"/>
      <c r="U278" s="21"/>
      <c r="V278" s="21"/>
      <c r="W278" s="21"/>
      <c r="X278" s="21"/>
      <c r="Y278" s="21"/>
      <c r="Z278" s="15"/>
      <c r="AA278" s="15"/>
      <c r="AB278" s="15"/>
      <c r="AC278" s="15"/>
      <c r="AD278" s="15"/>
      <c r="AE278" s="15"/>
      <c r="AF278" s="15"/>
      <c r="AG278" s="15" t="s">
        <v>131</v>
      </c>
      <c r="AH278" s="15">
        <v>0</v>
      </c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</row>
    <row r="279" spans="1:60" outlineLevel="3">
      <c r="A279" s="18"/>
      <c r="B279" s="19"/>
      <c r="C279" s="30" t="s">
        <v>346</v>
      </c>
      <c r="D279" s="23"/>
      <c r="E279" s="34">
        <v>12.6</v>
      </c>
      <c r="F279" s="21"/>
      <c r="G279" s="21"/>
      <c r="H279" s="21"/>
      <c r="I279" s="21"/>
      <c r="J279" s="21"/>
      <c r="K279" s="21"/>
      <c r="L279" s="21"/>
      <c r="M279" s="21"/>
      <c r="N279" s="393"/>
      <c r="O279" s="393"/>
      <c r="P279" s="393"/>
      <c r="Q279" s="393"/>
      <c r="R279" s="21"/>
      <c r="S279" s="21"/>
      <c r="T279" s="21"/>
      <c r="U279" s="21"/>
      <c r="V279" s="21"/>
      <c r="W279" s="21"/>
      <c r="X279" s="21"/>
      <c r="Y279" s="21"/>
      <c r="Z279" s="15"/>
      <c r="AA279" s="15"/>
      <c r="AB279" s="15"/>
      <c r="AC279" s="15"/>
      <c r="AD279" s="15"/>
      <c r="AE279" s="15"/>
      <c r="AF279" s="15"/>
      <c r="AG279" s="15" t="s">
        <v>131</v>
      </c>
      <c r="AH279" s="15">
        <v>0</v>
      </c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</row>
    <row r="280" spans="1:60" outlineLevel="3">
      <c r="A280" s="18"/>
      <c r="B280" s="19"/>
      <c r="C280" s="30" t="s">
        <v>347</v>
      </c>
      <c r="D280" s="23"/>
      <c r="E280" s="34">
        <v>25.55</v>
      </c>
      <c r="F280" s="21"/>
      <c r="G280" s="21"/>
      <c r="H280" s="21"/>
      <c r="I280" s="21"/>
      <c r="J280" s="21"/>
      <c r="K280" s="21"/>
      <c r="L280" s="21"/>
      <c r="M280" s="21"/>
      <c r="N280" s="393"/>
      <c r="O280" s="393"/>
      <c r="P280" s="393"/>
      <c r="Q280" s="393"/>
      <c r="R280" s="21"/>
      <c r="S280" s="21"/>
      <c r="T280" s="21"/>
      <c r="U280" s="21"/>
      <c r="V280" s="21"/>
      <c r="W280" s="21"/>
      <c r="X280" s="21"/>
      <c r="Y280" s="21"/>
      <c r="Z280" s="15"/>
      <c r="AA280" s="15"/>
      <c r="AB280" s="15"/>
      <c r="AC280" s="15"/>
      <c r="AD280" s="15"/>
      <c r="AE280" s="15"/>
      <c r="AF280" s="15"/>
      <c r="AG280" s="15" t="s">
        <v>131</v>
      </c>
      <c r="AH280" s="15">
        <v>0</v>
      </c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</row>
    <row r="281" spans="1:60" outlineLevel="3">
      <c r="A281" s="18"/>
      <c r="B281" s="19"/>
      <c r="C281" s="30" t="s">
        <v>348</v>
      </c>
      <c r="D281" s="23"/>
      <c r="E281" s="34">
        <v>64.349999999999994</v>
      </c>
      <c r="F281" s="21"/>
      <c r="G281" s="21"/>
      <c r="H281" s="21"/>
      <c r="I281" s="21"/>
      <c r="J281" s="21"/>
      <c r="K281" s="21"/>
      <c r="L281" s="21"/>
      <c r="M281" s="21"/>
      <c r="N281" s="393"/>
      <c r="O281" s="393"/>
      <c r="P281" s="393"/>
      <c r="Q281" s="393"/>
      <c r="R281" s="21"/>
      <c r="S281" s="21"/>
      <c r="T281" s="21"/>
      <c r="U281" s="21"/>
      <c r="V281" s="21"/>
      <c r="W281" s="21"/>
      <c r="X281" s="21"/>
      <c r="Y281" s="21"/>
      <c r="Z281" s="15"/>
      <c r="AA281" s="15"/>
      <c r="AB281" s="15"/>
      <c r="AC281" s="15"/>
      <c r="AD281" s="15"/>
      <c r="AE281" s="15"/>
      <c r="AF281" s="15"/>
      <c r="AG281" s="15" t="s">
        <v>131</v>
      </c>
      <c r="AH281" s="15">
        <v>0</v>
      </c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</row>
    <row r="282" spans="1:60" outlineLevel="3">
      <c r="A282" s="18"/>
      <c r="B282" s="19"/>
      <c r="C282" s="30" t="s">
        <v>349</v>
      </c>
      <c r="D282" s="23"/>
      <c r="E282" s="34">
        <v>16.8</v>
      </c>
      <c r="F282" s="21"/>
      <c r="G282" s="21"/>
      <c r="H282" s="21"/>
      <c r="I282" s="21"/>
      <c r="J282" s="21"/>
      <c r="K282" s="21"/>
      <c r="L282" s="21"/>
      <c r="M282" s="21"/>
      <c r="N282" s="393"/>
      <c r="O282" s="393"/>
      <c r="P282" s="393"/>
      <c r="Q282" s="393"/>
      <c r="R282" s="21"/>
      <c r="S282" s="21"/>
      <c r="T282" s="21"/>
      <c r="U282" s="21"/>
      <c r="V282" s="21"/>
      <c r="W282" s="21"/>
      <c r="X282" s="21"/>
      <c r="Y282" s="21"/>
      <c r="Z282" s="15"/>
      <c r="AA282" s="15"/>
      <c r="AB282" s="15"/>
      <c r="AC282" s="15"/>
      <c r="AD282" s="15"/>
      <c r="AE282" s="15"/>
      <c r="AF282" s="15"/>
      <c r="AG282" s="15" t="s">
        <v>131</v>
      </c>
      <c r="AH282" s="15">
        <v>0</v>
      </c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</row>
    <row r="283" spans="1:60" outlineLevel="3">
      <c r="A283" s="18"/>
      <c r="B283" s="19"/>
      <c r="C283" s="30" t="s">
        <v>350</v>
      </c>
      <c r="D283" s="23"/>
      <c r="E283" s="34">
        <v>120</v>
      </c>
      <c r="F283" s="21"/>
      <c r="G283" s="21"/>
      <c r="H283" s="21"/>
      <c r="I283" s="21"/>
      <c r="J283" s="21"/>
      <c r="K283" s="21"/>
      <c r="L283" s="21"/>
      <c r="M283" s="21"/>
      <c r="N283" s="393"/>
      <c r="O283" s="393"/>
      <c r="P283" s="393"/>
      <c r="Q283" s="393"/>
      <c r="R283" s="21"/>
      <c r="S283" s="21"/>
      <c r="T283" s="21"/>
      <c r="U283" s="21"/>
      <c r="V283" s="21"/>
      <c r="W283" s="21"/>
      <c r="X283" s="21"/>
      <c r="Y283" s="21"/>
      <c r="Z283" s="15"/>
      <c r="AA283" s="15"/>
      <c r="AB283" s="15"/>
      <c r="AC283" s="15"/>
      <c r="AD283" s="15"/>
      <c r="AE283" s="15"/>
      <c r="AF283" s="15"/>
      <c r="AG283" s="15" t="s">
        <v>131</v>
      </c>
      <c r="AH283" s="15">
        <v>0</v>
      </c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</row>
    <row r="284" spans="1:60" outlineLevel="3">
      <c r="A284" s="18"/>
      <c r="B284" s="19"/>
      <c r="C284" s="30" t="s">
        <v>351</v>
      </c>
      <c r="D284" s="23"/>
      <c r="E284" s="34">
        <v>8.99</v>
      </c>
      <c r="F284" s="21"/>
      <c r="G284" s="21"/>
      <c r="H284" s="21"/>
      <c r="I284" s="21"/>
      <c r="J284" s="21"/>
      <c r="K284" s="21"/>
      <c r="L284" s="21"/>
      <c r="M284" s="21"/>
      <c r="N284" s="393"/>
      <c r="O284" s="393"/>
      <c r="P284" s="393"/>
      <c r="Q284" s="393"/>
      <c r="R284" s="21"/>
      <c r="S284" s="21"/>
      <c r="T284" s="21"/>
      <c r="U284" s="21"/>
      <c r="V284" s="21"/>
      <c r="W284" s="21"/>
      <c r="X284" s="21"/>
      <c r="Y284" s="21"/>
      <c r="Z284" s="15"/>
      <c r="AA284" s="15"/>
      <c r="AB284" s="15"/>
      <c r="AC284" s="15"/>
      <c r="AD284" s="15"/>
      <c r="AE284" s="15"/>
      <c r="AF284" s="15"/>
      <c r="AG284" s="15" t="s">
        <v>131</v>
      </c>
      <c r="AH284" s="15">
        <v>0</v>
      </c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</row>
    <row r="285" spans="1:60" outlineLevel="3">
      <c r="A285" s="18"/>
      <c r="B285" s="19"/>
      <c r="C285" s="30" t="s">
        <v>352</v>
      </c>
      <c r="D285" s="23"/>
      <c r="E285" s="34">
        <v>25.55</v>
      </c>
      <c r="F285" s="21"/>
      <c r="G285" s="21"/>
      <c r="H285" s="21"/>
      <c r="I285" s="21"/>
      <c r="J285" s="21"/>
      <c r="K285" s="21"/>
      <c r="L285" s="21"/>
      <c r="M285" s="21"/>
      <c r="N285" s="393"/>
      <c r="O285" s="393"/>
      <c r="P285" s="393"/>
      <c r="Q285" s="393"/>
      <c r="R285" s="21"/>
      <c r="S285" s="21"/>
      <c r="T285" s="21"/>
      <c r="U285" s="21"/>
      <c r="V285" s="21"/>
      <c r="W285" s="21"/>
      <c r="X285" s="21"/>
      <c r="Y285" s="21"/>
      <c r="Z285" s="15"/>
      <c r="AA285" s="15"/>
      <c r="AB285" s="15"/>
      <c r="AC285" s="15"/>
      <c r="AD285" s="15"/>
      <c r="AE285" s="15"/>
      <c r="AF285" s="15"/>
      <c r="AG285" s="15" t="s">
        <v>131</v>
      </c>
      <c r="AH285" s="15">
        <v>0</v>
      </c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</row>
    <row r="286" spans="1:60" outlineLevel="3">
      <c r="A286" s="18"/>
      <c r="B286" s="19"/>
      <c r="C286" s="30" t="s">
        <v>348</v>
      </c>
      <c r="D286" s="23"/>
      <c r="E286" s="34">
        <v>64.349999999999994</v>
      </c>
      <c r="F286" s="21"/>
      <c r="G286" s="21"/>
      <c r="H286" s="21"/>
      <c r="I286" s="21"/>
      <c r="J286" s="21"/>
      <c r="K286" s="21"/>
      <c r="L286" s="21"/>
      <c r="M286" s="21"/>
      <c r="N286" s="393"/>
      <c r="O286" s="393"/>
      <c r="P286" s="393"/>
      <c r="Q286" s="393"/>
      <c r="R286" s="21"/>
      <c r="S286" s="21"/>
      <c r="T286" s="21"/>
      <c r="U286" s="21"/>
      <c r="V286" s="21"/>
      <c r="W286" s="21"/>
      <c r="X286" s="21"/>
      <c r="Y286" s="21"/>
      <c r="Z286" s="15"/>
      <c r="AA286" s="15"/>
      <c r="AB286" s="15"/>
      <c r="AC286" s="15"/>
      <c r="AD286" s="15"/>
      <c r="AE286" s="15"/>
      <c r="AF286" s="15"/>
      <c r="AG286" s="15" t="s">
        <v>131</v>
      </c>
      <c r="AH286" s="15">
        <v>0</v>
      </c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</row>
    <row r="287" spans="1:60" outlineLevel="3">
      <c r="A287" s="18"/>
      <c r="B287" s="19"/>
      <c r="C287" s="30" t="s">
        <v>353</v>
      </c>
      <c r="D287" s="23"/>
      <c r="E287" s="34">
        <v>9</v>
      </c>
      <c r="F287" s="21"/>
      <c r="G287" s="21"/>
      <c r="H287" s="21"/>
      <c r="I287" s="21"/>
      <c r="J287" s="21"/>
      <c r="K287" s="21"/>
      <c r="L287" s="21"/>
      <c r="M287" s="21"/>
      <c r="N287" s="393"/>
      <c r="O287" s="393"/>
      <c r="P287" s="393"/>
      <c r="Q287" s="393"/>
      <c r="R287" s="21"/>
      <c r="S287" s="21"/>
      <c r="T287" s="21"/>
      <c r="U287" s="21"/>
      <c r="V287" s="21"/>
      <c r="W287" s="21"/>
      <c r="X287" s="21"/>
      <c r="Y287" s="21"/>
      <c r="Z287" s="15"/>
      <c r="AA287" s="15"/>
      <c r="AB287" s="15"/>
      <c r="AC287" s="15"/>
      <c r="AD287" s="15"/>
      <c r="AE287" s="15"/>
      <c r="AF287" s="15"/>
      <c r="AG287" s="15" t="s">
        <v>131</v>
      </c>
      <c r="AH287" s="15">
        <v>0</v>
      </c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</row>
    <row r="288" spans="1:60" outlineLevel="3">
      <c r="A288" s="18"/>
      <c r="B288" s="19"/>
      <c r="C288" s="30" t="s">
        <v>354</v>
      </c>
      <c r="D288" s="23"/>
      <c r="E288" s="34">
        <v>156</v>
      </c>
      <c r="F288" s="21"/>
      <c r="G288" s="21"/>
      <c r="H288" s="21"/>
      <c r="I288" s="21"/>
      <c r="J288" s="21"/>
      <c r="K288" s="21"/>
      <c r="L288" s="21"/>
      <c r="M288" s="21"/>
      <c r="N288" s="393"/>
      <c r="O288" s="393"/>
      <c r="P288" s="393"/>
      <c r="Q288" s="393"/>
      <c r="R288" s="21"/>
      <c r="S288" s="21"/>
      <c r="T288" s="21"/>
      <c r="U288" s="21"/>
      <c r="V288" s="21"/>
      <c r="W288" s="21"/>
      <c r="X288" s="21"/>
      <c r="Y288" s="21"/>
      <c r="Z288" s="15"/>
      <c r="AA288" s="15"/>
      <c r="AB288" s="15"/>
      <c r="AC288" s="15"/>
      <c r="AD288" s="15"/>
      <c r="AE288" s="15"/>
      <c r="AF288" s="15"/>
      <c r="AG288" s="15" t="s">
        <v>131</v>
      </c>
      <c r="AH288" s="15">
        <v>0</v>
      </c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</row>
    <row r="289" spans="1:60" outlineLevel="3">
      <c r="A289" s="18"/>
      <c r="B289" s="19"/>
      <c r="C289" s="30" t="s">
        <v>355</v>
      </c>
      <c r="D289" s="23"/>
      <c r="E289" s="34">
        <v>25.55</v>
      </c>
      <c r="F289" s="21"/>
      <c r="G289" s="21"/>
      <c r="H289" s="21"/>
      <c r="I289" s="21"/>
      <c r="J289" s="21"/>
      <c r="K289" s="21"/>
      <c r="L289" s="21"/>
      <c r="M289" s="21"/>
      <c r="N289" s="393"/>
      <c r="O289" s="393"/>
      <c r="P289" s="393"/>
      <c r="Q289" s="393"/>
      <c r="R289" s="21"/>
      <c r="S289" s="21"/>
      <c r="T289" s="21"/>
      <c r="U289" s="21"/>
      <c r="V289" s="21"/>
      <c r="W289" s="21"/>
      <c r="X289" s="21"/>
      <c r="Y289" s="21"/>
      <c r="Z289" s="15"/>
      <c r="AA289" s="15"/>
      <c r="AB289" s="15"/>
      <c r="AC289" s="15"/>
      <c r="AD289" s="15"/>
      <c r="AE289" s="15"/>
      <c r="AF289" s="15"/>
      <c r="AG289" s="15" t="s">
        <v>131</v>
      </c>
      <c r="AH289" s="15">
        <v>0</v>
      </c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</row>
    <row r="290" spans="1:60" outlineLevel="3">
      <c r="A290" s="18"/>
      <c r="B290" s="19"/>
      <c r="C290" s="30" t="s">
        <v>348</v>
      </c>
      <c r="D290" s="23"/>
      <c r="E290" s="34">
        <v>64.349999999999994</v>
      </c>
      <c r="F290" s="21"/>
      <c r="G290" s="21"/>
      <c r="H290" s="21"/>
      <c r="I290" s="21"/>
      <c r="J290" s="21"/>
      <c r="K290" s="21"/>
      <c r="L290" s="21"/>
      <c r="M290" s="21"/>
      <c r="N290" s="393"/>
      <c r="O290" s="393"/>
      <c r="P290" s="393"/>
      <c r="Q290" s="393"/>
      <c r="R290" s="21"/>
      <c r="S290" s="21"/>
      <c r="T290" s="21"/>
      <c r="U290" s="21"/>
      <c r="V290" s="21"/>
      <c r="W290" s="21"/>
      <c r="X290" s="21"/>
      <c r="Y290" s="21"/>
      <c r="Z290" s="15"/>
      <c r="AA290" s="15"/>
      <c r="AB290" s="15"/>
      <c r="AC290" s="15"/>
      <c r="AD290" s="15"/>
      <c r="AE290" s="15"/>
      <c r="AF290" s="15"/>
      <c r="AG290" s="15" t="s">
        <v>131</v>
      </c>
      <c r="AH290" s="15">
        <v>0</v>
      </c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</row>
    <row r="291" spans="1:60" outlineLevel="3">
      <c r="A291" s="18"/>
      <c r="B291" s="19"/>
      <c r="C291" s="30" t="s">
        <v>353</v>
      </c>
      <c r="D291" s="23"/>
      <c r="E291" s="34">
        <v>9</v>
      </c>
      <c r="F291" s="21"/>
      <c r="G291" s="21"/>
      <c r="H291" s="21"/>
      <c r="I291" s="21"/>
      <c r="J291" s="21"/>
      <c r="K291" s="21"/>
      <c r="L291" s="21"/>
      <c r="M291" s="21"/>
      <c r="N291" s="393"/>
      <c r="O291" s="393"/>
      <c r="P291" s="393"/>
      <c r="Q291" s="393"/>
      <c r="R291" s="21"/>
      <c r="S291" s="21"/>
      <c r="T291" s="21"/>
      <c r="U291" s="21"/>
      <c r="V291" s="21"/>
      <c r="W291" s="21"/>
      <c r="X291" s="21"/>
      <c r="Y291" s="21"/>
      <c r="Z291" s="15"/>
      <c r="AA291" s="15"/>
      <c r="AB291" s="15"/>
      <c r="AC291" s="15"/>
      <c r="AD291" s="15"/>
      <c r="AE291" s="15"/>
      <c r="AF291" s="15"/>
      <c r="AG291" s="15" t="s">
        <v>131</v>
      </c>
      <c r="AH291" s="15">
        <v>0</v>
      </c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</row>
    <row r="292" spans="1:60" outlineLevel="3">
      <c r="A292" s="18"/>
      <c r="B292" s="19"/>
      <c r="C292" s="30" t="s">
        <v>354</v>
      </c>
      <c r="D292" s="23"/>
      <c r="E292" s="34">
        <v>156</v>
      </c>
      <c r="F292" s="21"/>
      <c r="G292" s="21"/>
      <c r="H292" s="21"/>
      <c r="I292" s="21"/>
      <c r="J292" s="21"/>
      <c r="K292" s="21"/>
      <c r="L292" s="21"/>
      <c r="M292" s="21"/>
      <c r="N292" s="393"/>
      <c r="O292" s="393"/>
      <c r="P292" s="393"/>
      <c r="Q292" s="393"/>
      <c r="R292" s="21"/>
      <c r="S292" s="21"/>
      <c r="T292" s="21"/>
      <c r="U292" s="21"/>
      <c r="V292" s="21"/>
      <c r="W292" s="21"/>
      <c r="X292" s="21"/>
      <c r="Y292" s="21"/>
      <c r="Z292" s="15"/>
      <c r="AA292" s="15"/>
      <c r="AB292" s="15"/>
      <c r="AC292" s="15"/>
      <c r="AD292" s="15"/>
      <c r="AE292" s="15"/>
      <c r="AF292" s="15"/>
      <c r="AG292" s="15" t="s">
        <v>131</v>
      </c>
      <c r="AH292" s="15">
        <v>0</v>
      </c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</row>
    <row r="293" spans="1:60" outlineLevel="1">
      <c r="A293" s="25">
        <v>58</v>
      </c>
      <c r="B293" s="26" t="s">
        <v>356</v>
      </c>
      <c r="C293" s="29" t="s">
        <v>357</v>
      </c>
      <c r="D293" s="27" t="s">
        <v>152</v>
      </c>
      <c r="E293" s="35">
        <v>569.81150000000002</v>
      </c>
      <c r="F293" s="392"/>
      <c r="G293" s="36">
        <f>ROUND(E293*F293,2)</f>
        <v>0</v>
      </c>
      <c r="H293" s="392"/>
      <c r="I293" s="36">
        <f>ROUND(E293*H293,2)</f>
        <v>0</v>
      </c>
      <c r="J293" s="392"/>
      <c r="K293" s="36">
        <f>ROUND(E293*J293,2)</f>
        <v>0</v>
      </c>
      <c r="L293" s="36">
        <v>21</v>
      </c>
      <c r="M293" s="36">
        <f>G293*(1+L293/100)</f>
        <v>0</v>
      </c>
      <c r="N293" s="35">
        <v>3.9210000000000002E-2</v>
      </c>
      <c r="O293" s="35">
        <f>ROUND(E293*N293,2)</f>
        <v>22.34</v>
      </c>
      <c r="P293" s="35">
        <v>0</v>
      </c>
      <c r="Q293" s="35">
        <f>ROUND(E293*P293,2)</f>
        <v>0</v>
      </c>
      <c r="R293" s="36"/>
      <c r="S293" s="36" t="s">
        <v>2116</v>
      </c>
      <c r="T293" s="28" t="s">
        <v>2116</v>
      </c>
      <c r="U293" s="21">
        <v>0.39600000000000002</v>
      </c>
      <c r="V293" s="21">
        <f>ROUND(E293*U293,2)</f>
        <v>225.65</v>
      </c>
      <c r="W293" s="21"/>
      <c r="X293" s="21" t="s">
        <v>135</v>
      </c>
      <c r="Y293" s="21" t="s">
        <v>2117</v>
      </c>
      <c r="Z293" s="15"/>
      <c r="AA293" s="15"/>
      <c r="AB293" s="15"/>
      <c r="AC293" s="15"/>
      <c r="AD293" s="15"/>
      <c r="AE293" s="15"/>
      <c r="AF293" s="15"/>
      <c r="AG293" s="15" t="s">
        <v>136</v>
      </c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</row>
    <row r="294" spans="1:60" outlineLevel="2">
      <c r="A294" s="18"/>
      <c r="B294" s="19"/>
      <c r="C294" s="30" t="s">
        <v>358</v>
      </c>
      <c r="D294" s="23"/>
      <c r="E294" s="34">
        <v>16.170000000000002</v>
      </c>
      <c r="F294" s="21"/>
      <c r="G294" s="21"/>
      <c r="H294" s="21"/>
      <c r="I294" s="21"/>
      <c r="J294" s="21"/>
      <c r="K294" s="21"/>
      <c r="L294" s="21"/>
      <c r="M294" s="21"/>
      <c r="N294" s="393"/>
      <c r="O294" s="393"/>
      <c r="P294" s="393"/>
      <c r="Q294" s="393"/>
      <c r="R294" s="21"/>
      <c r="S294" s="21"/>
      <c r="T294" s="21"/>
      <c r="U294" s="21"/>
      <c r="V294" s="21"/>
      <c r="W294" s="21"/>
      <c r="X294" s="21"/>
      <c r="Y294" s="21"/>
      <c r="Z294" s="15"/>
      <c r="AA294" s="15"/>
      <c r="AB294" s="15"/>
      <c r="AC294" s="15"/>
      <c r="AD294" s="15"/>
      <c r="AE294" s="15"/>
      <c r="AF294" s="15"/>
      <c r="AG294" s="15" t="s">
        <v>131</v>
      </c>
      <c r="AH294" s="15">
        <v>0</v>
      </c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</row>
    <row r="295" spans="1:60" outlineLevel="3">
      <c r="A295" s="18"/>
      <c r="B295" s="19"/>
      <c r="C295" s="30" t="s">
        <v>359</v>
      </c>
      <c r="D295" s="23"/>
      <c r="E295" s="34">
        <v>6.75</v>
      </c>
      <c r="F295" s="21"/>
      <c r="G295" s="21"/>
      <c r="H295" s="21"/>
      <c r="I295" s="21"/>
      <c r="J295" s="21"/>
      <c r="K295" s="21"/>
      <c r="L295" s="21"/>
      <c r="M295" s="21"/>
      <c r="N295" s="393"/>
      <c r="O295" s="393"/>
      <c r="P295" s="393"/>
      <c r="Q295" s="393"/>
      <c r="R295" s="21"/>
      <c r="S295" s="21"/>
      <c r="T295" s="21"/>
      <c r="U295" s="21"/>
      <c r="V295" s="21"/>
      <c r="W295" s="21"/>
      <c r="X295" s="21"/>
      <c r="Y295" s="21"/>
      <c r="Z295" s="15"/>
      <c r="AA295" s="15"/>
      <c r="AB295" s="15"/>
      <c r="AC295" s="15"/>
      <c r="AD295" s="15"/>
      <c r="AE295" s="15"/>
      <c r="AF295" s="15"/>
      <c r="AG295" s="15" t="s">
        <v>131</v>
      </c>
      <c r="AH295" s="15">
        <v>0</v>
      </c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</row>
    <row r="296" spans="1:60" outlineLevel="3">
      <c r="A296" s="18"/>
      <c r="B296" s="19"/>
      <c r="C296" s="30" t="s">
        <v>360</v>
      </c>
      <c r="D296" s="23"/>
      <c r="E296" s="34">
        <v>12.81</v>
      </c>
      <c r="F296" s="21"/>
      <c r="G296" s="21"/>
      <c r="H296" s="21"/>
      <c r="I296" s="21"/>
      <c r="J296" s="21"/>
      <c r="K296" s="21"/>
      <c r="L296" s="21"/>
      <c r="M296" s="21"/>
      <c r="N296" s="393"/>
      <c r="O296" s="393"/>
      <c r="P296" s="393"/>
      <c r="Q296" s="393"/>
      <c r="R296" s="21"/>
      <c r="S296" s="21"/>
      <c r="T296" s="21"/>
      <c r="U296" s="21"/>
      <c r="V296" s="21"/>
      <c r="W296" s="21"/>
      <c r="X296" s="21"/>
      <c r="Y296" s="21"/>
      <c r="Z296" s="15"/>
      <c r="AA296" s="15"/>
      <c r="AB296" s="15"/>
      <c r="AC296" s="15"/>
      <c r="AD296" s="15"/>
      <c r="AE296" s="15"/>
      <c r="AF296" s="15"/>
      <c r="AG296" s="15" t="s">
        <v>131</v>
      </c>
      <c r="AH296" s="15">
        <v>0</v>
      </c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</row>
    <row r="297" spans="1:60" outlineLevel="3">
      <c r="A297" s="18"/>
      <c r="B297" s="19"/>
      <c r="C297" s="30" t="s">
        <v>361</v>
      </c>
      <c r="D297" s="23"/>
      <c r="E297" s="34">
        <v>6.75</v>
      </c>
      <c r="F297" s="21"/>
      <c r="G297" s="21"/>
      <c r="H297" s="21"/>
      <c r="I297" s="21"/>
      <c r="J297" s="21"/>
      <c r="K297" s="21"/>
      <c r="L297" s="21"/>
      <c r="M297" s="21"/>
      <c r="N297" s="393"/>
      <c r="O297" s="393"/>
      <c r="P297" s="393"/>
      <c r="Q297" s="393"/>
      <c r="R297" s="21"/>
      <c r="S297" s="21"/>
      <c r="T297" s="21"/>
      <c r="U297" s="21"/>
      <c r="V297" s="21"/>
      <c r="W297" s="21"/>
      <c r="X297" s="21"/>
      <c r="Y297" s="21"/>
      <c r="Z297" s="15"/>
      <c r="AA297" s="15"/>
      <c r="AB297" s="15"/>
      <c r="AC297" s="15"/>
      <c r="AD297" s="15"/>
      <c r="AE297" s="15"/>
      <c r="AF297" s="15"/>
      <c r="AG297" s="15" t="s">
        <v>131</v>
      </c>
      <c r="AH297" s="15">
        <v>0</v>
      </c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</row>
    <row r="298" spans="1:60" outlineLevel="3">
      <c r="A298" s="18"/>
      <c r="B298" s="19"/>
      <c r="C298" s="30" t="s">
        <v>362</v>
      </c>
      <c r="D298" s="23"/>
      <c r="E298" s="34">
        <v>37.799999999999997</v>
      </c>
      <c r="F298" s="21"/>
      <c r="G298" s="21"/>
      <c r="H298" s="21"/>
      <c r="I298" s="21"/>
      <c r="J298" s="21"/>
      <c r="K298" s="21"/>
      <c r="L298" s="21"/>
      <c r="M298" s="21"/>
      <c r="N298" s="393"/>
      <c r="O298" s="393"/>
      <c r="P298" s="393"/>
      <c r="Q298" s="393"/>
      <c r="R298" s="21"/>
      <c r="S298" s="21"/>
      <c r="T298" s="21"/>
      <c r="U298" s="21"/>
      <c r="V298" s="21"/>
      <c r="W298" s="21"/>
      <c r="X298" s="21"/>
      <c r="Y298" s="21"/>
      <c r="Z298" s="15"/>
      <c r="AA298" s="15"/>
      <c r="AB298" s="15"/>
      <c r="AC298" s="15"/>
      <c r="AD298" s="15"/>
      <c r="AE298" s="15"/>
      <c r="AF298" s="15"/>
      <c r="AG298" s="15" t="s">
        <v>131</v>
      </c>
      <c r="AH298" s="15">
        <v>0</v>
      </c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</row>
    <row r="299" spans="1:60" outlineLevel="3">
      <c r="A299" s="18"/>
      <c r="B299" s="19"/>
      <c r="C299" s="30" t="s">
        <v>363</v>
      </c>
      <c r="D299" s="23"/>
      <c r="E299" s="34">
        <v>20.58</v>
      </c>
      <c r="F299" s="21"/>
      <c r="G299" s="21"/>
      <c r="H299" s="21"/>
      <c r="I299" s="21"/>
      <c r="J299" s="21"/>
      <c r="K299" s="21"/>
      <c r="L299" s="21"/>
      <c r="M299" s="21"/>
      <c r="N299" s="393"/>
      <c r="O299" s="393"/>
      <c r="P299" s="393"/>
      <c r="Q299" s="393"/>
      <c r="R299" s="21"/>
      <c r="S299" s="21"/>
      <c r="T299" s="21"/>
      <c r="U299" s="21"/>
      <c r="V299" s="21"/>
      <c r="W299" s="21"/>
      <c r="X299" s="21"/>
      <c r="Y299" s="21"/>
      <c r="Z299" s="15"/>
      <c r="AA299" s="15"/>
      <c r="AB299" s="15"/>
      <c r="AC299" s="15"/>
      <c r="AD299" s="15"/>
      <c r="AE299" s="15"/>
      <c r="AF299" s="15"/>
      <c r="AG299" s="15" t="s">
        <v>131</v>
      </c>
      <c r="AH299" s="15">
        <v>0</v>
      </c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</row>
    <row r="300" spans="1:60" outlineLevel="3">
      <c r="A300" s="18"/>
      <c r="B300" s="19"/>
      <c r="C300" s="30" t="s">
        <v>364</v>
      </c>
      <c r="D300" s="23"/>
      <c r="E300" s="34">
        <v>2.7</v>
      </c>
      <c r="F300" s="21"/>
      <c r="G300" s="21"/>
      <c r="H300" s="21"/>
      <c r="I300" s="21"/>
      <c r="J300" s="21"/>
      <c r="K300" s="21"/>
      <c r="L300" s="21"/>
      <c r="M300" s="21"/>
      <c r="N300" s="393"/>
      <c r="O300" s="393"/>
      <c r="P300" s="393"/>
      <c r="Q300" s="393"/>
      <c r="R300" s="21"/>
      <c r="S300" s="21"/>
      <c r="T300" s="21"/>
      <c r="U300" s="21"/>
      <c r="V300" s="21"/>
      <c r="W300" s="21"/>
      <c r="X300" s="21"/>
      <c r="Y300" s="21"/>
      <c r="Z300" s="15"/>
      <c r="AA300" s="15"/>
      <c r="AB300" s="15"/>
      <c r="AC300" s="15"/>
      <c r="AD300" s="15"/>
      <c r="AE300" s="15"/>
      <c r="AF300" s="15"/>
      <c r="AG300" s="15" t="s">
        <v>131</v>
      </c>
      <c r="AH300" s="15">
        <v>0</v>
      </c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</row>
    <row r="301" spans="1:60" outlineLevel="3">
      <c r="A301" s="18"/>
      <c r="B301" s="19"/>
      <c r="C301" s="30" t="s">
        <v>365</v>
      </c>
      <c r="D301" s="23"/>
      <c r="E301" s="34">
        <v>2.85</v>
      </c>
      <c r="F301" s="21"/>
      <c r="G301" s="21"/>
      <c r="H301" s="21"/>
      <c r="I301" s="21"/>
      <c r="J301" s="21"/>
      <c r="K301" s="21"/>
      <c r="L301" s="21"/>
      <c r="M301" s="21"/>
      <c r="N301" s="393"/>
      <c r="O301" s="393"/>
      <c r="P301" s="393"/>
      <c r="Q301" s="393"/>
      <c r="R301" s="21"/>
      <c r="S301" s="21"/>
      <c r="T301" s="21"/>
      <c r="U301" s="21"/>
      <c r="V301" s="21"/>
      <c r="W301" s="21"/>
      <c r="X301" s="21"/>
      <c r="Y301" s="21"/>
      <c r="Z301" s="15"/>
      <c r="AA301" s="15"/>
      <c r="AB301" s="15"/>
      <c r="AC301" s="15"/>
      <c r="AD301" s="15"/>
      <c r="AE301" s="15"/>
      <c r="AF301" s="15"/>
      <c r="AG301" s="15" t="s">
        <v>131</v>
      </c>
      <c r="AH301" s="15">
        <v>0</v>
      </c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</row>
    <row r="302" spans="1:60" outlineLevel="3">
      <c r="A302" s="18"/>
      <c r="B302" s="19"/>
      <c r="C302" s="30" t="s">
        <v>366</v>
      </c>
      <c r="D302" s="23"/>
      <c r="E302" s="34">
        <v>23.1</v>
      </c>
      <c r="F302" s="21"/>
      <c r="G302" s="21"/>
      <c r="H302" s="21"/>
      <c r="I302" s="21"/>
      <c r="J302" s="21"/>
      <c r="K302" s="21"/>
      <c r="L302" s="21"/>
      <c r="M302" s="21"/>
      <c r="N302" s="393"/>
      <c r="O302" s="393"/>
      <c r="P302" s="393"/>
      <c r="Q302" s="393"/>
      <c r="R302" s="21"/>
      <c r="S302" s="21"/>
      <c r="T302" s="21"/>
      <c r="U302" s="21"/>
      <c r="V302" s="21"/>
      <c r="W302" s="21"/>
      <c r="X302" s="21"/>
      <c r="Y302" s="21"/>
      <c r="Z302" s="15"/>
      <c r="AA302" s="15"/>
      <c r="AB302" s="15"/>
      <c r="AC302" s="15"/>
      <c r="AD302" s="15"/>
      <c r="AE302" s="15"/>
      <c r="AF302" s="15"/>
      <c r="AG302" s="15" t="s">
        <v>131</v>
      </c>
      <c r="AH302" s="15">
        <v>0</v>
      </c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</row>
    <row r="303" spans="1:60" outlineLevel="3">
      <c r="A303" s="18"/>
      <c r="B303" s="19"/>
      <c r="C303" s="30" t="s">
        <v>367</v>
      </c>
      <c r="D303" s="23"/>
      <c r="E303" s="34">
        <v>31.71</v>
      </c>
      <c r="F303" s="21"/>
      <c r="G303" s="21"/>
      <c r="H303" s="21"/>
      <c r="I303" s="21"/>
      <c r="J303" s="21"/>
      <c r="K303" s="21"/>
      <c r="L303" s="21"/>
      <c r="M303" s="21"/>
      <c r="N303" s="393"/>
      <c r="O303" s="393"/>
      <c r="P303" s="393"/>
      <c r="Q303" s="393"/>
      <c r="R303" s="21"/>
      <c r="S303" s="21"/>
      <c r="T303" s="21"/>
      <c r="U303" s="21"/>
      <c r="V303" s="21"/>
      <c r="W303" s="21"/>
      <c r="X303" s="21"/>
      <c r="Y303" s="21"/>
      <c r="Z303" s="15"/>
      <c r="AA303" s="15"/>
      <c r="AB303" s="15"/>
      <c r="AC303" s="15"/>
      <c r="AD303" s="15"/>
      <c r="AE303" s="15"/>
      <c r="AF303" s="15"/>
      <c r="AG303" s="15" t="s">
        <v>131</v>
      </c>
      <c r="AH303" s="15">
        <v>0</v>
      </c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</row>
    <row r="304" spans="1:60" outlineLevel="3">
      <c r="A304" s="18"/>
      <c r="B304" s="19"/>
      <c r="C304" s="30" t="s">
        <v>368</v>
      </c>
      <c r="D304" s="23"/>
      <c r="E304" s="34">
        <v>8.9250000000000007</v>
      </c>
      <c r="F304" s="21"/>
      <c r="G304" s="21"/>
      <c r="H304" s="21"/>
      <c r="I304" s="21"/>
      <c r="J304" s="21"/>
      <c r="K304" s="21"/>
      <c r="L304" s="21"/>
      <c r="M304" s="21"/>
      <c r="N304" s="393"/>
      <c r="O304" s="393"/>
      <c r="P304" s="393"/>
      <c r="Q304" s="393"/>
      <c r="R304" s="21"/>
      <c r="S304" s="21"/>
      <c r="T304" s="21"/>
      <c r="U304" s="21"/>
      <c r="V304" s="21"/>
      <c r="W304" s="21"/>
      <c r="X304" s="21"/>
      <c r="Y304" s="21"/>
      <c r="Z304" s="15"/>
      <c r="AA304" s="15"/>
      <c r="AB304" s="15"/>
      <c r="AC304" s="15"/>
      <c r="AD304" s="15"/>
      <c r="AE304" s="15"/>
      <c r="AF304" s="15"/>
      <c r="AG304" s="15" t="s">
        <v>131</v>
      </c>
      <c r="AH304" s="15">
        <v>0</v>
      </c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</row>
    <row r="305" spans="1:60" outlineLevel="3">
      <c r="A305" s="18"/>
      <c r="B305" s="19"/>
      <c r="C305" s="30" t="s">
        <v>363</v>
      </c>
      <c r="D305" s="23"/>
      <c r="E305" s="34">
        <v>20.58</v>
      </c>
      <c r="F305" s="21"/>
      <c r="G305" s="21"/>
      <c r="H305" s="21"/>
      <c r="I305" s="21"/>
      <c r="J305" s="21"/>
      <c r="K305" s="21"/>
      <c r="L305" s="21"/>
      <c r="M305" s="21"/>
      <c r="N305" s="393"/>
      <c r="O305" s="393"/>
      <c r="P305" s="393"/>
      <c r="Q305" s="393"/>
      <c r="R305" s="21"/>
      <c r="S305" s="21"/>
      <c r="T305" s="21"/>
      <c r="U305" s="21"/>
      <c r="V305" s="21"/>
      <c r="W305" s="21"/>
      <c r="X305" s="21"/>
      <c r="Y305" s="21"/>
      <c r="Z305" s="15"/>
      <c r="AA305" s="15"/>
      <c r="AB305" s="15"/>
      <c r="AC305" s="15"/>
      <c r="AD305" s="15"/>
      <c r="AE305" s="15"/>
      <c r="AF305" s="15"/>
      <c r="AG305" s="15" t="s">
        <v>131</v>
      </c>
      <c r="AH305" s="15">
        <v>0</v>
      </c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</row>
    <row r="306" spans="1:60" outlineLevel="3">
      <c r="A306" s="18"/>
      <c r="B306" s="19"/>
      <c r="C306" s="30" t="s">
        <v>369</v>
      </c>
      <c r="D306" s="23"/>
      <c r="E306" s="34">
        <v>1.65</v>
      </c>
      <c r="F306" s="21"/>
      <c r="G306" s="21"/>
      <c r="H306" s="21"/>
      <c r="I306" s="21"/>
      <c r="J306" s="21"/>
      <c r="K306" s="21"/>
      <c r="L306" s="21"/>
      <c r="M306" s="21"/>
      <c r="N306" s="393"/>
      <c r="O306" s="393"/>
      <c r="P306" s="393"/>
      <c r="Q306" s="393"/>
      <c r="R306" s="21"/>
      <c r="S306" s="21"/>
      <c r="T306" s="21"/>
      <c r="U306" s="21"/>
      <c r="V306" s="21"/>
      <c r="W306" s="21"/>
      <c r="X306" s="21"/>
      <c r="Y306" s="21"/>
      <c r="Z306" s="15"/>
      <c r="AA306" s="15"/>
      <c r="AB306" s="15"/>
      <c r="AC306" s="15"/>
      <c r="AD306" s="15"/>
      <c r="AE306" s="15"/>
      <c r="AF306" s="15"/>
      <c r="AG306" s="15" t="s">
        <v>131</v>
      </c>
      <c r="AH306" s="15">
        <v>0</v>
      </c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</row>
    <row r="307" spans="1:60" outlineLevel="3">
      <c r="A307" s="18"/>
      <c r="B307" s="19"/>
      <c r="C307" s="30" t="s">
        <v>370</v>
      </c>
      <c r="D307" s="23"/>
      <c r="E307" s="34">
        <v>16.170000000000002</v>
      </c>
      <c r="F307" s="21"/>
      <c r="G307" s="21"/>
      <c r="H307" s="21"/>
      <c r="I307" s="21"/>
      <c r="J307" s="21"/>
      <c r="K307" s="21"/>
      <c r="L307" s="21"/>
      <c r="M307" s="21"/>
      <c r="N307" s="393"/>
      <c r="O307" s="393"/>
      <c r="P307" s="393"/>
      <c r="Q307" s="393"/>
      <c r="R307" s="21"/>
      <c r="S307" s="21"/>
      <c r="T307" s="21"/>
      <c r="U307" s="21"/>
      <c r="V307" s="21"/>
      <c r="W307" s="21"/>
      <c r="X307" s="21"/>
      <c r="Y307" s="21"/>
      <c r="Z307" s="15"/>
      <c r="AA307" s="15"/>
      <c r="AB307" s="15"/>
      <c r="AC307" s="15"/>
      <c r="AD307" s="15"/>
      <c r="AE307" s="15"/>
      <c r="AF307" s="15"/>
      <c r="AG307" s="15" t="s">
        <v>131</v>
      </c>
      <c r="AH307" s="15">
        <v>0</v>
      </c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</row>
    <row r="308" spans="1:60" outlineLevel="3">
      <c r="A308" s="18"/>
      <c r="B308" s="19"/>
      <c r="C308" s="30" t="s">
        <v>371</v>
      </c>
      <c r="D308" s="23"/>
      <c r="E308" s="34">
        <v>9.4499999999999993</v>
      </c>
      <c r="F308" s="21"/>
      <c r="G308" s="21"/>
      <c r="H308" s="21"/>
      <c r="I308" s="21"/>
      <c r="J308" s="21"/>
      <c r="K308" s="21"/>
      <c r="L308" s="21"/>
      <c r="M308" s="21"/>
      <c r="N308" s="393"/>
      <c r="O308" s="393"/>
      <c r="P308" s="393"/>
      <c r="Q308" s="393"/>
      <c r="R308" s="21"/>
      <c r="S308" s="21"/>
      <c r="T308" s="21"/>
      <c r="U308" s="21"/>
      <c r="V308" s="21"/>
      <c r="W308" s="21"/>
      <c r="X308" s="21"/>
      <c r="Y308" s="21"/>
      <c r="Z308" s="15"/>
      <c r="AA308" s="15"/>
      <c r="AB308" s="15"/>
      <c r="AC308" s="15"/>
      <c r="AD308" s="15"/>
      <c r="AE308" s="15"/>
      <c r="AF308" s="15"/>
      <c r="AG308" s="15" t="s">
        <v>131</v>
      </c>
      <c r="AH308" s="15">
        <v>0</v>
      </c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</row>
    <row r="309" spans="1:60" outlineLevel="3">
      <c r="A309" s="18"/>
      <c r="B309" s="19"/>
      <c r="C309" s="30" t="s">
        <v>372</v>
      </c>
      <c r="D309" s="23"/>
      <c r="E309" s="34">
        <v>5.4</v>
      </c>
      <c r="F309" s="21"/>
      <c r="G309" s="21"/>
      <c r="H309" s="21"/>
      <c r="I309" s="21"/>
      <c r="J309" s="21"/>
      <c r="K309" s="21"/>
      <c r="L309" s="21"/>
      <c r="M309" s="21"/>
      <c r="N309" s="393"/>
      <c r="O309" s="393"/>
      <c r="P309" s="393"/>
      <c r="Q309" s="393"/>
      <c r="R309" s="21"/>
      <c r="S309" s="21"/>
      <c r="T309" s="21"/>
      <c r="U309" s="21"/>
      <c r="V309" s="21"/>
      <c r="W309" s="21"/>
      <c r="X309" s="21"/>
      <c r="Y309" s="21"/>
      <c r="Z309" s="15"/>
      <c r="AA309" s="15"/>
      <c r="AB309" s="15"/>
      <c r="AC309" s="15"/>
      <c r="AD309" s="15"/>
      <c r="AE309" s="15"/>
      <c r="AF309" s="15"/>
      <c r="AG309" s="15" t="s">
        <v>131</v>
      </c>
      <c r="AH309" s="15">
        <v>0</v>
      </c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</row>
    <row r="310" spans="1:60" outlineLevel="3">
      <c r="A310" s="18"/>
      <c r="B310" s="19"/>
      <c r="C310" s="30" t="s">
        <v>373</v>
      </c>
      <c r="D310" s="23"/>
      <c r="E310" s="34">
        <v>2.6475</v>
      </c>
      <c r="F310" s="21"/>
      <c r="G310" s="21"/>
      <c r="H310" s="21"/>
      <c r="I310" s="21"/>
      <c r="J310" s="21"/>
      <c r="K310" s="21"/>
      <c r="L310" s="21"/>
      <c r="M310" s="21"/>
      <c r="N310" s="393"/>
      <c r="O310" s="393"/>
      <c r="P310" s="393"/>
      <c r="Q310" s="393"/>
      <c r="R310" s="21"/>
      <c r="S310" s="21"/>
      <c r="T310" s="21"/>
      <c r="U310" s="21"/>
      <c r="V310" s="21"/>
      <c r="W310" s="21"/>
      <c r="X310" s="21"/>
      <c r="Y310" s="21"/>
      <c r="Z310" s="15"/>
      <c r="AA310" s="15"/>
      <c r="AB310" s="15"/>
      <c r="AC310" s="15"/>
      <c r="AD310" s="15"/>
      <c r="AE310" s="15"/>
      <c r="AF310" s="15"/>
      <c r="AG310" s="15" t="s">
        <v>131</v>
      </c>
      <c r="AH310" s="15">
        <v>0</v>
      </c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</row>
    <row r="311" spans="1:60" outlineLevel="3">
      <c r="A311" s="18"/>
      <c r="B311" s="19"/>
      <c r="C311" s="30" t="s">
        <v>374</v>
      </c>
      <c r="D311" s="23"/>
      <c r="E311" s="34">
        <v>2.25</v>
      </c>
      <c r="F311" s="21"/>
      <c r="G311" s="21"/>
      <c r="H311" s="21"/>
      <c r="I311" s="21"/>
      <c r="J311" s="21"/>
      <c r="K311" s="21"/>
      <c r="L311" s="21"/>
      <c r="M311" s="21"/>
      <c r="N311" s="393"/>
      <c r="O311" s="393"/>
      <c r="P311" s="393"/>
      <c r="Q311" s="393"/>
      <c r="R311" s="21"/>
      <c r="S311" s="21"/>
      <c r="T311" s="21"/>
      <c r="U311" s="21"/>
      <c r="V311" s="21"/>
      <c r="W311" s="21"/>
      <c r="X311" s="21"/>
      <c r="Y311" s="21"/>
      <c r="Z311" s="15"/>
      <c r="AA311" s="15"/>
      <c r="AB311" s="15"/>
      <c r="AC311" s="15"/>
      <c r="AD311" s="15"/>
      <c r="AE311" s="15"/>
      <c r="AF311" s="15"/>
      <c r="AG311" s="15" t="s">
        <v>131</v>
      </c>
      <c r="AH311" s="15">
        <v>0</v>
      </c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</row>
    <row r="312" spans="1:60" outlineLevel="3">
      <c r="A312" s="18"/>
      <c r="B312" s="19"/>
      <c r="C312" s="30" t="s">
        <v>375</v>
      </c>
      <c r="D312" s="23"/>
      <c r="E312" s="34">
        <v>1.4</v>
      </c>
      <c r="F312" s="21"/>
      <c r="G312" s="21"/>
      <c r="H312" s="21"/>
      <c r="I312" s="21"/>
      <c r="J312" s="21"/>
      <c r="K312" s="21"/>
      <c r="L312" s="21"/>
      <c r="M312" s="21"/>
      <c r="N312" s="393"/>
      <c r="O312" s="393"/>
      <c r="P312" s="393"/>
      <c r="Q312" s="393"/>
      <c r="R312" s="21"/>
      <c r="S312" s="21"/>
      <c r="T312" s="21"/>
      <c r="U312" s="21"/>
      <c r="V312" s="21"/>
      <c r="W312" s="21"/>
      <c r="X312" s="21"/>
      <c r="Y312" s="21"/>
      <c r="Z312" s="15"/>
      <c r="AA312" s="15"/>
      <c r="AB312" s="15"/>
      <c r="AC312" s="15"/>
      <c r="AD312" s="15"/>
      <c r="AE312" s="15"/>
      <c r="AF312" s="15"/>
      <c r="AG312" s="15" t="s">
        <v>131</v>
      </c>
      <c r="AH312" s="15">
        <v>0</v>
      </c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</row>
    <row r="313" spans="1:60" outlineLevel="3">
      <c r="A313" s="18"/>
      <c r="B313" s="19"/>
      <c r="C313" s="30" t="s">
        <v>376</v>
      </c>
      <c r="D313" s="23"/>
      <c r="E313" s="34">
        <v>4.62</v>
      </c>
      <c r="F313" s="21"/>
      <c r="G313" s="21"/>
      <c r="H313" s="21"/>
      <c r="I313" s="21"/>
      <c r="J313" s="21"/>
      <c r="K313" s="21"/>
      <c r="L313" s="21"/>
      <c r="M313" s="21"/>
      <c r="N313" s="393"/>
      <c r="O313" s="393"/>
      <c r="P313" s="393"/>
      <c r="Q313" s="393"/>
      <c r="R313" s="21"/>
      <c r="S313" s="21"/>
      <c r="T313" s="21"/>
      <c r="U313" s="21"/>
      <c r="V313" s="21"/>
      <c r="W313" s="21"/>
      <c r="X313" s="21"/>
      <c r="Y313" s="21"/>
      <c r="Z313" s="15"/>
      <c r="AA313" s="15"/>
      <c r="AB313" s="15"/>
      <c r="AC313" s="15"/>
      <c r="AD313" s="15"/>
      <c r="AE313" s="15"/>
      <c r="AF313" s="15"/>
      <c r="AG313" s="15" t="s">
        <v>131</v>
      </c>
      <c r="AH313" s="15">
        <v>0</v>
      </c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</row>
    <row r="314" spans="1:60" outlineLevel="3">
      <c r="A314" s="18"/>
      <c r="B314" s="19"/>
      <c r="C314" s="30" t="s">
        <v>377</v>
      </c>
      <c r="D314" s="23"/>
      <c r="E314" s="34">
        <v>0.49399999999999999</v>
      </c>
      <c r="F314" s="21"/>
      <c r="G314" s="21"/>
      <c r="H314" s="21"/>
      <c r="I314" s="21"/>
      <c r="J314" s="21"/>
      <c r="K314" s="21"/>
      <c r="L314" s="21"/>
      <c r="M314" s="21"/>
      <c r="N314" s="393"/>
      <c r="O314" s="393"/>
      <c r="P314" s="393"/>
      <c r="Q314" s="393"/>
      <c r="R314" s="21"/>
      <c r="S314" s="21"/>
      <c r="T314" s="21"/>
      <c r="U314" s="21"/>
      <c r="V314" s="21"/>
      <c r="W314" s="21"/>
      <c r="X314" s="21"/>
      <c r="Y314" s="21"/>
      <c r="Z314" s="15"/>
      <c r="AA314" s="15"/>
      <c r="AB314" s="15"/>
      <c r="AC314" s="15"/>
      <c r="AD314" s="15"/>
      <c r="AE314" s="15"/>
      <c r="AF314" s="15"/>
      <c r="AG314" s="15" t="s">
        <v>131</v>
      </c>
      <c r="AH314" s="15">
        <v>0</v>
      </c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</row>
    <row r="315" spans="1:60" outlineLevel="3">
      <c r="A315" s="18"/>
      <c r="B315" s="19"/>
      <c r="C315" s="30" t="s">
        <v>378</v>
      </c>
      <c r="D315" s="23"/>
      <c r="E315" s="34">
        <v>0.74099999999999999</v>
      </c>
      <c r="F315" s="21"/>
      <c r="G315" s="21"/>
      <c r="H315" s="21"/>
      <c r="I315" s="21"/>
      <c r="J315" s="21"/>
      <c r="K315" s="21"/>
      <c r="L315" s="21"/>
      <c r="M315" s="21"/>
      <c r="N315" s="393"/>
      <c r="O315" s="393"/>
      <c r="P315" s="393"/>
      <c r="Q315" s="393"/>
      <c r="R315" s="21"/>
      <c r="S315" s="21"/>
      <c r="T315" s="21"/>
      <c r="U315" s="21"/>
      <c r="V315" s="21"/>
      <c r="W315" s="21"/>
      <c r="X315" s="21"/>
      <c r="Y315" s="21"/>
      <c r="Z315" s="15"/>
      <c r="AA315" s="15"/>
      <c r="AB315" s="15"/>
      <c r="AC315" s="15"/>
      <c r="AD315" s="15"/>
      <c r="AE315" s="15"/>
      <c r="AF315" s="15"/>
      <c r="AG315" s="15" t="s">
        <v>131</v>
      </c>
      <c r="AH315" s="15">
        <v>0</v>
      </c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</row>
    <row r="316" spans="1:60" outlineLevel="3">
      <c r="A316" s="18"/>
      <c r="B316" s="19"/>
      <c r="C316" s="30" t="s">
        <v>379</v>
      </c>
      <c r="D316" s="23"/>
      <c r="E316" s="34">
        <v>20.79</v>
      </c>
      <c r="F316" s="21"/>
      <c r="G316" s="21"/>
      <c r="H316" s="21"/>
      <c r="I316" s="21"/>
      <c r="J316" s="21"/>
      <c r="K316" s="21"/>
      <c r="L316" s="21"/>
      <c r="M316" s="21"/>
      <c r="N316" s="393"/>
      <c r="O316" s="393"/>
      <c r="P316" s="393"/>
      <c r="Q316" s="393"/>
      <c r="R316" s="21"/>
      <c r="S316" s="21"/>
      <c r="T316" s="21"/>
      <c r="U316" s="21"/>
      <c r="V316" s="21"/>
      <c r="W316" s="21"/>
      <c r="X316" s="21"/>
      <c r="Y316" s="21"/>
      <c r="Z316" s="15"/>
      <c r="AA316" s="15"/>
      <c r="AB316" s="15"/>
      <c r="AC316" s="15"/>
      <c r="AD316" s="15"/>
      <c r="AE316" s="15"/>
      <c r="AF316" s="15"/>
      <c r="AG316" s="15" t="s">
        <v>131</v>
      </c>
      <c r="AH316" s="15">
        <v>0</v>
      </c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</row>
    <row r="317" spans="1:60" outlineLevel="3">
      <c r="A317" s="18"/>
      <c r="B317" s="19"/>
      <c r="C317" s="30" t="s">
        <v>368</v>
      </c>
      <c r="D317" s="23"/>
      <c r="E317" s="34">
        <v>8.9250000000000007</v>
      </c>
      <c r="F317" s="21"/>
      <c r="G317" s="21"/>
      <c r="H317" s="21"/>
      <c r="I317" s="21"/>
      <c r="J317" s="21"/>
      <c r="K317" s="21"/>
      <c r="L317" s="21"/>
      <c r="M317" s="21"/>
      <c r="N317" s="393"/>
      <c r="O317" s="393"/>
      <c r="P317" s="393"/>
      <c r="Q317" s="393"/>
      <c r="R317" s="21"/>
      <c r="S317" s="21"/>
      <c r="T317" s="21"/>
      <c r="U317" s="21"/>
      <c r="V317" s="21"/>
      <c r="W317" s="21"/>
      <c r="X317" s="21"/>
      <c r="Y317" s="21"/>
      <c r="Z317" s="15"/>
      <c r="AA317" s="15"/>
      <c r="AB317" s="15"/>
      <c r="AC317" s="15"/>
      <c r="AD317" s="15"/>
      <c r="AE317" s="15"/>
      <c r="AF317" s="15"/>
      <c r="AG317" s="15" t="s">
        <v>131</v>
      </c>
      <c r="AH317" s="15">
        <v>0</v>
      </c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</row>
    <row r="318" spans="1:60" outlineLevel="3">
      <c r="A318" s="18"/>
      <c r="B318" s="19"/>
      <c r="C318" s="30" t="s">
        <v>380</v>
      </c>
      <c r="D318" s="23"/>
      <c r="E318" s="34">
        <v>32.024999999999999</v>
      </c>
      <c r="F318" s="21"/>
      <c r="G318" s="21"/>
      <c r="H318" s="21"/>
      <c r="I318" s="21"/>
      <c r="J318" s="21"/>
      <c r="K318" s="21"/>
      <c r="L318" s="21"/>
      <c r="M318" s="21"/>
      <c r="N318" s="393"/>
      <c r="O318" s="393"/>
      <c r="P318" s="393"/>
      <c r="Q318" s="393"/>
      <c r="R318" s="21"/>
      <c r="S318" s="21"/>
      <c r="T318" s="21"/>
      <c r="U318" s="21"/>
      <c r="V318" s="21"/>
      <c r="W318" s="21"/>
      <c r="X318" s="21"/>
      <c r="Y318" s="21"/>
      <c r="Z318" s="15"/>
      <c r="AA318" s="15"/>
      <c r="AB318" s="15"/>
      <c r="AC318" s="15"/>
      <c r="AD318" s="15"/>
      <c r="AE318" s="15"/>
      <c r="AF318" s="15"/>
      <c r="AG318" s="15" t="s">
        <v>131</v>
      </c>
      <c r="AH318" s="15">
        <v>0</v>
      </c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</row>
    <row r="319" spans="1:60" outlineLevel="3">
      <c r="A319" s="18"/>
      <c r="B319" s="19"/>
      <c r="C319" s="30" t="s">
        <v>381</v>
      </c>
      <c r="D319" s="23"/>
      <c r="E319" s="34">
        <v>27.195</v>
      </c>
      <c r="F319" s="21"/>
      <c r="G319" s="21"/>
      <c r="H319" s="21"/>
      <c r="I319" s="21"/>
      <c r="J319" s="21"/>
      <c r="K319" s="21"/>
      <c r="L319" s="21"/>
      <c r="M319" s="21"/>
      <c r="N319" s="393"/>
      <c r="O319" s="393"/>
      <c r="P319" s="393"/>
      <c r="Q319" s="393"/>
      <c r="R319" s="21"/>
      <c r="S319" s="21"/>
      <c r="T319" s="21"/>
      <c r="U319" s="21"/>
      <c r="V319" s="21"/>
      <c r="W319" s="21"/>
      <c r="X319" s="21"/>
      <c r="Y319" s="21"/>
      <c r="Z319" s="15"/>
      <c r="AA319" s="15"/>
      <c r="AB319" s="15"/>
      <c r="AC319" s="15"/>
      <c r="AD319" s="15"/>
      <c r="AE319" s="15"/>
      <c r="AF319" s="15"/>
      <c r="AG319" s="15" t="s">
        <v>131</v>
      </c>
      <c r="AH319" s="15">
        <v>0</v>
      </c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</row>
    <row r="320" spans="1:60" outlineLevel="3">
      <c r="A320" s="18"/>
      <c r="B320" s="19"/>
      <c r="C320" s="30" t="s">
        <v>382</v>
      </c>
      <c r="D320" s="23"/>
      <c r="E320" s="34">
        <v>36.015000000000001</v>
      </c>
      <c r="F320" s="21"/>
      <c r="G320" s="21"/>
      <c r="H320" s="21"/>
      <c r="I320" s="21"/>
      <c r="J320" s="21"/>
      <c r="K320" s="21"/>
      <c r="L320" s="21"/>
      <c r="M320" s="21"/>
      <c r="N320" s="393"/>
      <c r="O320" s="393"/>
      <c r="P320" s="393"/>
      <c r="Q320" s="393"/>
      <c r="R320" s="21"/>
      <c r="S320" s="21"/>
      <c r="T320" s="21"/>
      <c r="U320" s="21"/>
      <c r="V320" s="21"/>
      <c r="W320" s="21"/>
      <c r="X320" s="21"/>
      <c r="Y320" s="21"/>
      <c r="Z320" s="15"/>
      <c r="AA320" s="15"/>
      <c r="AB320" s="15"/>
      <c r="AC320" s="15"/>
      <c r="AD320" s="15"/>
      <c r="AE320" s="15"/>
      <c r="AF320" s="15"/>
      <c r="AG320" s="15" t="s">
        <v>131</v>
      </c>
      <c r="AH320" s="15">
        <v>0</v>
      </c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</row>
    <row r="321" spans="1:60" outlineLevel="3">
      <c r="A321" s="18"/>
      <c r="B321" s="19"/>
      <c r="C321" s="30" t="s">
        <v>383</v>
      </c>
      <c r="D321" s="23"/>
      <c r="E321" s="34">
        <v>19.95</v>
      </c>
      <c r="F321" s="21"/>
      <c r="G321" s="21"/>
      <c r="H321" s="21"/>
      <c r="I321" s="21"/>
      <c r="J321" s="21"/>
      <c r="K321" s="21"/>
      <c r="L321" s="21"/>
      <c r="M321" s="21"/>
      <c r="N321" s="393"/>
      <c r="O321" s="393"/>
      <c r="P321" s="393"/>
      <c r="Q321" s="393"/>
      <c r="R321" s="21"/>
      <c r="S321" s="21"/>
      <c r="T321" s="21"/>
      <c r="U321" s="21"/>
      <c r="V321" s="21"/>
      <c r="W321" s="21"/>
      <c r="X321" s="21"/>
      <c r="Y321" s="21"/>
      <c r="Z321" s="15"/>
      <c r="AA321" s="15"/>
      <c r="AB321" s="15"/>
      <c r="AC321" s="15"/>
      <c r="AD321" s="15"/>
      <c r="AE321" s="15"/>
      <c r="AF321" s="15"/>
      <c r="AG321" s="15" t="s">
        <v>131</v>
      </c>
      <c r="AH321" s="15">
        <v>0</v>
      </c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</row>
    <row r="322" spans="1:60" outlineLevel="3">
      <c r="A322" s="18"/>
      <c r="B322" s="19"/>
      <c r="C322" s="30" t="s">
        <v>384</v>
      </c>
      <c r="D322" s="23"/>
      <c r="E322" s="34">
        <v>10.8</v>
      </c>
      <c r="F322" s="21"/>
      <c r="G322" s="21"/>
      <c r="H322" s="21"/>
      <c r="I322" s="21"/>
      <c r="J322" s="21"/>
      <c r="K322" s="21"/>
      <c r="L322" s="21"/>
      <c r="M322" s="21"/>
      <c r="N322" s="393"/>
      <c r="O322" s="393"/>
      <c r="P322" s="393"/>
      <c r="Q322" s="393"/>
      <c r="R322" s="21"/>
      <c r="S322" s="21"/>
      <c r="T322" s="21"/>
      <c r="U322" s="21"/>
      <c r="V322" s="21"/>
      <c r="W322" s="21"/>
      <c r="X322" s="21"/>
      <c r="Y322" s="21"/>
      <c r="Z322" s="15"/>
      <c r="AA322" s="15"/>
      <c r="AB322" s="15"/>
      <c r="AC322" s="15"/>
      <c r="AD322" s="15"/>
      <c r="AE322" s="15"/>
      <c r="AF322" s="15"/>
      <c r="AG322" s="15" t="s">
        <v>131</v>
      </c>
      <c r="AH322" s="15">
        <v>0</v>
      </c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</row>
    <row r="323" spans="1:60" outlineLevel="3">
      <c r="A323" s="18"/>
      <c r="B323" s="19"/>
      <c r="C323" s="30" t="s">
        <v>385</v>
      </c>
      <c r="D323" s="23"/>
      <c r="E323" s="34">
        <v>2.4</v>
      </c>
      <c r="F323" s="21"/>
      <c r="G323" s="21"/>
      <c r="H323" s="21"/>
      <c r="I323" s="21"/>
      <c r="J323" s="21"/>
      <c r="K323" s="21"/>
      <c r="L323" s="21"/>
      <c r="M323" s="21"/>
      <c r="N323" s="393"/>
      <c r="O323" s="393"/>
      <c r="P323" s="393"/>
      <c r="Q323" s="393"/>
      <c r="R323" s="21"/>
      <c r="S323" s="21"/>
      <c r="T323" s="21"/>
      <c r="U323" s="21"/>
      <c r="V323" s="21"/>
      <c r="W323" s="21"/>
      <c r="X323" s="21"/>
      <c r="Y323" s="21"/>
      <c r="Z323" s="15"/>
      <c r="AA323" s="15"/>
      <c r="AB323" s="15"/>
      <c r="AC323" s="15"/>
      <c r="AD323" s="15"/>
      <c r="AE323" s="15"/>
      <c r="AF323" s="15"/>
      <c r="AG323" s="15" t="s">
        <v>131</v>
      </c>
      <c r="AH323" s="15">
        <v>0</v>
      </c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</row>
    <row r="324" spans="1:60" outlineLevel="3">
      <c r="A324" s="18"/>
      <c r="B324" s="19"/>
      <c r="C324" s="30" t="s">
        <v>386</v>
      </c>
      <c r="D324" s="23"/>
      <c r="E324" s="34">
        <v>2.25</v>
      </c>
      <c r="F324" s="21"/>
      <c r="G324" s="21"/>
      <c r="H324" s="21"/>
      <c r="I324" s="21"/>
      <c r="J324" s="21"/>
      <c r="K324" s="21"/>
      <c r="L324" s="21"/>
      <c r="M324" s="21"/>
      <c r="N324" s="393"/>
      <c r="O324" s="393"/>
      <c r="P324" s="393"/>
      <c r="Q324" s="393"/>
      <c r="R324" s="21"/>
      <c r="S324" s="21"/>
      <c r="T324" s="21"/>
      <c r="U324" s="21"/>
      <c r="V324" s="21"/>
      <c r="W324" s="21"/>
      <c r="X324" s="21"/>
      <c r="Y324" s="21"/>
      <c r="Z324" s="15"/>
      <c r="AA324" s="15"/>
      <c r="AB324" s="15"/>
      <c r="AC324" s="15"/>
      <c r="AD324" s="15"/>
      <c r="AE324" s="15"/>
      <c r="AF324" s="15"/>
      <c r="AG324" s="15" t="s">
        <v>131</v>
      </c>
      <c r="AH324" s="15">
        <v>0</v>
      </c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</row>
    <row r="325" spans="1:60" outlineLevel="3">
      <c r="A325" s="18"/>
      <c r="B325" s="19"/>
      <c r="C325" s="30" t="s">
        <v>387</v>
      </c>
      <c r="D325" s="23"/>
      <c r="E325" s="34">
        <v>2.25</v>
      </c>
      <c r="F325" s="21"/>
      <c r="G325" s="21"/>
      <c r="H325" s="21"/>
      <c r="I325" s="21"/>
      <c r="J325" s="21"/>
      <c r="K325" s="21"/>
      <c r="L325" s="21"/>
      <c r="M325" s="21"/>
      <c r="N325" s="393"/>
      <c r="O325" s="393"/>
      <c r="P325" s="393"/>
      <c r="Q325" s="393"/>
      <c r="R325" s="21"/>
      <c r="S325" s="21"/>
      <c r="T325" s="21"/>
      <c r="U325" s="21"/>
      <c r="V325" s="21"/>
      <c r="W325" s="21"/>
      <c r="X325" s="21"/>
      <c r="Y325" s="21"/>
      <c r="Z325" s="15"/>
      <c r="AA325" s="15"/>
      <c r="AB325" s="15"/>
      <c r="AC325" s="15"/>
      <c r="AD325" s="15"/>
      <c r="AE325" s="15"/>
      <c r="AF325" s="15"/>
      <c r="AG325" s="15" t="s">
        <v>131</v>
      </c>
      <c r="AH325" s="15">
        <v>0</v>
      </c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</row>
    <row r="326" spans="1:60" outlineLevel="3">
      <c r="A326" s="18"/>
      <c r="B326" s="19"/>
      <c r="C326" s="30" t="s">
        <v>388</v>
      </c>
      <c r="D326" s="23"/>
      <c r="E326" s="34">
        <v>1.4</v>
      </c>
      <c r="F326" s="21"/>
      <c r="G326" s="21"/>
      <c r="H326" s="21"/>
      <c r="I326" s="21"/>
      <c r="J326" s="21"/>
      <c r="K326" s="21"/>
      <c r="L326" s="21"/>
      <c r="M326" s="21"/>
      <c r="N326" s="393"/>
      <c r="O326" s="393"/>
      <c r="P326" s="393"/>
      <c r="Q326" s="393"/>
      <c r="R326" s="21"/>
      <c r="S326" s="21"/>
      <c r="T326" s="21"/>
      <c r="U326" s="21"/>
      <c r="V326" s="21"/>
      <c r="W326" s="21"/>
      <c r="X326" s="21"/>
      <c r="Y326" s="21"/>
      <c r="Z326" s="15"/>
      <c r="AA326" s="15"/>
      <c r="AB326" s="15"/>
      <c r="AC326" s="15"/>
      <c r="AD326" s="15"/>
      <c r="AE326" s="15"/>
      <c r="AF326" s="15"/>
      <c r="AG326" s="15" t="s">
        <v>131</v>
      </c>
      <c r="AH326" s="15">
        <v>0</v>
      </c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</row>
    <row r="327" spans="1:60" outlineLevel="3">
      <c r="A327" s="18"/>
      <c r="B327" s="19"/>
      <c r="C327" s="30" t="s">
        <v>389</v>
      </c>
      <c r="D327" s="23"/>
      <c r="E327" s="34">
        <v>4.62</v>
      </c>
      <c r="F327" s="21"/>
      <c r="G327" s="21"/>
      <c r="H327" s="21"/>
      <c r="I327" s="21"/>
      <c r="J327" s="21"/>
      <c r="K327" s="21"/>
      <c r="L327" s="21"/>
      <c r="M327" s="21"/>
      <c r="N327" s="393"/>
      <c r="O327" s="393"/>
      <c r="P327" s="393"/>
      <c r="Q327" s="393"/>
      <c r="R327" s="21"/>
      <c r="S327" s="21"/>
      <c r="T327" s="21"/>
      <c r="U327" s="21"/>
      <c r="V327" s="21"/>
      <c r="W327" s="21"/>
      <c r="X327" s="21"/>
      <c r="Y327" s="21"/>
      <c r="Z327" s="15"/>
      <c r="AA327" s="15"/>
      <c r="AB327" s="15"/>
      <c r="AC327" s="15"/>
      <c r="AD327" s="15"/>
      <c r="AE327" s="15"/>
      <c r="AF327" s="15"/>
      <c r="AG327" s="15" t="s">
        <v>131</v>
      </c>
      <c r="AH327" s="15">
        <v>0</v>
      </c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</row>
    <row r="328" spans="1:60" outlineLevel="3">
      <c r="A328" s="18"/>
      <c r="B328" s="19"/>
      <c r="C328" s="30" t="s">
        <v>390</v>
      </c>
      <c r="D328" s="23"/>
      <c r="E328" s="34">
        <v>1.482</v>
      </c>
      <c r="F328" s="21"/>
      <c r="G328" s="21"/>
      <c r="H328" s="21"/>
      <c r="I328" s="21"/>
      <c r="J328" s="21"/>
      <c r="K328" s="21"/>
      <c r="L328" s="21"/>
      <c r="M328" s="21"/>
      <c r="N328" s="393"/>
      <c r="O328" s="393"/>
      <c r="P328" s="393"/>
      <c r="Q328" s="393"/>
      <c r="R328" s="21"/>
      <c r="S328" s="21"/>
      <c r="T328" s="21"/>
      <c r="U328" s="21"/>
      <c r="V328" s="21"/>
      <c r="W328" s="21"/>
      <c r="X328" s="21"/>
      <c r="Y328" s="21"/>
      <c r="Z328" s="15"/>
      <c r="AA328" s="15"/>
      <c r="AB328" s="15"/>
      <c r="AC328" s="15"/>
      <c r="AD328" s="15"/>
      <c r="AE328" s="15"/>
      <c r="AF328" s="15"/>
      <c r="AG328" s="15" t="s">
        <v>131</v>
      </c>
      <c r="AH328" s="15">
        <v>0</v>
      </c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</row>
    <row r="329" spans="1:60" outlineLevel="3">
      <c r="A329" s="18"/>
      <c r="B329" s="19"/>
      <c r="C329" s="30" t="s">
        <v>391</v>
      </c>
      <c r="D329" s="23"/>
      <c r="E329" s="34">
        <v>20.79</v>
      </c>
      <c r="F329" s="21"/>
      <c r="G329" s="21"/>
      <c r="H329" s="21"/>
      <c r="I329" s="21"/>
      <c r="J329" s="21"/>
      <c r="K329" s="21"/>
      <c r="L329" s="21"/>
      <c r="M329" s="21"/>
      <c r="N329" s="393"/>
      <c r="O329" s="393"/>
      <c r="P329" s="393"/>
      <c r="Q329" s="393"/>
      <c r="R329" s="21"/>
      <c r="S329" s="21"/>
      <c r="T329" s="21"/>
      <c r="U329" s="21"/>
      <c r="V329" s="21"/>
      <c r="W329" s="21"/>
      <c r="X329" s="21"/>
      <c r="Y329" s="21"/>
      <c r="Z329" s="15"/>
      <c r="AA329" s="15"/>
      <c r="AB329" s="15"/>
      <c r="AC329" s="15"/>
      <c r="AD329" s="15"/>
      <c r="AE329" s="15"/>
      <c r="AF329" s="15"/>
      <c r="AG329" s="15" t="s">
        <v>131</v>
      </c>
      <c r="AH329" s="15">
        <v>0</v>
      </c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</row>
    <row r="330" spans="1:60" outlineLevel="3">
      <c r="A330" s="18"/>
      <c r="B330" s="19"/>
      <c r="C330" s="30" t="s">
        <v>392</v>
      </c>
      <c r="D330" s="23"/>
      <c r="E330" s="34">
        <v>9.66</v>
      </c>
      <c r="F330" s="21"/>
      <c r="G330" s="21"/>
      <c r="H330" s="21"/>
      <c r="I330" s="21"/>
      <c r="J330" s="21"/>
      <c r="K330" s="21"/>
      <c r="L330" s="21"/>
      <c r="M330" s="21"/>
      <c r="N330" s="393"/>
      <c r="O330" s="393"/>
      <c r="P330" s="393"/>
      <c r="Q330" s="393"/>
      <c r="R330" s="21"/>
      <c r="S330" s="21"/>
      <c r="T330" s="21"/>
      <c r="U330" s="21"/>
      <c r="V330" s="21"/>
      <c r="W330" s="21"/>
      <c r="X330" s="21"/>
      <c r="Y330" s="21"/>
      <c r="Z330" s="15"/>
      <c r="AA330" s="15"/>
      <c r="AB330" s="15"/>
      <c r="AC330" s="15"/>
      <c r="AD330" s="15"/>
      <c r="AE330" s="15"/>
      <c r="AF330" s="15"/>
      <c r="AG330" s="15" t="s">
        <v>131</v>
      </c>
      <c r="AH330" s="15">
        <v>0</v>
      </c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</row>
    <row r="331" spans="1:60" outlineLevel="3">
      <c r="A331" s="18"/>
      <c r="B331" s="19"/>
      <c r="C331" s="30" t="s">
        <v>393</v>
      </c>
      <c r="D331" s="23"/>
      <c r="E331" s="34">
        <v>31.815000000000001</v>
      </c>
      <c r="F331" s="21"/>
      <c r="G331" s="21"/>
      <c r="H331" s="21"/>
      <c r="I331" s="21"/>
      <c r="J331" s="21"/>
      <c r="K331" s="21"/>
      <c r="L331" s="21"/>
      <c r="M331" s="21"/>
      <c r="N331" s="393"/>
      <c r="O331" s="393"/>
      <c r="P331" s="393"/>
      <c r="Q331" s="393"/>
      <c r="R331" s="21"/>
      <c r="S331" s="21"/>
      <c r="T331" s="21"/>
      <c r="U331" s="21"/>
      <c r="V331" s="21"/>
      <c r="W331" s="21"/>
      <c r="X331" s="21"/>
      <c r="Y331" s="21"/>
      <c r="Z331" s="15"/>
      <c r="AA331" s="15"/>
      <c r="AB331" s="15"/>
      <c r="AC331" s="15"/>
      <c r="AD331" s="15"/>
      <c r="AE331" s="15"/>
      <c r="AF331" s="15"/>
      <c r="AG331" s="15" t="s">
        <v>131</v>
      </c>
      <c r="AH331" s="15">
        <v>0</v>
      </c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</row>
    <row r="332" spans="1:60" outlineLevel="3">
      <c r="A332" s="18"/>
      <c r="B332" s="19"/>
      <c r="C332" s="30" t="s">
        <v>394</v>
      </c>
      <c r="D332" s="23"/>
      <c r="E332" s="34">
        <v>22.785</v>
      </c>
      <c r="F332" s="21"/>
      <c r="G332" s="21"/>
      <c r="H332" s="21"/>
      <c r="I332" s="21"/>
      <c r="J332" s="21"/>
      <c r="K332" s="21"/>
      <c r="L332" s="21"/>
      <c r="M332" s="21"/>
      <c r="N332" s="393"/>
      <c r="O332" s="393"/>
      <c r="P332" s="393"/>
      <c r="Q332" s="393"/>
      <c r="R332" s="21"/>
      <c r="S332" s="21"/>
      <c r="T332" s="21"/>
      <c r="U332" s="21"/>
      <c r="V332" s="21"/>
      <c r="W332" s="21"/>
      <c r="X332" s="21"/>
      <c r="Y332" s="21"/>
      <c r="Z332" s="15"/>
      <c r="AA332" s="15"/>
      <c r="AB332" s="15"/>
      <c r="AC332" s="15"/>
      <c r="AD332" s="15"/>
      <c r="AE332" s="15"/>
      <c r="AF332" s="15"/>
      <c r="AG332" s="15" t="s">
        <v>131</v>
      </c>
      <c r="AH332" s="15">
        <v>0</v>
      </c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</row>
    <row r="333" spans="1:60" outlineLevel="3">
      <c r="A333" s="18"/>
      <c r="B333" s="19"/>
      <c r="C333" s="30" t="s">
        <v>395</v>
      </c>
      <c r="D333" s="23"/>
      <c r="E333" s="34">
        <v>36.015000000000001</v>
      </c>
      <c r="F333" s="21"/>
      <c r="G333" s="21"/>
      <c r="H333" s="21"/>
      <c r="I333" s="21"/>
      <c r="J333" s="21"/>
      <c r="K333" s="21"/>
      <c r="L333" s="21"/>
      <c r="M333" s="21"/>
      <c r="N333" s="393"/>
      <c r="O333" s="393"/>
      <c r="P333" s="393"/>
      <c r="Q333" s="393"/>
      <c r="R333" s="21"/>
      <c r="S333" s="21"/>
      <c r="T333" s="21"/>
      <c r="U333" s="21"/>
      <c r="V333" s="21"/>
      <c r="W333" s="21"/>
      <c r="X333" s="21"/>
      <c r="Y333" s="21"/>
      <c r="Z333" s="15"/>
      <c r="AA333" s="15"/>
      <c r="AB333" s="15"/>
      <c r="AC333" s="15"/>
      <c r="AD333" s="15"/>
      <c r="AE333" s="15"/>
      <c r="AF333" s="15"/>
      <c r="AG333" s="15" t="s">
        <v>131</v>
      </c>
      <c r="AH333" s="15">
        <v>0</v>
      </c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</row>
    <row r="334" spans="1:60" outlineLevel="3">
      <c r="A334" s="18"/>
      <c r="B334" s="19"/>
      <c r="C334" s="30" t="s">
        <v>396</v>
      </c>
      <c r="D334" s="23"/>
      <c r="E334" s="34">
        <v>20.79</v>
      </c>
      <c r="F334" s="21"/>
      <c r="G334" s="21"/>
      <c r="H334" s="21"/>
      <c r="I334" s="21"/>
      <c r="J334" s="21"/>
      <c r="K334" s="21"/>
      <c r="L334" s="21"/>
      <c r="M334" s="21"/>
      <c r="N334" s="393"/>
      <c r="O334" s="393"/>
      <c r="P334" s="393"/>
      <c r="Q334" s="393"/>
      <c r="R334" s="21"/>
      <c r="S334" s="21"/>
      <c r="T334" s="21"/>
      <c r="U334" s="21"/>
      <c r="V334" s="21"/>
      <c r="W334" s="21"/>
      <c r="X334" s="21"/>
      <c r="Y334" s="21"/>
      <c r="Z334" s="15"/>
      <c r="AA334" s="15"/>
      <c r="AB334" s="15"/>
      <c r="AC334" s="15"/>
      <c r="AD334" s="15"/>
      <c r="AE334" s="15"/>
      <c r="AF334" s="15"/>
      <c r="AG334" s="15" t="s">
        <v>131</v>
      </c>
      <c r="AH334" s="15">
        <v>0</v>
      </c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</row>
    <row r="335" spans="1:60" outlineLevel="3">
      <c r="A335" s="18"/>
      <c r="B335" s="19"/>
      <c r="C335" s="30" t="s">
        <v>397</v>
      </c>
      <c r="D335" s="23"/>
      <c r="E335" s="34">
        <v>3</v>
      </c>
      <c r="F335" s="21"/>
      <c r="G335" s="21"/>
      <c r="H335" s="21"/>
      <c r="I335" s="21"/>
      <c r="J335" s="21"/>
      <c r="K335" s="21"/>
      <c r="L335" s="21"/>
      <c r="M335" s="21"/>
      <c r="N335" s="393"/>
      <c r="O335" s="393"/>
      <c r="P335" s="393"/>
      <c r="Q335" s="393"/>
      <c r="R335" s="21"/>
      <c r="S335" s="21"/>
      <c r="T335" s="21"/>
      <c r="U335" s="21"/>
      <c r="V335" s="21"/>
      <c r="W335" s="21"/>
      <c r="X335" s="21"/>
      <c r="Y335" s="21"/>
      <c r="Z335" s="15"/>
      <c r="AA335" s="15"/>
      <c r="AB335" s="15"/>
      <c r="AC335" s="15"/>
      <c r="AD335" s="15"/>
      <c r="AE335" s="15"/>
      <c r="AF335" s="15"/>
      <c r="AG335" s="15" t="s">
        <v>131</v>
      </c>
      <c r="AH335" s="15">
        <v>0</v>
      </c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</row>
    <row r="336" spans="1:60" outlineLevel="3">
      <c r="A336" s="18"/>
      <c r="B336" s="19"/>
      <c r="C336" s="30" t="s">
        <v>398</v>
      </c>
      <c r="D336" s="23"/>
      <c r="E336" s="34">
        <v>2.25</v>
      </c>
      <c r="F336" s="21"/>
      <c r="G336" s="21"/>
      <c r="H336" s="21"/>
      <c r="I336" s="21"/>
      <c r="J336" s="21"/>
      <c r="K336" s="21"/>
      <c r="L336" s="21"/>
      <c r="M336" s="21"/>
      <c r="N336" s="393"/>
      <c r="O336" s="393"/>
      <c r="P336" s="393"/>
      <c r="Q336" s="393"/>
      <c r="R336" s="21"/>
      <c r="S336" s="21"/>
      <c r="T336" s="21"/>
      <c r="U336" s="21"/>
      <c r="V336" s="21"/>
      <c r="W336" s="21"/>
      <c r="X336" s="21"/>
      <c r="Y336" s="21"/>
      <c r="Z336" s="15"/>
      <c r="AA336" s="15"/>
      <c r="AB336" s="15"/>
      <c r="AC336" s="15"/>
      <c r="AD336" s="15"/>
      <c r="AE336" s="15"/>
      <c r="AF336" s="15"/>
      <c r="AG336" s="15" t="s">
        <v>131</v>
      </c>
      <c r="AH336" s="15">
        <v>0</v>
      </c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</row>
    <row r="337" spans="1:60" outlineLevel="3">
      <c r="A337" s="18"/>
      <c r="B337" s="19"/>
      <c r="C337" s="30" t="s">
        <v>399</v>
      </c>
      <c r="D337" s="23"/>
      <c r="E337" s="34">
        <v>6.3</v>
      </c>
      <c r="F337" s="21"/>
      <c r="G337" s="21"/>
      <c r="H337" s="21"/>
      <c r="I337" s="21"/>
      <c r="J337" s="21"/>
      <c r="K337" s="21"/>
      <c r="L337" s="21"/>
      <c r="M337" s="21"/>
      <c r="N337" s="393"/>
      <c r="O337" s="393"/>
      <c r="P337" s="393"/>
      <c r="Q337" s="393"/>
      <c r="R337" s="21"/>
      <c r="S337" s="21"/>
      <c r="T337" s="21"/>
      <c r="U337" s="21"/>
      <c r="V337" s="21"/>
      <c r="W337" s="21"/>
      <c r="X337" s="21"/>
      <c r="Y337" s="21"/>
      <c r="Z337" s="15"/>
      <c r="AA337" s="15"/>
      <c r="AB337" s="15"/>
      <c r="AC337" s="15"/>
      <c r="AD337" s="15"/>
      <c r="AE337" s="15"/>
      <c r="AF337" s="15"/>
      <c r="AG337" s="15" t="s">
        <v>131</v>
      </c>
      <c r="AH337" s="15">
        <v>0</v>
      </c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</row>
    <row r="338" spans="1:60" outlineLevel="3">
      <c r="A338" s="18"/>
      <c r="B338" s="19"/>
      <c r="C338" s="30" t="s">
        <v>400</v>
      </c>
      <c r="D338" s="23"/>
      <c r="E338" s="34">
        <v>5.4</v>
      </c>
      <c r="F338" s="21"/>
      <c r="G338" s="21"/>
      <c r="H338" s="21"/>
      <c r="I338" s="21"/>
      <c r="J338" s="21"/>
      <c r="K338" s="21"/>
      <c r="L338" s="21"/>
      <c r="M338" s="21"/>
      <c r="N338" s="393"/>
      <c r="O338" s="393"/>
      <c r="P338" s="393"/>
      <c r="Q338" s="393"/>
      <c r="R338" s="21"/>
      <c r="S338" s="21"/>
      <c r="T338" s="21"/>
      <c r="U338" s="21"/>
      <c r="V338" s="21"/>
      <c r="W338" s="21"/>
      <c r="X338" s="21"/>
      <c r="Y338" s="21"/>
      <c r="Z338" s="15"/>
      <c r="AA338" s="15"/>
      <c r="AB338" s="15"/>
      <c r="AC338" s="15"/>
      <c r="AD338" s="15"/>
      <c r="AE338" s="15"/>
      <c r="AF338" s="15"/>
      <c r="AG338" s="15" t="s">
        <v>131</v>
      </c>
      <c r="AH338" s="15">
        <v>0</v>
      </c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</row>
    <row r="339" spans="1:60" outlineLevel="3">
      <c r="A339" s="18"/>
      <c r="B339" s="19"/>
      <c r="C339" s="30" t="s">
        <v>401</v>
      </c>
      <c r="D339" s="23"/>
      <c r="E339" s="34">
        <v>2.0249999999999999</v>
      </c>
      <c r="F339" s="21"/>
      <c r="G339" s="21"/>
      <c r="H339" s="21"/>
      <c r="I339" s="21"/>
      <c r="J339" s="21"/>
      <c r="K339" s="21"/>
      <c r="L339" s="21"/>
      <c r="M339" s="21"/>
      <c r="N339" s="393"/>
      <c r="O339" s="393"/>
      <c r="P339" s="393"/>
      <c r="Q339" s="393"/>
      <c r="R339" s="21"/>
      <c r="S339" s="21"/>
      <c r="T339" s="21"/>
      <c r="U339" s="21"/>
      <c r="V339" s="21"/>
      <c r="W339" s="21"/>
      <c r="X339" s="21"/>
      <c r="Y339" s="21"/>
      <c r="Z339" s="15"/>
      <c r="AA339" s="15"/>
      <c r="AB339" s="15"/>
      <c r="AC339" s="15"/>
      <c r="AD339" s="15"/>
      <c r="AE339" s="15"/>
      <c r="AF339" s="15"/>
      <c r="AG339" s="15" t="s">
        <v>131</v>
      </c>
      <c r="AH339" s="15">
        <v>0</v>
      </c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</row>
    <row r="340" spans="1:60" outlineLevel="3">
      <c r="A340" s="18"/>
      <c r="B340" s="19"/>
      <c r="C340" s="30" t="s">
        <v>402</v>
      </c>
      <c r="D340" s="23"/>
      <c r="E340" s="34">
        <v>0.45</v>
      </c>
      <c r="F340" s="21"/>
      <c r="G340" s="21"/>
      <c r="H340" s="21"/>
      <c r="I340" s="21"/>
      <c r="J340" s="21"/>
      <c r="K340" s="21"/>
      <c r="L340" s="21"/>
      <c r="M340" s="21"/>
      <c r="N340" s="393"/>
      <c r="O340" s="393"/>
      <c r="P340" s="393"/>
      <c r="Q340" s="393"/>
      <c r="R340" s="21"/>
      <c r="S340" s="21"/>
      <c r="T340" s="21"/>
      <c r="U340" s="21"/>
      <c r="V340" s="21"/>
      <c r="W340" s="21"/>
      <c r="X340" s="21"/>
      <c r="Y340" s="21"/>
      <c r="Z340" s="15"/>
      <c r="AA340" s="15"/>
      <c r="AB340" s="15"/>
      <c r="AC340" s="15"/>
      <c r="AD340" s="15"/>
      <c r="AE340" s="15"/>
      <c r="AF340" s="15"/>
      <c r="AG340" s="15" t="s">
        <v>131</v>
      </c>
      <c r="AH340" s="15">
        <v>0</v>
      </c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</row>
    <row r="341" spans="1:60" outlineLevel="3">
      <c r="A341" s="18"/>
      <c r="B341" s="19"/>
      <c r="C341" s="30" t="s">
        <v>403</v>
      </c>
      <c r="D341" s="23"/>
      <c r="E341" s="34">
        <v>1.4</v>
      </c>
      <c r="F341" s="21"/>
      <c r="G341" s="21"/>
      <c r="H341" s="21"/>
      <c r="I341" s="21"/>
      <c r="J341" s="21"/>
      <c r="K341" s="21"/>
      <c r="L341" s="21"/>
      <c r="M341" s="21"/>
      <c r="N341" s="393"/>
      <c r="O341" s="393"/>
      <c r="P341" s="393"/>
      <c r="Q341" s="393"/>
      <c r="R341" s="21"/>
      <c r="S341" s="21"/>
      <c r="T341" s="21"/>
      <c r="U341" s="21"/>
      <c r="V341" s="21"/>
      <c r="W341" s="21"/>
      <c r="X341" s="21"/>
      <c r="Y341" s="21"/>
      <c r="Z341" s="15"/>
      <c r="AA341" s="15"/>
      <c r="AB341" s="15"/>
      <c r="AC341" s="15"/>
      <c r="AD341" s="15"/>
      <c r="AE341" s="15"/>
      <c r="AF341" s="15"/>
      <c r="AG341" s="15" t="s">
        <v>131</v>
      </c>
      <c r="AH341" s="15">
        <v>0</v>
      </c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</row>
    <row r="342" spans="1:60" outlineLevel="3">
      <c r="A342" s="18"/>
      <c r="B342" s="19"/>
      <c r="C342" s="30" t="s">
        <v>390</v>
      </c>
      <c r="D342" s="23"/>
      <c r="E342" s="34">
        <v>1.482</v>
      </c>
      <c r="F342" s="21"/>
      <c r="G342" s="21"/>
      <c r="H342" s="21"/>
      <c r="I342" s="21"/>
      <c r="J342" s="21"/>
      <c r="K342" s="21"/>
      <c r="L342" s="21"/>
      <c r="M342" s="21"/>
      <c r="N342" s="393"/>
      <c r="O342" s="393"/>
      <c r="P342" s="393"/>
      <c r="Q342" s="393"/>
      <c r="R342" s="21"/>
      <c r="S342" s="21"/>
      <c r="T342" s="21"/>
      <c r="U342" s="21"/>
      <c r="V342" s="21"/>
      <c r="W342" s="21"/>
      <c r="X342" s="21"/>
      <c r="Y342" s="21"/>
      <c r="Z342" s="15"/>
      <c r="AA342" s="15"/>
      <c r="AB342" s="15"/>
      <c r="AC342" s="15"/>
      <c r="AD342" s="15"/>
      <c r="AE342" s="15"/>
      <c r="AF342" s="15"/>
      <c r="AG342" s="15" t="s">
        <v>131</v>
      </c>
      <c r="AH342" s="15">
        <v>0</v>
      </c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</row>
    <row r="343" spans="1:60" outlineLevel="1">
      <c r="A343" s="25">
        <v>59</v>
      </c>
      <c r="B343" s="26" t="s">
        <v>404</v>
      </c>
      <c r="C343" s="29" t="s">
        <v>405</v>
      </c>
      <c r="D343" s="27" t="s">
        <v>152</v>
      </c>
      <c r="E343" s="35">
        <v>5506.2849999999999</v>
      </c>
      <c r="F343" s="392"/>
      <c r="G343" s="36">
        <f>ROUND(E343*F343,2)</f>
        <v>0</v>
      </c>
      <c r="H343" s="392"/>
      <c r="I343" s="36">
        <f>ROUND(E343*H343,2)</f>
        <v>0</v>
      </c>
      <c r="J343" s="392"/>
      <c r="K343" s="36">
        <f>ROUND(E343*J343,2)</f>
        <v>0</v>
      </c>
      <c r="L343" s="36">
        <v>21</v>
      </c>
      <c r="M343" s="36">
        <f>G343*(1+L343/100)</f>
        <v>0</v>
      </c>
      <c r="N343" s="35">
        <v>4.7660000000000001E-2</v>
      </c>
      <c r="O343" s="35">
        <f>ROUND(E343*N343,2)</f>
        <v>262.43</v>
      </c>
      <c r="P343" s="35">
        <v>0</v>
      </c>
      <c r="Q343" s="35">
        <f>ROUND(E343*P343,2)</f>
        <v>0</v>
      </c>
      <c r="R343" s="36"/>
      <c r="S343" s="36" t="s">
        <v>2116</v>
      </c>
      <c r="T343" s="28" t="s">
        <v>2116</v>
      </c>
      <c r="U343" s="21">
        <v>0.65600000000000003</v>
      </c>
      <c r="V343" s="21">
        <f>ROUND(E343*U343,2)</f>
        <v>3612.12</v>
      </c>
      <c r="W343" s="21"/>
      <c r="X343" s="21" t="s">
        <v>135</v>
      </c>
      <c r="Y343" s="21" t="s">
        <v>2117</v>
      </c>
      <c r="Z343" s="15"/>
      <c r="AA343" s="15"/>
      <c r="AB343" s="15"/>
      <c r="AC343" s="15"/>
      <c r="AD343" s="15"/>
      <c r="AE343" s="15"/>
      <c r="AF343" s="15"/>
      <c r="AG343" s="15" t="s">
        <v>136</v>
      </c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</row>
    <row r="344" spans="1:60" ht="33.75" outlineLevel="2">
      <c r="A344" s="18"/>
      <c r="B344" s="19"/>
      <c r="C344" s="30" t="s">
        <v>406</v>
      </c>
      <c r="D344" s="23"/>
      <c r="E344" s="34">
        <v>98.539000000000001</v>
      </c>
      <c r="F344" s="21"/>
      <c r="G344" s="21"/>
      <c r="H344" s="21"/>
      <c r="I344" s="21"/>
      <c r="J344" s="21"/>
      <c r="K344" s="21"/>
      <c r="L344" s="21"/>
      <c r="M344" s="21"/>
      <c r="N344" s="393"/>
      <c r="O344" s="393"/>
      <c r="P344" s="393"/>
      <c r="Q344" s="393"/>
      <c r="R344" s="21"/>
      <c r="S344" s="21"/>
      <c r="T344" s="21"/>
      <c r="U344" s="21"/>
      <c r="V344" s="21"/>
      <c r="W344" s="21"/>
      <c r="X344" s="21"/>
      <c r="Y344" s="21"/>
      <c r="Z344" s="15"/>
      <c r="AA344" s="15"/>
      <c r="AB344" s="15"/>
      <c r="AC344" s="15"/>
      <c r="AD344" s="15"/>
      <c r="AE344" s="15"/>
      <c r="AF344" s="15"/>
      <c r="AG344" s="15" t="s">
        <v>131</v>
      </c>
      <c r="AH344" s="15">
        <v>0</v>
      </c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</row>
    <row r="345" spans="1:60" outlineLevel="3">
      <c r="A345" s="18"/>
      <c r="B345" s="19"/>
      <c r="C345" s="30" t="s">
        <v>407</v>
      </c>
      <c r="D345" s="23"/>
      <c r="E345" s="34">
        <v>17.715</v>
      </c>
      <c r="F345" s="21"/>
      <c r="G345" s="21"/>
      <c r="H345" s="21"/>
      <c r="I345" s="21"/>
      <c r="J345" s="21"/>
      <c r="K345" s="21"/>
      <c r="L345" s="21"/>
      <c r="M345" s="21"/>
      <c r="N345" s="393"/>
      <c r="O345" s="393"/>
      <c r="P345" s="393"/>
      <c r="Q345" s="393"/>
      <c r="R345" s="21"/>
      <c r="S345" s="21"/>
      <c r="T345" s="21"/>
      <c r="U345" s="21"/>
      <c r="V345" s="21"/>
      <c r="W345" s="21"/>
      <c r="X345" s="21"/>
      <c r="Y345" s="21"/>
      <c r="Z345" s="15"/>
      <c r="AA345" s="15"/>
      <c r="AB345" s="15"/>
      <c r="AC345" s="15"/>
      <c r="AD345" s="15"/>
      <c r="AE345" s="15"/>
      <c r="AF345" s="15"/>
      <c r="AG345" s="15" t="s">
        <v>131</v>
      </c>
      <c r="AH345" s="15">
        <v>0</v>
      </c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</row>
    <row r="346" spans="1:60" outlineLevel="3">
      <c r="A346" s="18"/>
      <c r="B346" s="19"/>
      <c r="C346" s="30" t="s">
        <v>408</v>
      </c>
      <c r="D346" s="23"/>
      <c r="E346" s="34">
        <v>65.105000000000004</v>
      </c>
      <c r="F346" s="21"/>
      <c r="G346" s="21"/>
      <c r="H346" s="21"/>
      <c r="I346" s="21"/>
      <c r="J346" s="21"/>
      <c r="K346" s="21"/>
      <c r="L346" s="21"/>
      <c r="M346" s="21"/>
      <c r="N346" s="393"/>
      <c r="O346" s="393"/>
      <c r="P346" s="393"/>
      <c r="Q346" s="393"/>
      <c r="R346" s="21"/>
      <c r="S346" s="21"/>
      <c r="T346" s="21"/>
      <c r="U346" s="21"/>
      <c r="V346" s="21"/>
      <c r="W346" s="21"/>
      <c r="X346" s="21"/>
      <c r="Y346" s="21"/>
      <c r="Z346" s="15"/>
      <c r="AA346" s="15"/>
      <c r="AB346" s="15"/>
      <c r="AC346" s="15"/>
      <c r="AD346" s="15"/>
      <c r="AE346" s="15"/>
      <c r="AF346" s="15"/>
      <c r="AG346" s="15" t="s">
        <v>131</v>
      </c>
      <c r="AH346" s="15">
        <v>0</v>
      </c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</row>
    <row r="347" spans="1:60" outlineLevel="3">
      <c r="A347" s="18"/>
      <c r="B347" s="19"/>
      <c r="C347" s="30" t="s">
        <v>409</v>
      </c>
      <c r="D347" s="23"/>
      <c r="E347" s="34">
        <v>20.59</v>
      </c>
      <c r="F347" s="21"/>
      <c r="G347" s="21"/>
      <c r="H347" s="21"/>
      <c r="I347" s="21"/>
      <c r="J347" s="21"/>
      <c r="K347" s="21"/>
      <c r="L347" s="21"/>
      <c r="M347" s="21"/>
      <c r="N347" s="393"/>
      <c r="O347" s="393"/>
      <c r="P347" s="393"/>
      <c r="Q347" s="393"/>
      <c r="R347" s="21"/>
      <c r="S347" s="21"/>
      <c r="T347" s="21"/>
      <c r="U347" s="21"/>
      <c r="V347" s="21"/>
      <c r="W347" s="21"/>
      <c r="X347" s="21"/>
      <c r="Y347" s="21"/>
      <c r="Z347" s="15"/>
      <c r="AA347" s="15"/>
      <c r="AB347" s="15"/>
      <c r="AC347" s="15"/>
      <c r="AD347" s="15"/>
      <c r="AE347" s="15"/>
      <c r="AF347" s="15"/>
      <c r="AG347" s="15" t="s">
        <v>131</v>
      </c>
      <c r="AH347" s="15">
        <v>0</v>
      </c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</row>
    <row r="348" spans="1:60" outlineLevel="3">
      <c r="A348" s="18"/>
      <c r="B348" s="19"/>
      <c r="C348" s="30" t="s">
        <v>410</v>
      </c>
      <c r="D348" s="23"/>
      <c r="E348" s="34">
        <v>44.472000000000001</v>
      </c>
      <c r="F348" s="21"/>
      <c r="G348" s="21"/>
      <c r="H348" s="21"/>
      <c r="I348" s="21"/>
      <c r="J348" s="21"/>
      <c r="K348" s="21"/>
      <c r="L348" s="21"/>
      <c r="M348" s="21"/>
      <c r="N348" s="393"/>
      <c r="O348" s="393"/>
      <c r="P348" s="393"/>
      <c r="Q348" s="393"/>
      <c r="R348" s="21"/>
      <c r="S348" s="21"/>
      <c r="T348" s="21"/>
      <c r="U348" s="21"/>
      <c r="V348" s="21"/>
      <c r="W348" s="21"/>
      <c r="X348" s="21"/>
      <c r="Y348" s="21"/>
      <c r="Z348" s="15"/>
      <c r="AA348" s="15"/>
      <c r="AB348" s="15"/>
      <c r="AC348" s="15"/>
      <c r="AD348" s="15"/>
      <c r="AE348" s="15"/>
      <c r="AF348" s="15"/>
      <c r="AG348" s="15" t="s">
        <v>131</v>
      </c>
      <c r="AH348" s="15">
        <v>0</v>
      </c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</row>
    <row r="349" spans="1:60" ht="22.5" outlineLevel="3">
      <c r="A349" s="18"/>
      <c r="B349" s="19"/>
      <c r="C349" s="30" t="s">
        <v>411</v>
      </c>
      <c r="D349" s="23"/>
      <c r="E349" s="34">
        <v>90.6</v>
      </c>
      <c r="F349" s="21"/>
      <c r="G349" s="21"/>
      <c r="H349" s="21"/>
      <c r="I349" s="21"/>
      <c r="J349" s="21"/>
      <c r="K349" s="21"/>
      <c r="L349" s="21"/>
      <c r="M349" s="21"/>
      <c r="N349" s="393"/>
      <c r="O349" s="393"/>
      <c r="P349" s="393"/>
      <c r="Q349" s="393"/>
      <c r="R349" s="21"/>
      <c r="S349" s="21"/>
      <c r="T349" s="21"/>
      <c r="U349" s="21"/>
      <c r="V349" s="21"/>
      <c r="W349" s="21"/>
      <c r="X349" s="21"/>
      <c r="Y349" s="21"/>
      <c r="Z349" s="15"/>
      <c r="AA349" s="15"/>
      <c r="AB349" s="15"/>
      <c r="AC349" s="15"/>
      <c r="AD349" s="15"/>
      <c r="AE349" s="15"/>
      <c r="AF349" s="15"/>
      <c r="AG349" s="15" t="s">
        <v>131</v>
      </c>
      <c r="AH349" s="15">
        <v>0</v>
      </c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</row>
    <row r="350" spans="1:60" outlineLevel="3">
      <c r="A350" s="18"/>
      <c r="B350" s="19"/>
      <c r="C350" s="30" t="s">
        <v>412</v>
      </c>
      <c r="D350" s="23"/>
      <c r="E350" s="34">
        <v>9.86</v>
      </c>
      <c r="F350" s="21"/>
      <c r="G350" s="21"/>
      <c r="H350" s="21"/>
      <c r="I350" s="21"/>
      <c r="J350" s="21"/>
      <c r="K350" s="21"/>
      <c r="L350" s="21"/>
      <c r="M350" s="21"/>
      <c r="N350" s="393"/>
      <c r="O350" s="393"/>
      <c r="P350" s="393"/>
      <c r="Q350" s="393"/>
      <c r="R350" s="21"/>
      <c r="S350" s="21"/>
      <c r="T350" s="21"/>
      <c r="U350" s="21"/>
      <c r="V350" s="21"/>
      <c r="W350" s="21"/>
      <c r="X350" s="21"/>
      <c r="Y350" s="21"/>
      <c r="Z350" s="15"/>
      <c r="AA350" s="15"/>
      <c r="AB350" s="15"/>
      <c r="AC350" s="15"/>
      <c r="AD350" s="15"/>
      <c r="AE350" s="15"/>
      <c r="AF350" s="15"/>
      <c r="AG350" s="15" t="s">
        <v>131</v>
      </c>
      <c r="AH350" s="15">
        <v>0</v>
      </c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</row>
    <row r="351" spans="1:60" outlineLevel="3">
      <c r="A351" s="18"/>
      <c r="B351" s="19"/>
      <c r="C351" s="30" t="s">
        <v>413</v>
      </c>
      <c r="D351" s="23"/>
      <c r="E351" s="34">
        <v>8.3230000000000004</v>
      </c>
      <c r="F351" s="21"/>
      <c r="G351" s="21"/>
      <c r="H351" s="21"/>
      <c r="I351" s="21"/>
      <c r="J351" s="21"/>
      <c r="K351" s="21"/>
      <c r="L351" s="21"/>
      <c r="M351" s="21"/>
      <c r="N351" s="393"/>
      <c r="O351" s="393"/>
      <c r="P351" s="393"/>
      <c r="Q351" s="393"/>
      <c r="R351" s="21"/>
      <c r="S351" s="21"/>
      <c r="T351" s="21"/>
      <c r="U351" s="21"/>
      <c r="V351" s="21"/>
      <c r="W351" s="21"/>
      <c r="X351" s="21"/>
      <c r="Y351" s="21"/>
      <c r="Z351" s="15"/>
      <c r="AA351" s="15"/>
      <c r="AB351" s="15"/>
      <c r="AC351" s="15"/>
      <c r="AD351" s="15"/>
      <c r="AE351" s="15"/>
      <c r="AF351" s="15"/>
      <c r="AG351" s="15" t="s">
        <v>131</v>
      </c>
      <c r="AH351" s="15">
        <v>0</v>
      </c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</row>
    <row r="352" spans="1:60" outlineLevel="3">
      <c r="A352" s="18"/>
      <c r="B352" s="19"/>
      <c r="C352" s="30" t="s">
        <v>414</v>
      </c>
      <c r="D352" s="23"/>
      <c r="E352" s="34">
        <v>5.51</v>
      </c>
      <c r="F352" s="21"/>
      <c r="G352" s="21"/>
      <c r="H352" s="21"/>
      <c r="I352" s="21"/>
      <c r="J352" s="21"/>
      <c r="K352" s="21"/>
      <c r="L352" s="21"/>
      <c r="M352" s="21"/>
      <c r="N352" s="393"/>
      <c r="O352" s="393"/>
      <c r="P352" s="393"/>
      <c r="Q352" s="393"/>
      <c r="R352" s="21"/>
      <c r="S352" s="21"/>
      <c r="T352" s="21"/>
      <c r="U352" s="21"/>
      <c r="V352" s="21"/>
      <c r="W352" s="21"/>
      <c r="X352" s="21"/>
      <c r="Y352" s="21"/>
      <c r="Z352" s="15"/>
      <c r="AA352" s="15"/>
      <c r="AB352" s="15"/>
      <c r="AC352" s="15"/>
      <c r="AD352" s="15"/>
      <c r="AE352" s="15"/>
      <c r="AF352" s="15"/>
      <c r="AG352" s="15" t="s">
        <v>131</v>
      </c>
      <c r="AH352" s="15">
        <v>0</v>
      </c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</row>
    <row r="353" spans="1:60" ht="22.5" outlineLevel="3">
      <c r="A353" s="18"/>
      <c r="B353" s="19"/>
      <c r="C353" s="30" t="s">
        <v>415</v>
      </c>
      <c r="D353" s="23"/>
      <c r="E353" s="34">
        <v>98.1995</v>
      </c>
      <c r="F353" s="21"/>
      <c r="G353" s="21"/>
      <c r="H353" s="21"/>
      <c r="I353" s="21"/>
      <c r="J353" s="21"/>
      <c r="K353" s="21"/>
      <c r="L353" s="21"/>
      <c r="M353" s="21"/>
      <c r="N353" s="393"/>
      <c r="O353" s="393"/>
      <c r="P353" s="393"/>
      <c r="Q353" s="393"/>
      <c r="R353" s="21"/>
      <c r="S353" s="21"/>
      <c r="T353" s="21"/>
      <c r="U353" s="21"/>
      <c r="V353" s="21"/>
      <c r="W353" s="21"/>
      <c r="X353" s="21"/>
      <c r="Y353" s="21"/>
      <c r="Z353" s="15"/>
      <c r="AA353" s="15"/>
      <c r="AB353" s="15"/>
      <c r="AC353" s="15"/>
      <c r="AD353" s="15"/>
      <c r="AE353" s="15"/>
      <c r="AF353" s="15"/>
      <c r="AG353" s="15" t="s">
        <v>131</v>
      </c>
      <c r="AH353" s="15">
        <v>0</v>
      </c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</row>
    <row r="354" spans="1:60" outlineLevel="3">
      <c r="A354" s="18"/>
      <c r="B354" s="19"/>
      <c r="C354" s="30" t="s">
        <v>416</v>
      </c>
      <c r="D354" s="23"/>
      <c r="E354" s="34">
        <v>15.834</v>
      </c>
      <c r="F354" s="21"/>
      <c r="G354" s="21"/>
      <c r="H354" s="21"/>
      <c r="I354" s="21"/>
      <c r="J354" s="21"/>
      <c r="K354" s="21"/>
      <c r="L354" s="21"/>
      <c r="M354" s="21"/>
      <c r="N354" s="393"/>
      <c r="O354" s="393"/>
      <c r="P354" s="393"/>
      <c r="Q354" s="393"/>
      <c r="R354" s="21"/>
      <c r="S354" s="21"/>
      <c r="T354" s="21"/>
      <c r="U354" s="21"/>
      <c r="V354" s="21"/>
      <c r="W354" s="21"/>
      <c r="X354" s="21"/>
      <c r="Y354" s="21"/>
      <c r="Z354" s="15"/>
      <c r="AA354" s="15"/>
      <c r="AB354" s="15"/>
      <c r="AC354" s="15"/>
      <c r="AD354" s="15"/>
      <c r="AE354" s="15"/>
      <c r="AF354" s="15"/>
      <c r="AG354" s="15" t="s">
        <v>131</v>
      </c>
      <c r="AH354" s="15">
        <v>0</v>
      </c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</row>
    <row r="355" spans="1:60" ht="22.5" outlineLevel="3">
      <c r="A355" s="18"/>
      <c r="B355" s="19"/>
      <c r="C355" s="30" t="s">
        <v>417</v>
      </c>
      <c r="D355" s="23"/>
      <c r="E355" s="34">
        <v>100.399</v>
      </c>
      <c r="F355" s="21"/>
      <c r="G355" s="21"/>
      <c r="H355" s="21"/>
      <c r="I355" s="21"/>
      <c r="J355" s="21"/>
      <c r="K355" s="21"/>
      <c r="L355" s="21"/>
      <c r="M355" s="21"/>
      <c r="N355" s="393"/>
      <c r="O355" s="393"/>
      <c r="P355" s="393"/>
      <c r="Q355" s="393"/>
      <c r="R355" s="21"/>
      <c r="S355" s="21"/>
      <c r="T355" s="21"/>
      <c r="U355" s="21"/>
      <c r="V355" s="21"/>
      <c r="W355" s="21"/>
      <c r="X355" s="21"/>
      <c r="Y355" s="21"/>
      <c r="Z355" s="15"/>
      <c r="AA355" s="15"/>
      <c r="AB355" s="15"/>
      <c r="AC355" s="15"/>
      <c r="AD355" s="15"/>
      <c r="AE355" s="15"/>
      <c r="AF355" s="15"/>
      <c r="AG355" s="15" t="s">
        <v>131</v>
      </c>
      <c r="AH355" s="15">
        <v>0</v>
      </c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</row>
    <row r="356" spans="1:60" outlineLevel="3">
      <c r="A356" s="18"/>
      <c r="B356" s="19"/>
      <c r="C356" s="30" t="s">
        <v>418</v>
      </c>
      <c r="D356" s="23"/>
      <c r="E356" s="34">
        <v>4.88</v>
      </c>
      <c r="F356" s="21"/>
      <c r="G356" s="21"/>
      <c r="H356" s="21"/>
      <c r="I356" s="21"/>
      <c r="J356" s="21"/>
      <c r="K356" s="21"/>
      <c r="L356" s="21"/>
      <c r="M356" s="21"/>
      <c r="N356" s="393"/>
      <c r="O356" s="393"/>
      <c r="P356" s="393"/>
      <c r="Q356" s="393"/>
      <c r="R356" s="21"/>
      <c r="S356" s="21"/>
      <c r="T356" s="21"/>
      <c r="U356" s="21"/>
      <c r="V356" s="21"/>
      <c r="W356" s="21"/>
      <c r="X356" s="21"/>
      <c r="Y356" s="21"/>
      <c r="Z356" s="15"/>
      <c r="AA356" s="15"/>
      <c r="AB356" s="15"/>
      <c r="AC356" s="15"/>
      <c r="AD356" s="15"/>
      <c r="AE356" s="15"/>
      <c r="AF356" s="15"/>
      <c r="AG356" s="15" t="s">
        <v>131</v>
      </c>
      <c r="AH356" s="15">
        <v>0</v>
      </c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</row>
    <row r="357" spans="1:60" outlineLevel="3">
      <c r="A357" s="18"/>
      <c r="B357" s="19"/>
      <c r="C357" s="30" t="s">
        <v>419</v>
      </c>
      <c r="D357" s="23"/>
      <c r="E357" s="34">
        <v>21.17</v>
      </c>
      <c r="F357" s="21"/>
      <c r="G357" s="21"/>
      <c r="H357" s="21"/>
      <c r="I357" s="21"/>
      <c r="J357" s="21"/>
      <c r="K357" s="21"/>
      <c r="L357" s="21"/>
      <c r="M357" s="21"/>
      <c r="N357" s="393"/>
      <c r="O357" s="393"/>
      <c r="P357" s="393"/>
      <c r="Q357" s="393"/>
      <c r="R357" s="21"/>
      <c r="S357" s="21"/>
      <c r="T357" s="21"/>
      <c r="U357" s="21"/>
      <c r="V357" s="21"/>
      <c r="W357" s="21"/>
      <c r="X357" s="21"/>
      <c r="Y357" s="21"/>
      <c r="Z357" s="15"/>
      <c r="AA357" s="15"/>
      <c r="AB357" s="15"/>
      <c r="AC357" s="15"/>
      <c r="AD357" s="15"/>
      <c r="AE357" s="15"/>
      <c r="AF357" s="15"/>
      <c r="AG357" s="15" t="s">
        <v>131</v>
      </c>
      <c r="AH357" s="15">
        <v>0</v>
      </c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</row>
    <row r="358" spans="1:60" outlineLevel="3">
      <c r="A358" s="18"/>
      <c r="B358" s="19"/>
      <c r="C358" s="30" t="s">
        <v>420</v>
      </c>
      <c r="D358" s="23"/>
      <c r="E358" s="34">
        <v>32.19</v>
      </c>
      <c r="F358" s="21"/>
      <c r="G358" s="21"/>
      <c r="H358" s="21"/>
      <c r="I358" s="21"/>
      <c r="J358" s="21"/>
      <c r="K358" s="21"/>
      <c r="L358" s="21"/>
      <c r="M358" s="21"/>
      <c r="N358" s="393"/>
      <c r="O358" s="393"/>
      <c r="P358" s="393"/>
      <c r="Q358" s="393"/>
      <c r="R358" s="21"/>
      <c r="S358" s="21"/>
      <c r="T358" s="21"/>
      <c r="U358" s="21"/>
      <c r="V358" s="21"/>
      <c r="W358" s="21"/>
      <c r="X358" s="21"/>
      <c r="Y358" s="21"/>
      <c r="Z358" s="15"/>
      <c r="AA358" s="15"/>
      <c r="AB358" s="15"/>
      <c r="AC358" s="15"/>
      <c r="AD358" s="15"/>
      <c r="AE358" s="15"/>
      <c r="AF358" s="15"/>
      <c r="AG358" s="15" t="s">
        <v>131</v>
      </c>
      <c r="AH358" s="15">
        <v>0</v>
      </c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</row>
    <row r="359" spans="1:60" outlineLevel="3">
      <c r="A359" s="18"/>
      <c r="B359" s="19"/>
      <c r="C359" s="30" t="s">
        <v>421</v>
      </c>
      <c r="D359" s="23"/>
      <c r="E359" s="34">
        <v>45.971499999999999</v>
      </c>
      <c r="F359" s="21"/>
      <c r="G359" s="21"/>
      <c r="H359" s="21"/>
      <c r="I359" s="21"/>
      <c r="J359" s="21"/>
      <c r="K359" s="21"/>
      <c r="L359" s="21"/>
      <c r="M359" s="21"/>
      <c r="N359" s="393"/>
      <c r="O359" s="393"/>
      <c r="P359" s="393"/>
      <c r="Q359" s="393"/>
      <c r="R359" s="21"/>
      <c r="S359" s="21"/>
      <c r="T359" s="21"/>
      <c r="U359" s="21"/>
      <c r="V359" s="21"/>
      <c r="W359" s="21"/>
      <c r="X359" s="21"/>
      <c r="Y359" s="21"/>
      <c r="Z359" s="15"/>
      <c r="AA359" s="15"/>
      <c r="AB359" s="15"/>
      <c r="AC359" s="15"/>
      <c r="AD359" s="15"/>
      <c r="AE359" s="15"/>
      <c r="AF359" s="15"/>
      <c r="AG359" s="15" t="s">
        <v>131</v>
      </c>
      <c r="AH359" s="15">
        <v>0</v>
      </c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</row>
    <row r="360" spans="1:60" outlineLevel="3">
      <c r="A360" s="18"/>
      <c r="B360" s="19"/>
      <c r="C360" s="30" t="s">
        <v>422</v>
      </c>
      <c r="D360" s="23"/>
      <c r="E360" s="34">
        <v>86.238</v>
      </c>
      <c r="F360" s="21"/>
      <c r="G360" s="21"/>
      <c r="H360" s="21"/>
      <c r="I360" s="21"/>
      <c r="J360" s="21"/>
      <c r="K360" s="21"/>
      <c r="L360" s="21"/>
      <c r="M360" s="21"/>
      <c r="N360" s="393"/>
      <c r="O360" s="393"/>
      <c r="P360" s="393"/>
      <c r="Q360" s="393"/>
      <c r="R360" s="21"/>
      <c r="S360" s="21"/>
      <c r="T360" s="21"/>
      <c r="U360" s="21"/>
      <c r="V360" s="21"/>
      <c r="W360" s="21"/>
      <c r="X360" s="21"/>
      <c r="Y360" s="21"/>
      <c r="Z360" s="15"/>
      <c r="AA360" s="15"/>
      <c r="AB360" s="15"/>
      <c r="AC360" s="15"/>
      <c r="AD360" s="15"/>
      <c r="AE360" s="15"/>
      <c r="AF360" s="15"/>
      <c r="AG360" s="15" t="s">
        <v>131</v>
      </c>
      <c r="AH360" s="15">
        <v>0</v>
      </c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</row>
    <row r="361" spans="1:60" outlineLevel="3">
      <c r="A361" s="18"/>
      <c r="B361" s="19"/>
      <c r="C361" s="30" t="s">
        <v>423</v>
      </c>
      <c r="D361" s="23"/>
      <c r="E361" s="34">
        <v>72.680999999999997</v>
      </c>
      <c r="F361" s="21"/>
      <c r="G361" s="21"/>
      <c r="H361" s="21"/>
      <c r="I361" s="21"/>
      <c r="J361" s="21"/>
      <c r="K361" s="21"/>
      <c r="L361" s="21"/>
      <c r="M361" s="21"/>
      <c r="N361" s="393"/>
      <c r="O361" s="393"/>
      <c r="P361" s="393"/>
      <c r="Q361" s="393"/>
      <c r="R361" s="21"/>
      <c r="S361" s="21"/>
      <c r="T361" s="21"/>
      <c r="U361" s="21"/>
      <c r="V361" s="21"/>
      <c r="W361" s="21"/>
      <c r="X361" s="21"/>
      <c r="Y361" s="21"/>
      <c r="Z361" s="15"/>
      <c r="AA361" s="15"/>
      <c r="AB361" s="15"/>
      <c r="AC361" s="15"/>
      <c r="AD361" s="15"/>
      <c r="AE361" s="15"/>
      <c r="AF361" s="15"/>
      <c r="AG361" s="15" t="s">
        <v>131</v>
      </c>
      <c r="AH361" s="15">
        <v>0</v>
      </c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</row>
    <row r="362" spans="1:60" ht="22.5" outlineLevel="3">
      <c r="A362" s="18"/>
      <c r="B362" s="19"/>
      <c r="C362" s="30" t="s">
        <v>424</v>
      </c>
      <c r="D362" s="23"/>
      <c r="E362" s="34">
        <v>144.76599999999999</v>
      </c>
      <c r="F362" s="21"/>
      <c r="G362" s="21"/>
      <c r="H362" s="21"/>
      <c r="I362" s="21"/>
      <c r="J362" s="21"/>
      <c r="K362" s="21"/>
      <c r="L362" s="21"/>
      <c r="M362" s="21"/>
      <c r="N362" s="393"/>
      <c r="O362" s="393"/>
      <c r="P362" s="393"/>
      <c r="Q362" s="393"/>
      <c r="R362" s="21"/>
      <c r="S362" s="21"/>
      <c r="T362" s="21"/>
      <c r="U362" s="21"/>
      <c r="V362" s="21"/>
      <c r="W362" s="21"/>
      <c r="X362" s="21"/>
      <c r="Y362" s="21"/>
      <c r="Z362" s="15"/>
      <c r="AA362" s="15"/>
      <c r="AB362" s="15"/>
      <c r="AC362" s="15"/>
      <c r="AD362" s="15"/>
      <c r="AE362" s="15"/>
      <c r="AF362" s="15"/>
      <c r="AG362" s="15" t="s">
        <v>131</v>
      </c>
      <c r="AH362" s="15">
        <v>0</v>
      </c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</row>
    <row r="363" spans="1:60" ht="22.5" outlineLevel="3">
      <c r="A363" s="18"/>
      <c r="B363" s="19"/>
      <c r="C363" s="30" t="s">
        <v>425</v>
      </c>
      <c r="D363" s="23"/>
      <c r="E363" s="34">
        <v>56.280999999999999</v>
      </c>
      <c r="F363" s="21"/>
      <c r="G363" s="21"/>
      <c r="H363" s="21"/>
      <c r="I363" s="21"/>
      <c r="J363" s="21"/>
      <c r="K363" s="21"/>
      <c r="L363" s="21"/>
      <c r="M363" s="21"/>
      <c r="N363" s="393"/>
      <c r="O363" s="393"/>
      <c r="P363" s="393"/>
      <c r="Q363" s="393"/>
      <c r="R363" s="21"/>
      <c r="S363" s="21"/>
      <c r="T363" s="21"/>
      <c r="U363" s="21"/>
      <c r="V363" s="21"/>
      <c r="W363" s="21"/>
      <c r="X363" s="21"/>
      <c r="Y363" s="21"/>
      <c r="Z363" s="15"/>
      <c r="AA363" s="15"/>
      <c r="AB363" s="15"/>
      <c r="AC363" s="15"/>
      <c r="AD363" s="15"/>
      <c r="AE363" s="15"/>
      <c r="AF363" s="15"/>
      <c r="AG363" s="15" t="s">
        <v>131</v>
      </c>
      <c r="AH363" s="15">
        <v>0</v>
      </c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</row>
    <row r="364" spans="1:60" outlineLevel="3">
      <c r="A364" s="18"/>
      <c r="B364" s="19"/>
      <c r="C364" s="30" t="s">
        <v>426</v>
      </c>
      <c r="D364" s="23"/>
      <c r="E364" s="34">
        <v>53.207999999999998</v>
      </c>
      <c r="F364" s="21"/>
      <c r="G364" s="21"/>
      <c r="H364" s="21"/>
      <c r="I364" s="21"/>
      <c r="J364" s="21"/>
      <c r="K364" s="21"/>
      <c r="L364" s="21"/>
      <c r="M364" s="21"/>
      <c r="N364" s="393"/>
      <c r="O364" s="393"/>
      <c r="P364" s="393"/>
      <c r="Q364" s="393"/>
      <c r="R364" s="21"/>
      <c r="S364" s="21"/>
      <c r="T364" s="21"/>
      <c r="U364" s="21"/>
      <c r="V364" s="21"/>
      <c r="W364" s="21"/>
      <c r="X364" s="21"/>
      <c r="Y364" s="21"/>
      <c r="Z364" s="15"/>
      <c r="AA364" s="15"/>
      <c r="AB364" s="15"/>
      <c r="AC364" s="15"/>
      <c r="AD364" s="15"/>
      <c r="AE364" s="15"/>
      <c r="AF364" s="15"/>
      <c r="AG364" s="15" t="s">
        <v>131</v>
      </c>
      <c r="AH364" s="15">
        <v>0</v>
      </c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</row>
    <row r="365" spans="1:60" outlineLevel="3">
      <c r="A365" s="18"/>
      <c r="B365" s="19"/>
      <c r="C365" s="30" t="s">
        <v>427</v>
      </c>
      <c r="D365" s="23"/>
      <c r="E365" s="34">
        <v>58.49</v>
      </c>
      <c r="F365" s="21"/>
      <c r="G365" s="21"/>
      <c r="H365" s="21"/>
      <c r="I365" s="21"/>
      <c r="J365" s="21"/>
      <c r="K365" s="21"/>
      <c r="L365" s="21"/>
      <c r="M365" s="21"/>
      <c r="N365" s="393"/>
      <c r="O365" s="393"/>
      <c r="P365" s="393"/>
      <c r="Q365" s="393"/>
      <c r="R365" s="21"/>
      <c r="S365" s="21"/>
      <c r="T365" s="21"/>
      <c r="U365" s="21"/>
      <c r="V365" s="21"/>
      <c r="W365" s="21"/>
      <c r="X365" s="21"/>
      <c r="Y365" s="21"/>
      <c r="Z365" s="15"/>
      <c r="AA365" s="15"/>
      <c r="AB365" s="15"/>
      <c r="AC365" s="15"/>
      <c r="AD365" s="15"/>
      <c r="AE365" s="15"/>
      <c r="AF365" s="15"/>
      <c r="AG365" s="15" t="s">
        <v>131</v>
      </c>
      <c r="AH365" s="15">
        <v>0</v>
      </c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</row>
    <row r="366" spans="1:60" outlineLevel="3">
      <c r="A366" s="18"/>
      <c r="B366" s="19"/>
      <c r="C366" s="30" t="s">
        <v>428</v>
      </c>
      <c r="D366" s="23"/>
      <c r="E366" s="34">
        <v>48.72</v>
      </c>
      <c r="F366" s="21"/>
      <c r="G366" s="21"/>
      <c r="H366" s="21"/>
      <c r="I366" s="21"/>
      <c r="J366" s="21"/>
      <c r="K366" s="21"/>
      <c r="L366" s="21"/>
      <c r="M366" s="21"/>
      <c r="N366" s="393"/>
      <c r="O366" s="393"/>
      <c r="P366" s="393"/>
      <c r="Q366" s="393"/>
      <c r="R366" s="21"/>
      <c r="S366" s="21"/>
      <c r="T366" s="21"/>
      <c r="U366" s="21"/>
      <c r="V366" s="21"/>
      <c r="W366" s="21"/>
      <c r="X366" s="21"/>
      <c r="Y366" s="21"/>
      <c r="Z366" s="15"/>
      <c r="AA366" s="15"/>
      <c r="AB366" s="15"/>
      <c r="AC366" s="15"/>
      <c r="AD366" s="15"/>
      <c r="AE366" s="15"/>
      <c r="AF366" s="15"/>
      <c r="AG366" s="15" t="s">
        <v>131</v>
      </c>
      <c r="AH366" s="15">
        <v>0</v>
      </c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</row>
    <row r="367" spans="1:60" outlineLevel="3">
      <c r="A367" s="18"/>
      <c r="B367" s="19"/>
      <c r="C367" s="30" t="s">
        <v>429</v>
      </c>
      <c r="D367" s="23"/>
      <c r="E367" s="34">
        <v>19.72</v>
      </c>
      <c r="F367" s="21"/>
      <c r="G367" s="21"/>
      <c r="H367" s="21"/>
      <c r="I367" s="21"/>
      <c r="J367" s="21"/>
      <c r="K367" s="21"/>
      <c r="L367" s="21"/>
      <c r="M367" s="21"/>
      <c r="N367" s="393"/>
      <c r="O367" s="393"/>
      <c r="P367" s="393"/>
      <c r="Q367" s="393"/>
      <c r="R367" s="21"/>
      <c r="S367" s="21"/>
      <c r="T367" s="21"/>
      <c r="U367" s="21"/>
      <c r="V367" s="21"/>
      <c r="W367" s="21"/>
      <c r="X367" s="21"/>
      <c r="Y367" s="21"/>
      <c r="Z367" s="15"/>
      <c r="AA367" s="15"/>
      <c r="AB367" s="15"/>
      <c r="AC367" s="15"/>
      <c r="AD367" s="15"/>
      <c r="AE367" s="15"/>
      <c r="AF367" s="15"/>
      <c r="AG367" s="15" t="s">
        <v>131</v>
      </c>
      <c r="AH367" s="15">
        <v>0</v>
      </c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</row>
    <row r="368" spans="1:60" outlineLevel="3">
      <c r="A368" s="18"/>
      <c r="B368" s="19"/>
      <c r="C368" s="30" t="s">
        <v>430</v>
      </c>
      <c r="D368" s="23"/>
      <c r="E368" s="34">
        <v>45.82</v>
      </c>
      <c r="F368" s="21"/>
      <c r="G368" s="21"/>
      <c r="H368" s="21"/>
      <c r="I368" s="21"/>
      <c r="J368" s="21"/>
      <c r="K368" s="21"/>
      <c r="L368" s="21"/>
      <c r="M368" s="21"/>
      <c r="N368" s="393"/>
      <c r="O368" s="393"/>
      <c r="P368" s="393"/>
      <c r="Q368" s="393"/>
      <c r="R368" s="21"/>
      <c r="S368" s="21"/>
      <c r="T368" s="21"/>
      <c r="U368" s="21"/>
      <c r="V368" s="21"/>
      <c r="W368" s="21"/>
      <c r="X368" s="21"/>
      <c r="Y368" s="21"/>
      <c r="Z368" s="15"/>
      <c r="AA368" s="15"/>
      <c r="AB368" s="15"/>
      <c r="AC368" s="15"/>
      <c r="AD368" s="15"/>
      <c r="AE368" s="15"/>
      <c r="AF368" s="15"/>
      <c r="AG368" s="15" t="s">
        <v>131</v>
      </c>
      <c r="AH368" s="15">
        <v>0</v>
      </c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</row>
    <row r="369" spans="1:60" outlineLevel="3">
      <c r="A369" s="18"/>
      <c r="B369" s="19"/>
      <c r="C369" s="30" t="s">
        <v>431</v>
      </c>
      <c r="D369" s="23"/>
      <c r="E369" s="34">
        <v>36.770000000000003</v>
      </c>
      <c r="F369" s="21"/>
      <c r="G369" s="21"/>
      <c r="H369" s="21"/>
      <c r="I369" s="21"/>
      <c r="J369" s="21"/>
      <c r="K369" s="21"/>
      <c r="L369" s="21"/>
      <c r="M369" s="21"/>
      <c r="N369" s="393"/>
      <c r="O369" s="393"/>
      <c r="P369" s="393"/>
      <c r="Q369" s="393"/>
      <c r="R369" s="21"/>
      <c r="S369" s="21"/>
      <c r="T369" s="21"/>
      <c r="U369" s="21"/>
      <c r="V369" s="21"/>
      <c r="W369" s="21"/>
      <c r="X369" s="21"/>
      <c r="Y369" s="21"/>
      <c r="Z369" s="15"/>
      <c r="AA369" s="15"/>
      <c r="AB369" s="15"/>
      <c r="AC369" s="15"/>
      <c r="AD369" s="15"/>
      <c r="AE369" s="15"/>
      <c r="AF369" s="15"/>
      <c r="AG369" s="15" t="s">
        <v>131</v>
      </c>
      <c r="AH369" s="15">
        <v>0</v>
      </c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</row>
    <row r="370" spans="1:60" outlineLevel="3">
      <c r="A370" s="18"/>
      <c r="B370" s="19"/>
      <c r="C370" s="30" t="s">
        <v>432</v>
      </c>
      <c r="D370" s="23"/>
      <c r="E370" s="34">
        <v>6.3</v>
      </c>
      <c r="F370" s="21"/>
      <c r="G370" s="21"/>
      <c r="H370" s="21"/>
      <c r="I370" s="21"/>
      <c r="J370" s="21"/>
      <c r="K370" s="21"/>
      <c r="L370" s="21"/>
      <c r="M370" s="21"/>
      <c r="N370" s="393"/>
      <c r="O370" s="393"/>
      <c r="P370" s="393"/>
      <c r="Q370" s="393"/>
      <c r="R370" s="21"/>
      <c r="S370" s="21"/>
      <c r="T370" s="21"/>
      <c r="U370" s="21"/>
      <c r="V370" s="21"/>
      <c r="W370" s="21"/>
      <c r="X370" s="21"/>
      <c r="Y370" s="21"/>
      <c r="Z370" s="15"/>
      <c r="AA370" s="15"/>
      <c r="AB370" s="15"/>
      <c r="AC370" s="15"/>
      <c r="AD370" s="15"/>
      <c r="AE370" s="15"/>
      <c r="AF370" s="15"/>
      <c r="AG370" s="15" t="s">
        <v>131</v>
      </c>
      <c r="AH370" s="15">
        <v>0</v>
      </c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</row>
    <row r="371" spans="1:60" outlineLevel="3">
      <c r="A371" s="18"/>
      <c r="B371" s="19"/>
      <c r="C371" s="30" t="s">
        <v>433</v>
      </c>
      <c r="D371" s="23"/>
      <c r="E371" s="34">
        <v>6.16</v>
      </c>
      <c r="F371" s="21"/>
      <c r="G371" s="21"/>
      <c r="H371" s="21"/>
      <c r="I371" s="21"/>
      <c r="J371" s="21"/>
      <c r="K371" s="21"/>
      <c r="L371" s="21"/>
      <c r="M371" s="21"/>
      <c r="N371" s="393"/>
      <c r="O371" s="393"/>
      <c r="P371" s="393"/>
      <c r="Q371" s="393"/>
      <c r="R371" s="21"/>
      <c r="S371" s="21"/>
      <c r="T371" s="21"/>
      <c r="U371" s="21"/>
      <c r="V371" s="21"/>
      <c r="W371" s="21"/>
      <c r="X371" s="21"/>
      <c r="Y371" s="21"/>
      <c r="Z371" s="15"/>
      <c r="AA371" s="15"/>
      <c r="AB371" s="15"/>
      <c r="AC371" s="15"/>
      <c r="AD371" s="15"/>
      <c r="AE371" s="15"/>
      <c r="AF371" s="15"/>
      <c r="AG371" s="15" t="s">
        <v>131</v>
      </c>
      <c r="AH371" s="15">
        <v>0</v>
      </c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</row>
    <row r="372" spans="1:60" outlineLevel="3">
      <c r="A372" s="18"/>
      <c r="B372" s="19"/>
      <c r="C372" s="30" t="s">
        <v>434</v>
      </c>
      <c r="D372" s="23"/>
      <c r="E372" s="34">
        <v>25.81</v>
      </c>
      <c r="F372" s="21"/>
      <c r="G372" s="21"/>
      <c r="H372" s="21"/>
      <c r="I372" s="21"/>
      <c r="J372" s="21"/>
      <c r="K372" s="21"/>
      <c r="L372" s="21"/>
      <c r="M372" s="21"/>
      <c r="N372" s="393"/>
      <c r="O372" s="393"/>
      <c r="P372" s="393"/>
      <c r="Q372" s="393"/>
      <c r="R372" s="21"/>
      <c r="S372" s="21"/>
      <c r="T372" s="21"/>
      <c r="U372" s="21"/>
      <c r="V372" s="21"/>
      <c r="W372" s="21"/>
      <c r="X372" s="21"/>
      <c r="Y372" s="21"/>
      <c r="Z372" s="15"/>
      <c r="AA372" s="15"/>
      <c r="AB372" s="15"/>
      <c r="AC372" s="15"/>
      <c r="AD372" s="15"/>
      <c r="AE372" s="15"/>
      <c r="AF372" s="15"/>
      <c r="AG372" s="15" t="s">
        <v>131</v>
      </c>
      <c r="AH372" s="15">
        <v>0</v>
      </c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</row>
    <row r="373" spans="1:60" outlineLevel="3">
      <c r="A373" s="18"/>
      <c r="B373" s="19"/>
      <c r="C373" s="30" t="s">
        <v>435</v>
      </c>
      <c r="D373" s="23"/>
      <c r="E373" s="34">
        <v>52.95</v>
      </c>
      <c r="F373" s="21"/>
      <c r="G373" s="21"/>
      <c r="H373" s="21"/>
      <c r="I373" s="21"/>
      <c r="J373" s="21"/>
      <c r="K373" s="21"/>
      <c r="L373" s="21"/>
      <c r="M373" s="21"/>
      <c r="N373" s="393"/>
      <c r="O373" s="393"/>
      <c r="P373" s="393"/>
      <c r="Q373" s="393"/>
      <c r="R373" s="21"/>
      <c r="S373" s="21"/>
      <c r="T373" s="21"/>
      <c r="U373" s="21"/>
      <c r="V373" s="21"/>
      <c r="W373" s="21"/>
      <c r="X373" s="21"/>
      <c r="Y373" s="21"/>
      <c r="Z373" s="15"/>
      <c r="AA373" s="15"/>
      <c r="AB373" s="15"/>
      <c r="AC373" s="15"/>
      <c r="AD373" s="15"/>
      <c r="AE373" s="15"/>
      <c r="AF373" s="15"/>
      <c r="AG373" s="15" t="s">
        <v>131</v>
      </c>
      <c r="AH373" s="15">
        <v>0</v>
      </c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</row>
    <row r="374" spans="1:60" outlineLevel="3">
      <c r="A374" s="18"/>
      <c r="B374" s="19"/>
      <c r="C374" s="30" t="s">
        <v>436</v>
      </c>
      <c r="D374" s="23"/>
      <c r="E374" s="34">
        <v>29.58</v>
      </c>
      <c r="F374" s="21"/>
      <c r="G374" s="21"/>
      <c r="H374" s="21"/>
      <c r="I374" s="21"/>
      <c r="J374" s="21"/>
      <c r="K374" s="21"/>
      <c r="L374" s="21"/>
      <c r="M374" s="21"/>
      <c r="N374" s="393"/>
      <c r="O374" s="393"/>
      <c r="P374" s="393"/>
      <c r="Q374" s="393"/>
      <c r="R374" s="21"/>
      <c r="S374" s="21"/>
      <c r="T374" s="21"/>
      <c r="U374" s="21"/>
      <c r="V374" s="21"/>
      <c r="W374" s="21"/>
      <c r="X374" s="21"/>
      <c r="Y374" s="21"/>
      <c r="Z374" s="15"/>
      <c r="AA374" s="15"/>
      <c r="AB374" s="15"/>
      <c r="AC374" s="15"/>
      <c r="AD374" s="15"/>
      <c r="AE374" s="15"/>
      <c r="AF374" s="15"/>
      <c r="AG374" s="15" t="s">
        <v>131</v>
      </c>
      <c r="AH374" s="15">
        <v>0</v>
      </c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</row>
    <row r="375" spans="1:60" outlineLevel="3">
      <c r="A375" s="18"/>
      <c r="B375" s="19"/>
      <c r="C375" s="30" t="s">
        <v>437</v>
      </c>
      <c r="D375" s="23"/>
      <c r="E375" s="34">
        <v>32.482500000000002</v>
      </c>
      <c r="F375" s="21"/>
      <c r="G375" s="21"/>
      <c r="H375" s="21"/>
      <c r="I375" s="21"/>
      <c r="J375" s="21"/>
      <c r="K375" s="21"/>
      <c r="L375" s="21"/>
      <c r="M375" s="21"/>
      <c r="N375" s="393"/>
      <c r="O375" s="393"/>
      <c r="P375" s="393"/>
      <c r="Q375" s="393"/>
      <c r="R375" s="21"/>
      <c r="S375" s="21"/>
      <c r="T375" s="21"/>
      <c r="U375" s="21"/>
      <c r="V375" s="21"/>
      <c r="W375" s="21"/>
      <c r="X375" s="21"/>
      <c r="Y375" s="21"/>
      <c r="Z375" s="15"/>
      <c r="AA375" s="15"/>
      <c r="AB375" s="15"/>
      <c r="AC375" s="15"/>
      <c r="AD375" s="15"/>
      <c r="AE375" s="15"/>
      <c r="AF375" s="15"/>
      <c r="AG375" s="15" t="s">
        <v>131</v>
      </c>
      <c r="AH375" s="15">
        <v>0</v>
      </c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</row>
    <row r="376" spans="1:60" outlineLevel="3">
      <c r="A376" s="18"/>
      <c r="B376" s="19"/>
      <c r="C376" s="30" t="s">
        <v>438</v>
      </c>
      <c r="D376" s="23"/>
      <c r="E376" s="34">
        <v>14.8825</v>
      </c>
      <c r="F376" s="21"/>
      <c r="G376" s="21"/>
      <c r="H376" s="21"/>
      <c r="I376" s="21"/>
      <c r="J376" s="21"/>
      <c r="K376" s="21"/>
      <c r="L376" s="21"/>
      <c r="M376" s="21"/>
      <c r="N376" s="393"/>
      <c r="O376" s="393"/>
      <c r="P376" s="393"/>
      <c r="Q376" s="393"/>
      <c r="R376" s="21"/>
      <c r="S376" s="21"/>
      <c r="T376" s="21"/>
      <c r="U376" s="21"/>
      <c r="V376" s="21"/>
      <c r="W376" s="21"/>
      <c r="X376" s="21"/>
      <c r="Y376" s="21"/>
      <c r="Z376" s="15"/>
      <c r="AA376" s="15"/>
      <c r="AB376" s="15"/>
      <c r="AC376" s="15"/>
      <c r="AD376" s="15"/>
      <c r="AE376" s="15"/>
      <c r="AF376" s="15"/>
      <c r="AG376" s="15" t="s">
        <v>131</v>
      </c>
      <c r="AH376" s="15">
        <v>0</v>
      </c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</row>
    <row r="377" spans="1:60" outlineLevel="3">
      <c r="A377" s="18"/>
      <c r="B377" s="19"/>
      <c r="C377" s="30" t="s">
        <v>439</v>
      </c>
      <c r="D377" s="23"/>
      <c r="E377" s="34">
        <v>192.20400000000001</v>
      </c>
      <c r="F377" s="21"/>
      <c r="G377" s="21"/>
      <c r="H377" s="21"/>
      <c r="I377" s="21"/>
      <c r="J377" s="21"/>
      <c r="K377" s="21"/>
      <c r="L377" s="21"/>
      <c r="M377" s="21"/>
      <c r="N377" s="393"/>
      <c r="O377" s="393"/>
      <c r="P377" s="393"/>
      <c r="Q377" s="393"/>
      <c r="R377" s="21"/>
      <c r="S377" s="21"/>
      <c r="T377" s="21"/>
      <c r="U377" s="21"/>
      <c r="V377" s="21"/>
      <c r="W377" s="21"/>
      <c r="X377" s="21"/>
      <c r="Y377" s="21"/>
      <c r="Z377" s="15"/>
      <c r="AA377" s="15"/>
      <c r="AB377" s="15"/>
      <c r="AC377" s="15"/>
      <c r="AD377" s="15"/>
      <c r="AE377" s="15"/>
      <c r="AF377" s="15"/>
      <c r="AG377" s="15" t="s">
        <v>131</v>
      </c>
      <c r="AH377" s="15">
        <v>0</v>
      </c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</row>
    <row r="378" spans="1:60" ht="22.5" outlineLevel="3">
      <c r="A378" s="18"/>
      <c r="B378" s="19"/>
      <c r="C378" s="30" t="s">
        <v>440</v>
      </c>
      <c r="D378" s="23"/>
      <c r="E378" s="34">
        <v>209.97</v>
      </c>
      <c r="F378" s="21"/>
      <c r="G378" s="21"/>
      <c r="H378" s="21"/>
      <c r="I378" s="21"/>
      <c r="J378" s="21"/>
      <c r="K378" s="21"/>
      <c r="L378" s="21"/>
      <c r="M378" s="21"/>
      <c r="N378" s="393"/>
      <c r="O378" s="393"/>
      <c r="P378" s="393"/>
      <c r="Q378" s="393"/>
      <c r="R378" s="21"/>
      <c r="S378" s="21"/>
      <c r="T378" s="21"/>
      <c r="U378" s="21"/>
      <c r="V378" s="21"/>
      <c r="W378" s="21"/>
      <c r="X378" s="21"/>
      <c r="Y378" s="21"/>
      <c r="Z378" s="15"/>
      <c r="AA378" s="15"/>
      <c r="AB378" s="15"/>
      <c r="AC378" s="15"/>
      <c r="AD378" s="15"/>
      <c r="AE378" s="15"/>
      <c r="AF378" s="15"/>
      <c r="AG378" s="15" t="s">
        <v>131</v>
      </c>
      <c r="AH378" s="15">
        <v>0</v>
      </c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</row>
    <row r="379" spans="1:60" outlineLevel="3">
      <c r="A379" s="18"/>
      <c r="B379" s="19"/>
      <c r="C379" s="30" t="s">
        <v>441</v>
      </c>
      <c r="D379" s="23"/>
      <c r="E379" s="34">
        <v>59.649000000000001</v>
      </c>
      <c r="F379" s="21"/>
      <c r="G379" s="21"/>
      <c r="H379" s="21"/>
      <c r="I379" s="21"/>
      <c r="J379" s="21"/>
      <c r="K379" s="21"/>
      <c r="L379" s="21"/>
      <c r="M379" s="21"/>
      <c r="N379" s="393"/>
      <c r="O379" s="393"/>
      <c r="P379" s="393"/>
      <c r="Q379" s="393"/>
      <c r="R379" s="21"/>
      <c r="S379" s="21"/>
      <c r="T379" s="21"/>
      <c r="U379" s="21"/>
      <c r="V379" s="21"/>
      <c r="W379" s="21"/>
      <c r="X379" s="21"/>
      <c r="Y379" s="21"/>
      <c r="Z379" s="15"/>
      <c r="AA379" s="15"/>
      <c r="AB379" s="15"/>
      <c r="AC379" s="15"/>
      <c r="AD379" s="15"/>
      <c r="AE379" s="15"/>
      <c r="AF379" s="15"/>
      <c r="AG379" s="15" t="s">
        <v>131</v>
      </c>
      <c r="AH379" s="15">
        <v>0</v>
      </c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</row>
    <row r="380" spans="1:60" outlineLevel="3">
      <c r="A380" s="18"/>
      <c r="B380" s="19"/>
      <c r="C380" s="30" t="s">
        <v>442</v>
      </c>
      <c r="D380" s="23"/>
      <c r="E380" s="34">
        <v>18.765000000000001</v>
      </c>
      <c r="F380" s="21"/>
      <c r="G380" s="21"/>
      <c r="H380" s="21"/>
      <c r="I380" s="21"/>
      <c r="J380" s="21"/>
      <c r="K380" s="21"/>
      <c r="L380" s="21"/>
      <c r="M380" s="21"/>
      <c r="N380" s="393"/>
      <c r="O380" s="393"/>
      <c r="P380" s="393"/>
      <c r="Q380" s="393"/>
      <c r="R380" s="21"/>
      <c r="S380" s="21"/>
      <c r="T380" s="21"/>
      <c r="U380" s="21"/>
      <c r="V380" s="21"/>
      <c r="W380" s="21"/>
      <c r="X380" s="21"/>
      <c r="Y380" s="21"/>
      <c r="Z380" s="15"/>
      <c r="AA380" s="15"/>
      <c r="AB380" s="15"/>
      <c r="AC380" s="15"/>
      <c r="AD380" s="15"/>
      <c r="AE380" s="15"/>
      <c r="AF380" s="15"/>
      <c r="AG380" s="15" t="s">
        <v>131</v>
      </c>
      <c r="AH380" s="15">
        <v>0</v>
      </c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</row>
    <row r="381" spans="1:60" outlineLevel="3">
      <c r="A381" s="18"/>
      <c r="B381" s="19"/>
      <c r="C381" s="30" t="s">
        <v>443</v>
      </c>
      <c r="D381" s="23"/>
      <c r="E381" s="34">
        <v>14.7</v>
      </c>
      <c r="F381" s="21"/>
      <c r="G381" s="21"/>
      <c r="H381" s="21"/>
      <c r="I381" s="21"/>
      <c r="J381" s="21"/>
      <c r="K381" s="21"/>
      <c r="L381" s="21"/>
      <c r="M381" s="21"/>
      <c r="N381" s="393"/>
      <c r="O381" s="393"/>
      <c r="P381" s="393"/>
      <c r="Q381" s="393"/>
      <c r="R381" s="21"/>
      <c r="S381" s="21"/>
      <c r="T381" s="21"/>
      <c r="U381" s="21"/>
      <c r="V381" s="21"/>
      <c r="W381" s="21"/>
      <c r="X381" s="21"/>
      <c r="Y381" s="21"/>
      <c r="Z381" s="15"/>
      <c r="AA381" s="15"/>
      <c r="AB381" s="15"/>
      <c r="AC381" s="15"/>
      <c r="AD381" s="15"/>
      <c r="AE381" s="15"/>
      <c r="AF381" s="15"/>
      <c r="AG381" s="15" t="s">
        <v>131</v>
      </c>
      <c r="AH381" s="15">
        <v>0</v>
      </c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</row>
    <row r="382" spans="1:60" outlineLevel="3">
      <c r="A382" s="18"/>
      <c r="B382" s="19"/>
      <c r="C382" s="30" t="s">
        <v>444</v>
      </c>
      <c r="D382" s="23"/>
      <c r="E382" s="34">
        <v>6.375</v>
      </c>
      <c r="F382" s="21"/>
      <c r="G382" s="21"/>
      <c r="H382" s="21"/>
      <c r="I382" s="21"/>
      <c r="J382" s="21"/>
      <c r="K382" s="21"/>
      <c r="L382" s="21"/>
      <c r="M382" s="21"/>
      <c r="N382" s="393"/>
      <c r="O382" s="393"/>
      <c r="P382" s="393"/>
      <c r="Q382" s="393"/>
      <c r="R382" s="21"/>
      <c r="S382" s="21"/>
      <c r="T382" s="21"/>
      <c r="U382" s="21"/>
      <c r="V382" s="21"/>
      <c r="W382" s="21"/>
      <c r="X382" s="21"/>
      <c r="Y382" s="21"/>
      <c r="Z382" s="15"/>
      <c r="AA382" s="15"/>
      <c r="AB382" s="15"/>
      <c r="AC382" s="15"/>
      <c r="AD382" s="15"/>
      <c r="AE382" s="15"/>
      <c r="AF382" s="15"/>
      <c r="AG382" s="15" t="s">
        <v>131</v>
      </c>
      <c r="AH382" s="15">
        <v>0</v>
      </c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</row>
    <row r="383" spans="1:60" outlineLevel="3">
      <c r="A383" s="18"/>
      <c r="B383" s="19"/>
      <c r="C383" s="30" t="s">
        <v>445</v>
      </c>
      <c r="D383" s="23"/>
      <c r="E383" s="34">
        <v>22.65</v>
      </c>
      <c r="F383" s="21"/>
      <c r="G383" s="21"/>
      <c r="H383" s="21"/>
      <c r="I383" s="21"/>
      <c r="J383" s="21"/>
      <c r="K383" s="21"/>
      <c r="L383" s="21"/>
      <c r="M383" s="21"/>
      <c r="N383" s="393"/>
      <c r="O383" s="393"/>
      <c r="P383" s="393"/>
      <c r="Q383" s="393"/>
      <c r="R383" s="21"/>
      <c r="S383" s="21"/>
      <c r="T383" s="21"/>
      <c r="U383" s="21"/>
      <c r="V383" s="21"/>
      <c r="W383" s="21"/>
      <c r="X383" s="21"/>
      <c r="Y383" s="21"/>
      <c r="Z383" s="15"/>
      <c r="AA383" s="15"/>
      <c r="AB383" s="15"/>
      <c r="AC383" s="15"/>
      <c r="AD383" s="15"/>
      <c r="AE383" s="15"/>
      <c r="AF383" s="15"/>
      <c r="AG383" s="15" t="s">
        <v>131</v>
      </c>
      <c r="AH383" s="15">
        <v>0</v>
      </c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</row>
    <row r="384" spans="1:60" outlineLevel="3">
      <c r="A384" s="18"/>
      <c r="B384" s="19"/>
      <c r="C384" s="30" t="s">
        <v>446</v>
      </c>
      <c r="D384" s="23"/>
      <c r="E384" s="34">
        <v>16.5</v>
      </c>
      <c r="F384" s="21"/>
      <c r="G384" s="21"/>
      <c r="H384" s="21"/>
      <c r="I384" s="21"/>
      <c r="J384" s="21"/>
      <c r="K384" s="21"/>
      <c r="L384" s="21"/>
      <c r="M384" s="21"/>
      <c r="N384" s="393"/>
      <c r="O384" s="393"/>
      <c r="P384" s="393"/>
      <c r="Q384" s="393"/>
      <c r="R384" s="21"/>
      <c r="S384" s="21"/>
      <c r="T384" s="21"/>
      <c r="U384" s="21"/>
      <c r="V384" s="21"/>
      <c r="W384" s="21"/>
      <c r="X384" s="21"/>
      <c r="Y384" s="21"/>
      <c r="Z384" s="15"/>
      <c r="AA384" s="15"/>
      <c r="AB384" s="15"/>
      <c r="AC384" s="15"/>
      <c r="AD384" s="15"/>
      <c r="AE384" s="15"/>
      <c r="AF384" s="15"/>
      <c r="AG384" s="15" t="s">
        <v>131</v>
      </c>
      <c r="AH384" s="15">
        <v>0</v>
      </c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</row>
    <row r="385" spans="1:60" outlineLevel="3">
      <c r="A385" s="18"/>
      <c r="B385" s="19"/>
      <c r="C385" s="30" t="s">
        <v>447</v>
      </c>
      <c r="D385" s="23"/>
      <c r="E385" s="34">
        <v>31.552499999999998</v>
      </c>
      <c r="F385" s="21"/>
      <c r="G385" s="21"/>
      <c r="H385" s="21"/>
      <c r="I385" s="21"/>
      <c r="J385" s="21"/>
      <c r="K385" s="21"/>
      <c r="L385" s="21"/>
      <c r="M385" s="21"/>
      <c r="N385" s="393"/>
      <c r="O385" s="393"/>
      <c r="P385" s="393"/>
      <c r="Q385" s="393"/>
      <c r="R385" s="21"/>
      <c r="S385" s="21"/>
      <c r="T385" s="21"/>
      <c r="U385" s="21"/>
      <c r="V385" s="21"/>
      <c r="W385" s="21"/>
      <c r="X385" s="21"/>
      <c r="Y385" s="21"/>
      <c r="Z385" s="15"/>
      <c r="AA385" s="15"/>
      <c r="AB385" s="15"/>
      <c r="AC385" s="15"/>
      <c r="AD385" s="15"/>
      <c r="AE385" s="15"/>
      <c r="AF385" s="15"/>
      <c r="AG385" s="15" t="s">
        <v>131</v>
      </c>
      <c r="AH385" s="15">
        <v>0</v>
      </c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</row>
    <row r="386" spans="1:60" outlineLevel="3">
      <c r="A386" s="18"/>
      <c r="B386" s="19"/>
      <c r="C386" s="30" t="s">
        <v>448</v>
      </c>
      <c r="D386" s="23"/>
      <c r="E386" s="34">
        <v>9.4499999999999993</v>
      </c>
      <c r="F386" s="21"/>
      <c r="G386" s="21"/>
      <c r="H386" s="21"/>
      <c r="I386" s="21"/>
      <c r="J386" s="21"/>
      <c r="K386" s="21"/>
      <c r="L386" s="21"/>
      <c r="M386" s="21"/>
      <c r="N386" s="393"/>
      <c r="O386" s="393"/>
      <c r="P386" s="393"/>
      <c r="Q386" s="393"/>
      <c r="R386" s="21"/>
      <c r="S386" s="21"/>
      <c r="T386" s="21"/>
      <c r="U386" s="21"/>
      <c r="V386" s="21"/>
      <c r="W386" s="21"/>
      <c r="X386" s="21"/>
      <c r="Y386" s="21"/>
      <c r="Z386" s="15"/>
      <c r="AA386" s="15"/>
      <c r="AB386" s="15"/>
      <c r="AC386" s="15"/>
      <c r="AD386" s="15"/>
      <c r="AE386" s="15"/>
      <c r="AF386" s="15"/>
      <c r="AG386" s="15" t="s">
        <v>131</v>
      </c>
      <c r="AH386" s="15">
        <v>0</v>
      </c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</row>
    <row r="387" spans="1:60" outlineLevel="3">
      <c r="A387" s="18"/>
      <c r="B387" s="19"/>
      <c r="C387" s="30" t="s">
        <v>449</v>
      </c>
      <c r="D387" s="23"/>
      <c r="E387" s="34">
        <v>27</v>
      </c>
      <c r="F387" s="21"/>
      <c r="G387" s="21"/>
      <c r="H387" s="21"/>
      <c r="I387" s="21"/>
      <c r="J387" s="21"/>
      <c r="K387" s="21"/>
      <c r="L387" s="21"/>
      <c r="M387" s="21"/>
      <c r="N387" s="393"/>
      <c r="O387" s="393"/>
      <c r="P387" s="393"/>
      <c r="Q387" s="393"/>
      <c r="R387" s="21"/>
      <c r="S387" s="21"/>
      <c r="T387" s="21"/>
      <c r="U387" s="21"/>
      <c r="V387" s="21"/>
      <c r="W387" s="21"/>
      <c r="X387" s="21"/>
      <c r="Y387" s="21"/>
      <c r="Z387" s="15"/>
      <c r="AA387" s="15"/>
      <c r="AB387" s="15"/>
      <c r="AC387" s="15"/>
      <c r="AD387" s="15"/>
      <c r="AE387" s="15"/>
      <c r="AF387" s="15"/>
      <c r="AG387" s="15" t="s">
        <v>131</v>
      </c>
      <c r="AH387" s="15">
        <v>0</v>
      </c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</row>
    <row r="388" spans="1:60" outlineLevel="3">
      <c r="A388" s="18"/>
      <c r="B388" s="19"/>
      <c r="C388" s="30" t="s">
        <v>443</v>
      </c>
      <c r="D388" s="23"/>
      <c r="E388" s="34">
        <v>14.7</v>
      </c>
      <c r="F388" s="21"/>
      <c r="G388" s="21"/>
      <c r="H388" s="21"/>
      <c r="I388" s="21"/>
      <c r="J388" s="21"/>
      <c r="K388" s="21"/>
      <c r="L388" s="21"/>
      <c r="M388" s="21"/>
      <c r="N388" s="393"/>
      <c r="O388" s="393"/>
      <c r="P388" s="393"/>
      <c r="Q388" s="393"/>
      <c r="R388" s="21"/>
      <c r="S388" s="21"/>
      <c r="T388" s="21"/>
      <c r="U388" s="21"/>
      <c r="V388" s="21"/>
      <c r="W388" s="21"/>
      <c r="X388" s="21"/>
      <c r="Y388" s="21"/>
      <c r="Z388" s="15"/>
      <c r="AA388" s="15"/>
      <c r="AB388" s="15"/>
      <c r="AC388" s="15"/>
      <c r="AD388" s="15"/>
      <c r="AE388" s="15"/>
      <c r="AF388" s="15"/>
      <c r="AG388" s="15" t="s">
        <v>131</v>
      </c>
      <c r="AH388" s="15">
        <v>0</v>
      </c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</row>
    <row r="389" spans="1:60" outlineLevel="3">
      <c r="A389" s="18"/>
      <c r="B389" s="19"/>
      <c r="C389" s="30" t="s">
        <v>442</v>
      </c>
      <c r="D389" s="23"/>
      <c r="E389" s="34">
        <v>18.765000000000001</v>
      </c>
      <c r="F389" s="21"/>
      <c r="G389" s="21"/>
      <c r="H389" s="21"/>
      <c r="I389" s="21"/>
      <c r="J389" s="21"/>
      <c r="K389" s="21"/>
      <c r="L389" s="21"/>
      <c r="M389" s="21"/>
      <c r="N389" s="393"/>
      <c r="O389" s="393"/>
      <c r="P389" s="393"/>
      <c r="Q389" s="393"/>
      <c r="R389" s="21"/>
      <c r="S389" s="21"/>
      <c r="T389" s="21"/>
      <c r="U389" s="21"/>
      <c r="V389" s="21"/>
      <c r="W389" s="21"/>
      <c r="X389" s="21"/>
      <c r="Y389" s="21"/>
      <c r="Z389" s="15"/>
      <c r="AA389" s="15"/>
      <c r="AB389" s="15"/>
      <c r="AC389" s="15"/>
      <c r="AD389" s="15"/>
      <c r="AE389" s="15"/>
      <c r="AF389" s="15"/>
      <c r="AG389" s="15" t="s">
        <v>131</v>
      </c>
      <c r="AH389" s="15">
        <v>0</v>
      </c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</row>
    <row r="390" spans="1:60" outlineLevel="3">
      <c r="A390" s="18"/>
      <c r="B390" s="19"/>
      <c r="C390" s="30" t="s">
        <v>450</v>
      </c>
      <c r="D390" s="23"/>
      <c r="E390" s="34">
        <v>54</v>
      </c>
      <c r="F390" s="21"/>
      <c r="G390" s="21"/>
      <c r="H390" s="21"/>
      <c r="I390" s="21"/>
      <c r="J390" s="21"/>
      <c r="K390" s="21"/>
      <c r="L390" s="21"/>
      <c r="M390" s="21"/>
      <c r="N390" s="393"/>
      <c r="O390" s="393"/>
      <c r="P390" s="393"/>
      <c r="Q390" s="393"/>
      <c r="R390" s="21"/>
      <c r="S390" s="21"/>
      <c r="T390" s="21"/>
      <c r="U390" s="21"/>
      <c r="V390" s="21"/>
      <c r="W390" s="21"/>
      <c r="X390" s="21"/>
      <c r="Y390" s="21"/>
      <c r="Z390" s="15"/>
      <c r="AA390" s="15"/>
      <c r="AB390" s="15"/>
      <c r="AC390" s="15"/>
      <c r="AD390" s="15"/>
      <c r="AE390" s="15"/>
      <c r="AF390" s="15"/>
      <c r="AG390" s="15" t="s">
        <v>131</v>
      </c>
      <c r="AH390" s="15">
        <v>0</v>
      </c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</row>
    <row r="391" spans="1:60" outlineLevel="3">
      <c r="A391" s="18"/>
      <c r="B391" s="19"/>
      <c r="C391" s="30" t="s">
        <v>451</v>
      </c>
      <c r="D391" s="23"/>
      <c r="E391" s="34">
        <v>43.2</v>
      </c>
      <c r="F391" s="21"/>
      <c r="G391" s="21"/>
      <c r="H391" s="21"/>
      <c r="I391" s="21"/>
      <c r="J391" s="21"/>
      <c r="K391" s="21"/>
      <c r="L391" s="21"/>
      <c r="M391" s="21"/>
      <c r="N391" s="393"/>
      <c r="O391" s="393"/>
      <c r="P391" s="393"/>
      <c r="Q391" s="393"/>
      <c r="R391" s="21"/>
      <c r="S391" s="21"/>
      <c r="T391" s="21"/>
      <c r="U391" s="21"/>
      <c r="V391" s="21"/>
      <c r="W391" s="21"/>
      <c r="X391" s="21"/>
      <c r="Y391" s="21"/>
      <c r="Z391" s="15"/>
      <c r="AA391" s="15"/>
      <c r="AB391" s="15"/>
      <c r="AC391" s="15"/>
      <c r="AD391" s="15"/>
      <c r="AE391" s="15"/>
      <c r="AF391" s="15"/>
      <c r="AG391" s="15" t="s">
        <v>131</v>
      </c>
      <c r="AH391" s="15">
        <v>0</v>
      </c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</row>
    <row r="392" spans="1:60" outlineLevel="3">
      <c r="A392" s="18"/>
      <c r="B392" s="19"/>
      <c r="C392" s="30" t="s">
        <v>452</v>
      </c>
      <c r="D392" s="23"/>
      <c r="E392" s="34">
        <v>33.479999999999997</v>
      </c>
      <c r="F392" s="21"/>
      <c r="G392" s="21"/>
      <c r="H392" s="21"/>
      <c r="I392" s="21"/>
      <c r="J392" s="21"/>
      <c r="K392" s="21"/>
      <c r="L392" s="21"/>
      <c r="M392" s="21"/>
      <c r="N392" s="393"/>
      <c r="O392" s="393"/>
      <c r="P392" s="393"/>
      <c r="Q392" s="393"/>
      <c r="R392" s="21"/>
      <c r="S392" s="21"/>
      <c r="T392" s="21"/>
      <c r="U392" s="21"/>
      <c r="V392" s="21"/>
      <c r="W392" s="21"/>
      <c r="X392" s="21"/>
      <c r="Y392" s="21"/>
      <c r="Z392" s="15"/>
      <c r="AA392" s="15"/>
      <c r="AB392" s="15"/>
      <c r="AC392" s="15"/>
      <c r="AD392" s="15"/>
      <c r="AE392" s="15"/>
      <c r="AF392" s="15"/>
      <c r="AG392" s="15" t="s">
        <v>131</v>
      </c>
      <c r="AH392" s="15">
        <v>0</v>
      </c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</row>
    <row r="393" spans="1:60" outlineLevel="3">
      <c r="A393" s="18"/>
      <c r="B393" s="19"/>
      <c r="C393" s="30" t="s">
        <v>453</v>
      </c>
      <c r="D393" s="23"/>
      <c r="E393" s="34">
        <v>11.55</v>
      </c>
      <c r="F393" s="21"/>
      <c r="G393" s="21"/>
      <c r="H393" s="21"/>
      <c r="I393" s="21"/>
      <c r="J393" s="21"/>
      <c r="K393" s="21"/>
      <c r="L393" s="21"/>
      <c r="M393" s="21"/>
      <c r="N393" s="393"/>
      <c r="O393" s="393"/>
      <c r="P393" s="393"/>
      <c r="Q393" s="393"/>
      <c r="R393" s="21"/>
      <c r="S393" s="21"/>
      <c r="T393" s="21"/>
      <c r="U393" s="21"/>
      <c r="V393" s="21"/>
      <c r="W393" s="21"/>
      <c r="X393" s="21"/>
      <c r="Y393" s="21"/>
      <c r="Z393" s="15"/>
      <c r="AA393" s="15"/>
      <c r="AB393" s="15"/>
      <c r="AC393" s="15"/>
      <c r="AD393" s="15"/>
      <c r="AE393" s="15"/>
      <c r="AF393" s="15"/>
      <c r="AG393" s="15" t="s">
        <v>131</v>
      </c>
      <c r="AH393" s="15">
        <v>0</v>
      </c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</row>
    <row r="394" spans="1:60" outlineLevel="3">
      <c r="A394" s="18"/>
      <c r="B394" s="19"/>
      <c r="C394" s="30" t="s">
        <v>359</v>
      </c>
      <c r="D394" s="23"/>
      <c r="E394" s="34">
        <v>6.75</v>
      </c>
      <c r="F394" s="21"/>
      <c r="G394" s="21"/>
      <c r="H394" s="21"/>
      <c r="I394" s="21"/>
      <c r="J394" s="21"/>
      <c r="K394" s="21"/>
      <c r="L394" s="21"/>
      <c r="M394" s="21"/>
      <c r="N394" s="393"/>
      <c r="O394" s="393"/>
      <c r="P394" s="393"/>
      <c r="Q394" s="393"/>
      <c r="R394" s="21"/>
      <c r="S394" s="21"/>
      <c r="T394" s="21"/>
      <c r="U394" s="21"/>
      <c r="V394" s="21"/>
      <c r="W394" s="21"/>
      <c r="X394" s="21"/>
      <c r="Y394" s="21"/>
      <c r="Z394" s="15"/>
      <c r="AA394" s="15"/>
      <c r="AB394" s="15"/>
      <c r="AC394" s="15"/>
      <c r="AD394" s="15"/>
      <c r="AE394" s="15"/>
      <c r="AF394" s="15"/>
      <c r="AG394" s="15" t="s">
        <v>131</v>
      </c>
      <c r="AH394" s="15">
        <v>0</v>
      </c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</row>
    <row r="395" spans="1:60" outlineLevel="3">
      <c r="A395" s="18"/>
      <c r="B395" s="19"/>
      <c r="C395" s="30" t="s">
        <v>454</v>
      </c>
      <c r="D395" s="23"/>
      <c r="E395" s="34">
        <v>61.92</v>
      </c>
      <c r="F395" s="21"/>
      <c r="G395" s="21"/>
      <c r="H395" s="21"/>
      <c r="I395" s="21"/>
      <c r="J395" s="21"/>
      <c r="K395" s="21"/>
      <c r="L395" s="21"/>
      <c r="M395" s="21"/>
      <c r="N395" s="393"/>
      <c r="O395" s="393"/>
      <c r="P395" s="393"/>
      <c r="Q395" s="393"/>
      <c r="R395" s="21"/>
      <c r="S395" s="21"/>
      <c r="T395" s="21"/>
      <c r="U395" s="21"/>
      <c r="V395" s="21"/>
      <c r="W395" s="21"/>
      <c r="X395" s="21"/>
      <c r="Y395" s="21"/>
      <c r="Z395" s="15"/>
      <c r="AA395" s="15"/>
      <c r="AB395" s="15"/>
      <c r="AC395" s="15"/>
      <c r="AD395" s="15"/>
      <c r="AE395" s="15"/>
      <c r="AF395" s="15"/>
      <c r="AG395" s="15" t="s">
        <v>131</v>
      </c>
      <c r="AH395" s="15">
        <v>0</v>
      </c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</row>
    <row r="396" spans="1:60" outlineLevel="3">
      <c r="A396" s="18"/>
      <c r="B396" s="19"/>
      <c r="C396" s="30" t="s">
        <v>455</v>
      </c>
      <c r="D396" s="23"/>
      <c r="E396" s="34">
        <v>49.32</v>
      </c>
      <c r="F396" s="21"/>
      <c r="G396" s="21"/>
      <c r="H396" s="21"/>
      <c r="I396" s="21"/>
      <c r="J396" s="21"/>
      <c r="K396" s="21"/>
      <c r="L396" s="21"/>
      <c r="M396" s="21"/>
      <c r="N396" s="393"/>
      <c r="O396" s="393"/>
      <c r="P396" s="393"/>
      <c r="Q396" s="393"/>
      <c r="R396" s="21"/>
      <c r="S396" s="21"/>
      <c r="T396" s="21"/>
      <c r="U396" s="21"/>
      <c r="V396" s="21"/>
      <c r="W396" s="21"/>
      <c r="X396" s="21"/>
      <c r="Y396" s="21"/>
      <c r="Z396" s="15"/>
      <c r="AA396" s="15"/>
      <c r="AB396" s="15"/>
      <c r="AC396" s="15"/>
      <c r="AD396" s="15"/>
      <c r="AE396" s="15"/>
      <c r="AF396" s="15"/>
      <c r="AG396" s="15" t="s">
        <v>131</v>
      </c>
      <c r="AH396" s="15">
        <v>0</v>
      </c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</row>
    <row r="397" spans="1:60" outlineLevel="3">
      <c r="A397" s="18"/>
      <c r="B397" s="19"/>
      <c r="C397" s="30" t="s">
        <v>456</v>
      </c>
      <c r="D397" s="23"/>
      <c r="E397" s="34">
        <v>94.948499999999996</v>
      </c>
      <c r="F397" s="21"/>
      <c r="G397" s="21"/>
      <c r="H397" s="21"/>
      <c r="I397" s="21"/>
      <c r="J397" s="21"/>
      <c r="K397" s="21"/>
      <c r="L397" s="21"/>
      <c r="M397" s="21"/>
      <c r="N397" s="393"/>
      <c r="O397" s="393"/>
      <c r="P397" s="393"/>
      <c r="Q397" s="393"/>
      <c r="R397" s="21"/>
      <c r="S397" s="21"/>
      <c r="T397" s="21"/>
      <c r="U397" s="21"/>
      <c r="V397" s="21"/>
      <c r="W397" s="21"/>
      <c r="X397" s="21"/>
      <c r="Y397" s="21"/>
      <c r="Z397" s="15"/>
      <c r="AA397" s="15"/>
      <c r="AB397" s="15"/>
      <c r="AC397" s="15"/>
      <c r="AD397" s="15"/>
      <c r="AE397" s="15"/>
      <c r="AF397" s="15"/>
      <c r="AG397" s="15" t="s">
        <v>131</v>
      </c>
      <c r="AH397" s="15">
        <v>0</v>
      </c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</row>
    <row r="398" spans="1:60" outlineLevel="3">
      <c r="A398" s="18"/>
      <c r="B398" s="19"/>
      <c r="C398" s="30" t="s">
        <v>457</v>
      </c>
      <c r="D398" s="23"/>
      <c r="E398" s="34">
        <v>38.340000000000003</v>
      </c>
      <c r="F398" s="21"/>
      <c r="G398" s="21"/>
      <c r="H398" s="21"/>
      <c r="I398" s="21"/>
      <c r="J398" s="21"/>
      <c r="K398" s="21"/>
      <c r="L398" s="21"/>
      <c r="M398" s="21"/>
      <c r="N398" s="393"/>
      <c r="O398" s="393"/>
      <c r="P398" s="393"/>
      <c r="Q398" s="393"/>
      <c r="R398" s="21"/>
      <c r="S398" s="21"/>
      <c r="T398" s="21"/>
      <c r="U398" s="21"/>
      <c r="V398" s="21"/>
      <c r="W398" s="21"/>
      <c r="X398" s="21"/>
      <c r="Y398" s="21"/>
      <c r="Z398" s="15"/>
      <c r="AA398" s="15"/>
      <c r="AB398" s="15"/>
      <c r="AC398" s="15"/>
      <c r="AD398" s="15"/>
      <c r="AE398" s="15"/>
      <c r="AF398" s="15"/>
      <c r="AG398" s="15" t="s">
        <v>131</v>
      </c>
      <c r="AH398" s="15">
        <v>0</v>
      </c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</row>
    <row r="399" spans="1:60" outlineLevel="3">
      <c r="A399" s="18"/>
      <c r="B399" s="19"/>
      <c r="C399" s="30" t="s">
        <v>458</v>
      </c>
      <c r="D399" s="23"/>
      <c r="E399" s="34">
        <v>29.52</v>
      </c>
      <c r="F399" s="21"/>
      <c r="G399" s="21"/>
      <c r="H399" s="21"/>
      <c r="I399" s="21"/>
      <c r="J399" s="21"/>
      <c r="K399" s="21"/>
      <c r="L399" s="21"/>
      <c r="M399" s="21"/>
      <c r="N399" s="393"/>
      <c r="O399" s="393"/>
      <c r="P399" s="393"/>
      <c r="Q399" s="393"/>
      <c r="R399" s="21"/>
      <c r="S399" s="21"/>
      <c r="T399" s="21"/>
      <c r="U399" s="21"/>
      <c r="V399" s="21"/>
      <c r="W399" s="21"/>
      <c r="X399" s="21"/>
      <c r="Y399" s="21"/>
      <c r="Z399" s="15"/>
      <c r="AA399" s="15"/>
      <c r="AB399" s="15"/>
      <c r="AC399" s="15"/>
      <c r="AD399" s="15"/>
      <c r="AE399" s="15"/>
      <c r="AF399" s="15"/>
      <c r="AG399" s="15" t="s">
        <v>131</v>
      </c>
      <c r="AH399" s="15">
        <v>0</v>
      </c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</row>
    <row r="400" spans="1:60" outlineLevel="3">
      <c r="A400" s="18"/>
      <c r="B400" s="19"/>
      <c r="C400" s="30" t="s">
        <v>459</v>
      </c>
      <c r="D400" s="23"/>
      <c r="E400" s="34">
        <v>103.5</v>
      </c>
      <c r="F400" s="21"/>
      <c r="G400" s="21"/>
      <c r="H400" s="21"/>
      <c r="I400" s="21"/>
      <c r="J400" s="21"/>
      <c r="K400" s="21"/>
      <c r="L400" s="21"/>
      <c r="M400" s="21"/>
      <c r="N400" s="393"/>
      <c r="O400" s="393"/>
      <c r="P400" s="393"/>
      <c r="Q400" s="393"/>
      <c r="R400" s="21"/>
      <c r="S400" s="21"/>
      <c r="T400" s="21"/>
      <c r="U400" s="21"/>
      <c r="V400" s="21"/>
      <c r="W400" s="21"/>
      <c r="X400" s="21"/>
      <c r="Y400" s="21"/>
      <c r="Z400" s="15"/>
      <c r="AA400" s="15"/>
      <c r="AB400" s="15"/>
      <c r="AC400" s="15"/>
      <c r="AD400" s="15"/>
      <c r="AE400" s="15"/>
      <c r="AF400" s="15"/>
      <c r="AG400" s="15" t="s">
        <v>131</v>
      </c>
      <c r="AH400" s="15">
        <v>0</v>
      </c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</row>
    <row r="401" spans="1:60" outlineLevel="3">
      <c r="A401" s="18"/>
      <c r="B401" s="19"/>
      <c r="C401" s="30" t="s">
        <v>460</v>
      </c>
      <c r="D401" s="23"/>
      <c r="E401" s="34">
        <v>96.48</v>
      </c>
      <c r="F401" s="21"/>
      <c r="G401" s="21"/>
      <c r="H401" s="21"/>
      <c r="I401" s="21"/>
      <c r="J401" s="21"/>
      <c r="K401" s="21"/>
      <c r="L401" s="21"/>
      <c r="M401" s="21"/>
      <c r="N401" s="393"/>
      <c r="O401" s="393"/>
      <c r="P401" s="393"/>
      <c r="Q401" s="393"/>
      <c r="R401" s="21"/>
      <c r="S401" s="21"/>
      <c r="T401" s="21"/>
      <c r="U401" s="21"/>
      <c r="V401" s="21"/>
      <c r="W401" s="21"/>
      <c r="X401" s="21"/>
      <c r="Y401" s="21"/>
      <c r="Z401" s="15"/>
      <c r="AA401" s="15"/>
      <c r="AB401" s="15"/>
      <c r="AC401" s="15"/>
      <c r="AD401" s="15"/>
      <c r="AE401" s="15"/>
      <c r="AF401" s="15"/>
      <c r="AG401" s="15" t="s">
        <v>131</v>
      </c>
      <c r="AH401" s="15">
        <v>0</v>
      </c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</row>
    <row r="402" spans="1:60" outlineLevel="3">
      <c r="A402" s="18"/>
      <c r="B402" s="19"/>
      <c r="C402" s="30" t="s">
        <v>461</v>
      </c>
      <c r="D402" s="23"/>
      <c r="E402" s="34">
        <v>98.1</v>
      </c>
      <c r="F402" s="21"/>
      <c r="G402" s="21"/>
      <c r="H402" s="21"/>
      <c r="I402" s="21"/>
      <c r="J402" s="21"/>
      <c r="K402" s="21"/>
      <c r="L402" s="21"/>
      <c r="M402" s="21"/>
      <c r="N402" s="393"/>
      <c r="O402" s="393"/>
      <c r="P402" s="393"/>
      <c r="Q402" s="393"/>
      <c r="R402" s="21"/>
      <c r="S402" s="21"/>
      <c r="T402" s="21"/>
      <c r="U402" s="21"/>
      <c r="V402" s="21"/>
      <c r="W402" s="21"/>
      <c r="X402" s="21"/>
      <c r="Y402" s="21"/>
      <c r="Z402" s="15"/>
      <c r="AA402" s="15"/>
      <c r="AB402" s="15"/>
      <c r="AC402" s="15"/>
      <c r="AD402" s="15"/>
      <c r="AE402" s="15"/>
      <c r="AF402" s="15"/>
      <c r="AG402" s="15" t="s">
        <v>131</v>
      </c>
      <c r="AH402" s="15">
        <v>0</v>
      </c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</row>
    <row r="403" spans="1:60" outlineLevel="3">
      <c r="A403" s="18"/>
      <c r="B403" s="19"/>
      <c r="C403" s="30" t="s">
        <v>462</v>
      </c>
      <c r="D403" s="23"/>
      <c r="E403" s="34">
        <v>98.82</v>
      </c>
      <c r="F403" s="21"/>
      <c r="G403" s="21"/>
      <c r="H403" s="21"/>
      <c r="I403" s="21"/>
      <c r="J403" s="21"/>
      <c r="K403" s="21"/>
      <c r="L403" s="21"/>
      <c r="M403" s="21"/>
      <c r="N403" s="393"/>
      <c r="O403" s="393"/>
      <c r="P403" s="393"/>
      <c r="Q403" s="393"/>
      <c r="R403" s="21"/>
      <c r="S403" s="21"/>
      <c r="T403" s="21"/>
      <c r="U403" s="21"/>
      <c r="V403" s="21"/>
      <c r="W403" s="21"/>
      <c r="X403" s="21"/>
      <c r="Y403" s="21"/>
      <c r="Z403" s="15"/>
      <c r="AA403" s="15"/>
      <c r="AB403" s="15"/>
      <c r="AC403" s="15"/>
      <c r="AD403" s="15"/>
      <c r="AE403" s="15"/>
      <c r="AF403" s="15"/>
      <c r="AG403" s="15" t="s">
        <v>131</v>
      </c>
      <c r="AH403" s="15">
        <v>0</v>
      </c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</row>
    <row r="404" spans="1:60" outlineLevel="3">
      <c r="A404" s="18"/>
      <c r="B404" s="19"/>
      <c r="C404" s="30" t="s">
        <v>463</v>
      </c>
      <c r="D404" s="23"/>
      <c r="E404" s="34">
        <v>14.898</v>
      </c>
      <c r="F404" s="21"/>
      <c r="G404" s="21"/>
      <c r="H404" s="21"/>
      <c r="I404" s="21"/>
      <c r="J404" s="21"/>
      <c r="K404" s="21"/>
      <c r="L404" s="21"/>
      <c r="M404" s="21"/>
      <c r="N404" s="393"/>
      <c r="O404" s="393"/>
      <c r="P404" s="393"/>
      <c r="Q404" s="393"/>
      <c r="R404" s="21"/>
      <c r="S404" s="21"/>
      <c r="T404" s="21"/>
      <c r="U404" s="21"/>
      <c r="V404" s="21"/>
      <c r="W404" s="21"/>
      <c r="X404" s="21"/>
      <c r="Y404" s="21"/>
      <c r="Z404" s="15"/>
      <c r="AA404" s="15"/>
      <c r="AB404" s="15"/>
      <c r="AC404" s="15"/>
      <c r="AD404" s="15"/>
      <c r="AE404" s="15"/>
      <c r="AF404" s="15"/>
      <c r="AG404" s="15" t="s">
        <v>131</v>
      </c>
      <c r="AH404" s="15">
        <v>0</v>
      </c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</row>
    <row r="405" spans="1:60" outlineLevel="3">
      <c r="A405" s="18"/>
      <c r="B405" s="19"/>
      <c r="C405" s="30" t="s">
        <v>464</v>
      </c>
      <c r="D405" s="23"/>
      <c r="E405" s="34">
        <v>6.0750000000000002</v>
      </c>
      <c r="F405" s="21"/>
      <c r="G405" s="21"/>
      <c r="H405" s="21"/>
      <c r="I405" s="21"/>
      <c r="J405" s="21"/>
      <c r="K405" s="21"/>
      <c r="L405" s="21"/>
      <c r="M405" s="21"/>
      <c r="N405" s="393"/>
      <c r="O405" s="393"/>
      <c r="P405" s="393"/>
      <c r="Q405" s="393"/>
      <c r="R405" s="21"/>
      <c r="S405" s="21"/>
      <c r="T405" s="21"/>
      <c r="U405" s="21"/>
      <c r="V405" s="21"/>
      <c r="W405" s="21"/>
      <c r="X405" s="21"/>
      <c r="Y405" s="21"/>
      <c r="Z405" s="15"/>
      <c r="AA405" s="15"/>
      <c r="AB405" s="15"/>
      <c r="AC405" s="15"/>
      <c r="AD405" s="15"/>
      <c r="AE405" s="15"/>
      <c r="AF405" s="15"/>
      <c r="AG405" s="15" t="s">
        <v>131</v>
      </c>
      <c r="AH405" s="15">
        <v>0</v>
      </c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</row>
    <row r="406" spans="1:60" outlineLevel="3">
      <c r="A406" s="18"/>
      <c r="B406" s="19"/>
      <c r="C406" s="30" t="s">
        <v>465</v>
      </c>
      <c r="D406" s="23"/>
      <c r="E406" s="34">
        <v>14.85</v>
      </c>
      <c r="F406" s="21"/>
      <c r="G406" s="21"/>
      <c r="H406" s="21"/>
      <c r="I406" s="21"/>
      <c r="J406" s="21"/>
      <c r="K406" s="21"/>
      <c r="L406" s="21"/>
      <c r="M406" s="21"/>
      <c r="N406" s="393"/>
      <c r="O406" s="393"/>
      <c r="P406" s="393"/>
      <c r="Q406" s="393"/>
      <c r="R406" s="21"/>
      <c r="S406" s="21"/>
      <c r="T406" s="21"/>
      <c r="U406" s="21"/>
      <c r="V406" s="21"/>
      <c r="W406" s="21"/>
      <c r="X406" s="21"/>
      <c r="Y406" s="21"/>
      <c r="Z406" s="15"/>
      <c r="AA406" s="15"/>
      <c r="AB406" s="15"/>
      <c r="AC406" s="15"/>
      <c r="AD406" s="15"/>
      <c r="AE406" s="15"/>
      <c r="AF406" s="15"/>
      <c r="AG406" s="15" t="s">
        <v>131</v>
      </c>
      <c r="AH406" s="15">
        <v>0</v>
      </c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</row>
    <row r="407" spans="1:60" outlineLevel="3">
      <c r="A407" s="18"/>
      <c r="B407" s="19"/>
      <c r="C407" s="30" t="s">
        <v>444</v>
      </c>
      <c r="D407" s="23"/>
      <c r="E407" s="34">
        <v>6.375</v>
      </c>
      <c r="F407" s="21"/>
      <c r="G407" s="21"/>
      <c r="H407" s="21"/>
      <c r="I407" s="21"/>
      <c r="J407" s="21"/>
      <c r="K407" s="21"/>
      <c r="L407" s="21"/>
      <c r="M407" s="21"/>
      <c r="N407" s="393"/>
      <c r="O407" s="393"/>
      <c r="P407" s="393"/>
      <c r="Q407" s="393"/>
      <c r="R407" s="21"/>
      <c r="S407" s="21"/>
      <c r="T407" s="21"/>
      <c r="U407" s="21"/>
      <c r="V407" s="21"/>
      <c r="W407" s="21"/>
      <c r="X407" s="21"/>
      <c r="Y407" s="21"/>
      <c r="Z407" s="15"/>
      <c r="AA407" s="15"/>
      <c r="AB407" s="15"/>
      <c r="AC407" s="15"/>
      <c r="AD407" s="15"/>
      <c r="AE407" s="15"/>
      <c r="AF407" s="15"/>
      <c r="AG407" s="15" t="s">
        <v>131</v>
      </c>
      <c r="AH407" s="15">
        <v>0</v>
      </c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</row>
    <row r="408" spans="1:60" outlineLevel="3">
      <c r="A408" s="18"/>
      <c r="B408" s="19"/>
      <c r="C408" s="30" t="s">
        <v>466</v>
      </c>
      <c r="D408" s="23"/>
      <c r="E408" s="34">
        <v>22.875</v>
      </c>
      <c r="F408" s="21"/>
      <c r="G408" s="21"/>
      <c r="H408" s="21"/>
      <c r="I408" s="21"/>
      <c r="J408" s="21"/>
      <c r="K408" s="21"/>
      <c r="L408" s="21"/>
      <c r="M408" s="21"/>
      <c r="N408" s="393"/>
      <c r="O408" s="393"/>
      <c r="P408" s="393"/>
      <c r="Q408" s="393"/>
      <c r="R408" s="21"/>
      <c r="S408" s="21"/>
      <c r="T408" s="21"/>
      <c r="U408" s="21"/>
      <c r="V408" s="21"/>
      <c r="W408" s="21"/>
      <c r="X408" s="21"/>
      <c r="Y408" s="21"/>
      <c r="Z408" s="15"/>
      <c r="AA408" s="15"/>
      <c r="AB408" s="15"/>
      <c r="AC408" s="15"/>
      <c r="AD408" s="15"/>
      <c r="AE408" s="15"/>
      <c r="AF408" s="15"/>
      <c r="AG408" s="15" t="s">
        <v>131</v>
      </c>
      <c r="AH408" s="15">
        <v>0</v>
      </c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</row>
    <row r="409" spans="1:60" outlineLevel="3">
      <c r="A409" s="18"/>
      <c r="B409" s="19"/>
      <c r="C409" s="30" t="s">
        <v>467</v>
      </c>
      <c r="D409" s="23"/>
      <c r="E409" s="34">
        <v>19.425000000000001</v>
      </c>
      <c r="F409" s="21"/>
      <c r="G409" s="21"/>
      <c r="H409" s="21"/>
      <c r="I409" s="21"/>
      <c r="J409" s="21"/>
      <c r="K409" s="21"/>
      <c r="L409" s="21"/>
      <c r="M409" s="21"/>
      <c r="N409" s="393"/>
      <c r="O409" s="393"/>
      <c r="P409" s="393"/>
      <c r="Q409" s="393"/>
      <c r="R409" s="21"/>
      <c r="S409" s="21"/>
      <c r="T409" s="21"/>
      <c r="U409" s="21"/>
      <c r="V409" s="21"/>
      <c r="W409" s="21"/>
      <c r="X409" s="21"/>
      <c r="Y409" s="21"/>
      <c r="Z409" s="15"/>
      <c r="AA409" s="15"/>
      <c r="AB409" s="15"/>
      <c r="AC409" s="15"/>
      <c r="AD409" s="15"/>
      <c r="AE409" s="15"/>
      <c r="AF409" s="15"/>
      <c r="AG409" s="15" t="s">
        <v>131</v>
      </c>
      <c r="AH409" s="15">
        <v>0</v>
      </c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</row>
    <row r="410" spans="1:60" outlineLevel="3">
      <c r="A410" s="18"/>
      <c r="B410" s="19"/>
      <c r="C410" s="30" t="s">
        <v>468</v>
      </c>
      <c r="D410" s="23"/>
      <c r="E410" s="34">
        <v>25.725000000000001</v>
      </c>
      <c r="F410" s="21"/>
      <c r="G410" s="21"/>
      <c r="H410" s="21"/>
      <c r="I410" s="21"/>
      <c r="J410" s="21"/>
      <c r="K410" s="21"/>
      <c r="L410" s="21"/>
      <c r="M410" s="21"/>
      <c r="N410" s="393"/>
      <c r="O410" s="393"/>
      <c r="P410" s="393"/>
      <c r="Q410" s="393"/>
      <c r="R410" s="21"/>
      <c r="S410" s="21"/>
      <c r="T410" s="21"/>
      <c r="U410" s="21"/>
      <c r="V410" s="21"/>
      <c r="W410" s="21"/>
      <c r="X410" s="21"/>
      <c r="Y410" s="21"/>
      <c r="Z410" s="15"/>
      <c r="AA410" s="15"/>
      <c r="AB410" s="15"/>
      <c r="AC410" s="15"/>
      <c r="AD410" s="15"/>
      <c r="AE410" s="15"/>
      <c r="AF410" s="15"/>
      <c r="AG410" s="15" t="s">
        <v>131</v>
      </c>
      <c r="AH410" s="15">
        <v>0</v>
      </c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</row>
    <row r="411" spans="1:60" outlineLevel="3">
      <c r="A411" s="18"/>
      <c r="B411" s="19"/>
      <c r="C411" s="30" t="s">
        <v>469</v>
      </c>
      <c r="D411" s="23"/>
      <c r="E411" s="34">
        <v>14.25</v>
      </c>
      <c r="F411" s="21"/>
      <c r="G411" s="21"/>
      <c r="H411" s="21"/>
      <c r="I411" s="21"/>
      <c r="J411" s="21"/>
      <c r="K411" s="21"/>
      <c r="L411" s="21"/>
      <c r="M411" s="21"/>
      <c r="N411" s="393"/>
      <c r="O411" s="393"/>
      <c r="P411" s="393"/>
      <c r="Q411" s="393"/>
      <c r="R411" s="21"/>
      <c r="S411" s="21"/>
      <c r="T411" s="21"/>
      <c r="U411" s="21"/>
      <c r="V411" s="21"/>
      <c r="W411" s="21"/>
      <c r="X411" s="21"/>
      <c r="Y411" s="21"/>
      <c r="Z411" s="15"/>
      <c r="AA411" s="15"/>
      <c r="AB411" s="15"/>
      <c r="AC411" s="15"/>
      <c r="AD411" s="15"/>
      <c r="AE411" s="15"/>
      <c r="AF411" s="15"/>
      <c r="AG411" s="15" t="s">
        <v>131</v>
      </c>
      <c r="AH411" s="15">
        <v>0</v>
      </c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</row>
    <row r="412" spans="1:60" ht="22.5" outlineLevel="3">
      <c r="A412" s="18"/>
      <c r="B412" s="19"/>
      <c r="C412" s="30" t="s">
        <v>470</v>
      </c>
      <c r="D412" s="23"/>
      <c r="E412" s="34">
        <v>214.51949999999999</v>
      </c>
      <c r="F412" s="21"/>
      <c r="G412" s="21"/>
      <c r="H412" s="21"/>
      <c r="I412" s="21"/>
      <c r="J412" s="21"/>
      <c r="K412" s="21"/>
      <c r="L412" s="21"/>
      <c r="M412" s="21"/>
      <c r="N412" s="393"/>
      <c r="O412" s="393"/>
      <c r="P412" s="393"/>
      <c r="Q412" s="393"/>
      <c r="R412" s="21"/>
      <c r="S412" s="21"/>
      <c r="T412" s="21"/>
      <c r="U412" s="21"/>
      <c r="V412" s="21"/>
      <c r="W412" s="21"/>
      <c r="X412" s="21"/>
      <c r="Y412" s="21"/>
      <c r="Z412" s="15"/>
      <c r="AA412" s="15"/>
      <c r="AB412" s="15"/>
      <c r="AC412" s="15"/>
      <c r="AD412" s="15"/>
      <c r="AE412" s="15"/>
      <c r="AF412" s="15"/>
      <c r="AG412" s="15" t="s">
        <v>131</v>
      </c>
      <c r="AH412" s="15">
        <v>0</v>
      </c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</row>
    <row r="413" spans="1:60" outlineLevel="3">
      <c r="A413" s="18"/>
      <c r="B413" s="19"/>
      <c r="C413" s="30" t="s">
        <v>471</v>
      </c>
      <c r="D413" s="23"/>
      <c r="E413" s="34">
        <v>246.6</v>
      </c>
      <c r="F413" s="21"/>
      <c r="G413" s="21"/>
      <c r="H413" s="21"/>
      <c r="I413" s="21"/>
      <c r="J413" s="21"/>
      <c r="K413" s="21"/>
      <c r="L413" s="21"/>
      <c r="M413" s="21"/>
      <c r="N413" s="393"/>
      <c r="O413" s="393"/>
      <c r="P413" s="393"/>
      <c r="Q413" s="393"/>
      <c r="R413" s="21"/>
      <c r="S413" s="21"/>
      <c r="T413" s="21"/>
      <c r="U413" s="21"/>
      <c r="V413" s="21"/>
      <c r="W413" s="21"/>
      <c r="X413" s="21"/>
      <c r="Y413" s="21"/>
      <c r="Z413" s="15"/>
      <c r="AA413" s="15"/>
      <c r="AB413" s="15"/>
      <c r="AC413" s="15"/>
      <c r="AD413" s="15"/>
      <c r="AE413" s="15"/>
      <c r="AF413" s="15"/>
      <c r="AG413" s="15" t="s">
        <v>131</v>
      </c>
      <c r="AH413" s="15">
        <v>0</v>
      </c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</row>
    <row r="414" spans="1:60" outlineLevel="3">
      <c r="A414" s="18"/>
      <c r="B414" s="19"/>
      <c r="C414" s="30" t="s">
        <v>462</v>
      </c>
      <c r="D414" s="23"/>
      <c r="E414" s="34">
        <v>98.82</v>
      </c>
      <c r="F414" s="21"/>
      <c r="G414" s="21"/>
      <c r="H414" s="21"/>
      <c r="I414" s="21"/>
      <c r="J414" s="21"/>
      <c r="K414" s="21"/>
      <c r="L414" s="21"/>
      <c r="M414" s="21"/>
      <c r="N414" s="393"/>
      <c r="O414" s="393"/>
      <c r="P414" s="393"/>
      <c r="Q414" s="393"/>
      <c r="R414" s="21"/>
      <c r="S414" s="21"/>
      <c r="T414" s="21"/>
      <c r="U414" s="21"/>
      <c r="V414" s="21"/>
      <c r="W414" s="21"/>
      <c r="X414" s="21"/>
      <c r="Y414" s="21"/>
      <c r="Z414" s="15"/>
      <c r="AA414" s="15"/>
      <c r="AB414" s="15"/>
      <c r="AC414" s="15"/>
      <c r="AD414" s="15"/>
      <c r="AE414" s="15"/>
      <c r="AF414" s="15"/>
      <c r="AG414" s="15" t="s">
        <v>131</v>
      </c>
      <c r="AH414" s="15">
        <v>0</v>
      </c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</row>
    <row r="415" spans="1:60" outlineLevel="3">
      <c r="A415" s="18"/>
      <c r="B415" s="19"/>
      <c r="C415" s="30" t="s">
        <v>472</v>
      </c>
      <c r="D415" s="23"/>
      <c r="E415" s="34">
        <v>95.4</v>
      </c>
      <c r="F415" s="21"/>
      <c r="G415" s="21"/>
      <c r="H415" s="21"/>
      <c r="I415" s="21"/>
      <c r="J415" s="21"/>
      <c r="K415" s="21"/>
      <c r="L415" s="21"/>
      <c r="M415" s="21"/>
      <c r="N415" s="393"/>
      <c r="O415" s="393"/>
      <c r="P415" s="393"/>
      <c r="Q415" s="393"/>
      <c r="R415" s="21"/>
      <c r="S415" s="21"/>
      <c r="T415" s="21"/>
      <c r="U415" s="21"/>
      <c r="V415" s="21"/>
      <c r="W415" s="21"/>
      <c r="X415" s="21"/>
      <c r="Y415" s="21"/>
      <c r="Z415" s="15"/>
      <c r="AA415" s="15"/>
      <c r="AB415" s="15"/>
      <c r="AC415" s="15"/>
      <c r="AD415" s="15"/>
      <c r="AE415" s="15"/>
      <c r="AF415" s="15"/>
      <c r="AG415" s="15" t="s">
        <v>131</v>
      </c>
      <c r="AH415" s="15">
        <v>0</v>
      </c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</row>
    <row r="416" spans="1:60" outlineLevel="3">
      <c r="A416" s="18"/>
      <c r="B416" s="19"/>
      <c r="C416" s="30" t="s">
        <v>473</v>
      </c>
      <c r="D416" s="23"/>
      <c r="E416" s="34">
        <v>99.72</v>
      </c>
      <c r="F416" s="21"/>
      <c r="G416" s="21"/>
      <c r="H416" s="21"/>
      <c r="I416" s="21"/>
      <c r="J416" s="21"/>
      <c r="K416" s="21"/>
      <c r="L416" s="21"/>
      <c r="M416" s="21"/>
      <c r="N416" s="393"/>
      <c r="O416" s="393"/>
      <c r="P416" s="393"/>
      <c r="Q416" s="393"/>
      <c r="R416" s="21"/>
      <c r="S416" s="21"/>
      <c r="T416" s="21"/>
      <c r="U416" s="21"/>
      <c r="V416" s="21"/>
      <c r="W416" s="21"/>
      <c r="X416" s="21"/>
      <c r="Y416" s="21"/>
      <c r="Z416" s="15"/>
      <c r="AA416" s="15"/>
      <c r="AB416" s="15"/>
      <c r="AC416" s="15"/>
      <c r="AD416" s="15"/>
      <c r="AE416" s="15"/>
      <c r="AF416" s="15"/>
      <c r="AG416" s="15" t="s">
        <v>131</v>
      </c>
      <c r="AH416" s="15">
        <v>0</v>
      </c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</row>
    <row r="417" spans="1:60" outlineLevel="3">
      <c r="A417" s="18"/>
      <c r="B417" s="19"/>
      <c r="C417" s="30" t="s">
        <v>474</v>
      </c>
      <c r="D417" s="23"/>
      <c r="E417" s="34">
        <v>72.63</v>
      </c>
      <c r="F417" s="21"/>
      <c r="G417" s="21"/>
      <c r="H417" s="21"/>
      <c r="I417" s="21"/>
      <c r="J417" s="21"/>
      <c r="K417" s="21"/>
      <c r="L417" s="21"/>
      <c r="M417" s="21"/>
      <c r="N417" s="393"/>
      <c r="O417" s="393"/>
      <c r="P417" s="393"/>
      <c r="Q417" s="393"/>
      <c r="R417" s="21"/>
      <c r="S417" s="21"/>
      <c r="T417" s="21"/>
      <c r="U417" s="21"/>
      <c r="V417" s="21"/>
      <c r="W417" s="21"/>
      <c r="X417" s="21"/>
      <c r="Y417" s="21"/>
      <c r="Z417" s="15"/>
      <c r="AA417" s="15"/>
      <c r="AB417" s="15"/>
      <c r="AC417" s="15"/>
      <c r="AD417" s="15"/>
      <c r="AE417" s="15"/>
      <c r="AF417" s="15"/>
      <c r="AG417" s="15" t="s">
        <v>131</v>
      </c>
      <c r="AH417" s="15">
        <v>0</v>
      </c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</row>
    <row r="418" spans="1:60" outlineLevel="3">
      <c r="A418" s="18"/>
      <c r="B418" s="19"/>
      <c r="C418" s="30" t="s">
        <v>475</v>
      </c>
      <c r="D418" s="23"/>
      <c r="E418" s="34">
        <v>96.48</v>
      </c>
      <c r="F418" s="21"/>
      <c r="G418" s="21"/>
      <c r="H418" s="21"/>
      <c r="I418" s="21"/>
      <c r="J418" s="21"/>
      <c r="K418" s="21"/>
      <c r="L418" s="21"/>
      <c r="M418" s="21"/>
      <c r="N418" s="393"/>
      <c r="O418" s="393"/>
      <c r="P418" s="393"/>
      <c r="Q418" s="393"/>
      <c r="R418" s="21"/>
      <c r="S418" s="21"/>
      <c r="T418" s="21"/>
      <c r="U418" s="21"/>
      <c r="V418" s="21"/>
      <c r="W418" s="21"/>
      <c r="X418" s="21"/>
      <c r="Y418" s="21"/>
      <c r="Z418" s="15"/>
      <c r="AA418" s="15"/>
      <c r="AB418" s="15"/>
      <c r="AC418" s="15"/>
      <c r="AD418" s="15"/>
      <c r="AE418" s="15"/>
      <c r="AF418" s="15"/>
      <c r="AG418" s="15" t="s">
        <v>131</v>
      </c>
      <c r="AH418" s="15">
        <v>0</v>
      </c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</row>
    <row r="419" spans="1:60" outlineLevel="3">
      <c r="A419" s="18"/>
      <c r="B419" s="19"/>
      <c r="C419" s="30" t="s">
        <v>476</v>
      </c>
      <c r="D419" s="23"/>
      <c r="E419" s="34">
        <v>98.1</v>
      </c>
      <c r="F419" s="21"/>
      <c r="G419" s="21"/>
      <c r="H419" s="21"/>
      <c r="I419" s="21"/>
      <c r="J419" s="21"/>
      <c r="K419" s="21"/>
      <c r="L419" s="21"/>
      <c r="M419" s="21"/>
      <c r="N419" s="393"/>
      <c r="O419" s="393"/>
      <c r="P419" s="393"/>
      <c r="Q419" s="393"/>
      <c r="R419" s="21"/>
      <c r="S419" s="21"/>
      <c r="T419" s="21"/>
      <c r="U419" s="21"/>
      <c r="V419" s="21"/>
      <c r="W419" s="21"/>
      <c r="X419" s="21"/>
      <c r="Y419" s="21"/>
      <c r="Z419" s="15"/>
      <c r="AA419" s="15"/>
      <c r="AB419" s="15"/>
      <c r="AC419" s="15"/>
      <c r="AD419" s="15"/>
      <c r="AE419" s="15"/>
      <c r="AF419" s="15"/>
      <c r="AG419" s="15" t="s">
        <v>131</v>
      </c>
      <c r="AH419" s="15">
        <v>0</v>
      </c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</row>
    <row r="420" spans="1:60" outlineLevel="3">
      <c r="A420" s="18"/>
      <c r="B420" s="19"/>
      <c r="C420" s="30" t="s">
        <v>462</v>
      </c>
      <c r="D420" s="23"/>
      <c r="E420" s="34">
        <v>98.82</v>
      </c>
      <c r="F420" s="21"/>
      <c r="G420" s="21"/>
      <c r="H420" s="21"/>
      <c r="I420" s="21"/>
      <c r="J420" s="21"/>
      <c r="K420" s="21"/>
      <c r="L420" s="21"/>
      <c r="M420" s="21"/>
      <c r="N420" s="393"/>
      <c r="O420" s="393"/>
      <c r="P420" s="393"/>
      <c r="Q420" s="393"/>
      <c r="R420" s="21"/>
      <c r="S420" s="21"/>
      <c r="T420" s="21"/>
      <c r="U420" s="21"/>
      <c r="V420" s="21"/>
      <c r="W420" s="21"/>
      <c r="X420" s="21"/>
      <c r="Y420" s="21"/>
      <c r="Z420" s="15"/>
      <c r="AA420" s="15"/>
      <c r="AB420" s="15"/>
      <c r="AC420" s="15"/>
      <c r="AD420" s="15"/>
      <c r="AE420" s="15"/>
      <c r="AF420" s="15"/>
      <c r="AG420" s="15" t="s">
        <v>131</v>
      </c>
      <c r="AH420" s="15">
        <v>0</v>
      </c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</row>
    <row r="421" spans="1:60" outlineLevel="3">
      <c r="A421" s="18"/>
      <c r="B421" s="19"/>
      <c r="C421" s="30" t="s">
        <v>477</v>
      </c>
      <c r="D421" s="23"/>
      <c r="E421" s="34">
        <v>3.375</v>
      </c>
      <c r="F421" s="21"/>
      <c r="G421" s="21"/>
      <c r="H421" s="21"/>
      <c r="I421" s="21"/>
      <c r="J421" s="21"/>
      <c r="K421" s="21"/>
      <c r="L421" s="21"/>
      <c r="M421" s="21"/>
      <c r="N421" s="393"/>
      <c r="O421" s="393"/>
      <c r="P421" s="393"/>
      <c r="Q421" s="393"/>
      <c r="R421" s="21"/>
      <c r="S421" s="21"/>
      <c r="T421" s="21"/>
      <c r="U421" s="21"/>
      <c r="V421" s="21"/>
      <c r="W421" s="21"/>
      <c r="X421" s="21"/>
      <c r="Y421" s="21"/>
      <c r="Z421" s="15"/>
      <c r="AA421" s="15"/>
      <c r="AB421" s="15"/>
      <c r="AC421" s="15"/>
      <c r="AD421" s="15"/>
      <c r="AE421" s="15"/>
      <c r="AF421" s="15"/>
      <c r="AG421" s="15" t="s">
        <v>131</v>
      </c>
      <c r="AH421" s="15">
        <v>0</v>
      </c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</row>
    <row r="422" spans="1:60" outlineLevel="3">
      <c r="A422" s="18"/>
      <c r="B422" s="19"/>
      <c r="C422" s="30" t="s">
        <v>478</v>
      </c>
      <c r="D422" s="23"/>
      <c r="E422" s="34">
        <v>3.375</v>
      </c>
      <c r="F422" s="21"/>
      <c r="G422" s="21"/>
      <c r="H422" s="21"/>
      <c r="I422" s="21"/>
      <c r="J422" s="21"/>
      <c r="K422" s="21"/>
      <c r="L422" s="21"/>
      <c r="M422" s="21"/>
      <c r="N422" s="393"/>
      <c r="O422" s="393"/>
      <c r="P422" s="393"/>
      <c r="Q422" s="393"/>
      <c r="R422" s="21"/>
      <c r="S422" s="21"/>
      <c r="T422" s="21"/>
      <c r="U422" s="21"/>
      <c r="V422" s="21"/>
      <c r="W422" s="21"/>
      <c r="X422" s="21"/>
      <c r="Y422" s="21"/>
      <c r="Z422" s="15"/>
      <c r="AA422" s="15"/>
      <c r="AB422" s="15"/>
      <c r="AC422" s="15"/>
      <c r="AD422" s="15"/>
      <c r="AE422" s="15"/>
      <c r="AF422" s="15"/>
      <c r="AG422" s="15" t="s">
        <v>131</v>
      </c>
      <c r="AH422" s="15">
        <v>0</v>
      </c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</row>
    <row r="423" spans="1:60" outlineLevel="3">
      <c r="A423" s="18"/>
      <c r="B423" s="19"/>
      <c r="C423" s="30" t="s">
        <v>479</v>
      </c>
      <c r="D423" s="23"/>
      <c r="E423" s="34">
        <v>1.2</v>
      </c>
      <c r="F423" s="21"/>
      <c r="G423" s="21"/>
      <c r="H423" s="21"/>
      <c r="I423" s="21"/>
      <c r="J423" s="21"/>
      <c r="K423" s="21"/>
      <c r="L423" s="21"/>
      <c r="M423" s="21"/>
      <c r="N423" s="393"/>
      <c r="O423" s="393"/>
      <c r="P423" s="393"/>
      <c r="Q423" s="393"/>
      <c r="R423" s="21"/>
      <c r="S423" s="21"/>
      <c r="T423" s="21"/>
      <c r="U423" s="21"/>
      <c r="V423" s="21"/>
      <c r="W423" s="21"/>
      <c r="X423" s="21"/>
      <c r="Y423" s="21"/>
      <c r="Z423" s="15"/>
      <c r="AA423" s="15"/>
      <c r="AB423" s="15"/>
      <c r="AC423" s="15"/>
      <c r="AD423" s="15"/>
      <c r="AE423" s="15"/>
      <c r="AF423" s="15"/>
      <c r="AG423" s="15" t="s">
        <v>131</v>
      </c>
      <c r="AH423" s="15">
        <v>0</v>
      </c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</row>
    <row r="424" spans="1:60" outlineLevel="3">
      <c r="A424" s="18"/>
      <c r="B424" s="19"/>
      <c r="C424" s="30" t="s">
        <v>480</v>
      </c>
      <c r="D424" s="23"/>
      <c r="E424" s="34">
        <v>2.64</v>
      </c>
      <c r="F424" s="21"/>
      <c r="G424" s="21"/>
      <c r="H424" s="21"/>
      <c r="I424" s="21"/>
      <c r="J424" s="21"/>
      <c r="K424" s="21"/>
      <c r="L424" s="21"/>
      <c r="M424" s="21"/>
      <c r="N424" s="393"/>
      <c r="O424" s="393"/>
      <c r="P424" s="393"/>
      <c r="Q424" s="393"/>
      <c r="R424" s="21"/>
      <c r="S424" s="21"/>
      <c r="T424" s="21"/>
      <c r="U424" s="21"/>
      <c r="V424" s="21"/>
      <c r="W424" s="21"/>
      <c r="X424" s="21"/>
      <c r="Y424" s="21"/>
      <c r="Z424" s="15"/>
      <c r="AA424" s="15"/>
      <c r="AB424" s="15"/>
      <c r="AC424" s="15"/>
      <c r="AD424" s="15"/>
      <c r="AE424" s="15"/>
      <c r="AF424" s="15"/>
      <c r="AG424" s="15" t="s">
        <v>131</v>
      </c>
      <c r="AH424" s="15">
        <v>0</v>
      </c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</row>
    <row r="425" spans="1:60" outlineLevel="3">
      <c r="A425" s="18"/>
      <c r="B425" s="19"/>
      <c r="C425" s="30" t="s">
        <v>481</v>
      </c>
      <c r="D425" s="23"/>
      <c r="E425" s="34">
        <v>11.04</v>
      </c>
      <c r="F425" s="21"/>
      <c r="G425" s="21"/>
      <c r="H425" s="21"/>
      <c r="I425" s="21"/>
      <c r="J425" s="21"/>
      <c r="K425" s="21"/>
      <c r="L425" s="21"/>
      <c r="M425" s="21"/>
      <c r="N425" s="393"/>
      <c r="O425" s="393"/>
      <c r="P425" s="393"/>
      <c r="Q425" s="393"/>
      <c r="R425" s="21"/>
      <c r="S425" s="21"/>
      <c r="T425" s="21"/>
      <c r="U425" s="21"/>
      <c r="V425" s="21"/>
      <c r="W425" s="21"/>
      <c r="X425" s="21"/>
      <c r="Y425" s="21"/>
      <c r="Z425" s="15"/>
      <c r="AA425" s="15"/>
      <c r="AB425" s="15"/>
      <c r="AC425" s="15"/>
      <c r="AD425" s="15"/>
      <c r="AE425" s="15"/>
      <c r="AF425" s="15"/>
      <c r="AG425" s="15" t="s">
        <v>131</v>
      </c>
      <c r="AH425" s="15">
        <v>0</v>
      </c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</row>
    <row r="426" spans="1:60" outlineLevel="3">
      <c r="A426" s="18"/>
      <c r="B426" s="19"/>
      <c r="C426" s="30" t="s">
        <v>482</v>
      </c>
      <c r="D426" s="23"/>
      <c r="E426" s="34">
        <v>14.85</v>
      </c>
      <c r="F426" s="21"/>
      <c r="G426" s="21"/>
      <c r="H426" s="21"/>
      <c r="I426" s="21"/>
      <c r="J426" s="21"/>
      <c r="K426" s="21"/>
      <c r="L426" s="21"/>
      <c r="M426" s="21"/>
      <c r="N426" s="393"/>
      <c r="O426" s="393"/>
      <c r="P426" s="393"/>
      <c r="Q426" s="393"/>
      <c r="R426" s="21"/>
      <c r="S426" s="21"/>
      <c r="T426" s="21"/>
      <c r="U426" s="21"/>
      <c r="V426" s="21"/>
      <c r="W426" s="21"/>
      <c r="X426" s="21"/>
      <c r="Y426" s="21"/>
      <c r="Z426" s="15"/>
      <c r="AA426" s="15"/>
      <c r="AB426" s="15"/>
      <c r="AC426" s="15"/>
      <c r="AD426" s="15"/>
      <c r="AE426" s="15"/>
      <c r="AF426" s="15"/>
      <c r="AG426" s="15" t="s">
        <v>131</v>
      </c>
      <c r="AH426" s="15">
        <v>0</v>
      </c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</row>
    <row r="427" spans="1:60" outlineLevel="3">
      <c r="A427" s="18"/>
      <c r="B427" s="19"/>
      <c r="C427" s="30" t="s">
        <v>483</v>
      </c>
      <c r="D427" s="23"/>
      <c r="E427" s="34">
        <v>6.9</v>
      </c>
      <c r="F427" s="21"/>
      <c r="G427" s="21"/>
      <c r="H427" s="21"/>
      <c r="I427" s="21"/>
      <c r="J427" s="21"/>
      <c r="K427" s="21"/>
      <c r="L427" s="21"/>
      <c r="M427" s="21"/>
      <c r="N427" s="393"/>
      <c r="O427" s="393"/>
      <c r="P427" s="393"/>
      <c r="Q427" s="393"/>
      <c r="R427" s="21"/>
      <c r="S427" s="21"/>
      <c r="T427" s="21"/>
      <c r="U427" s="21"/>
      <c r="V427" s="21"/>
      <c r="W427" s="21"/>
      <c r="X427" s="21"/>
      <c r="Y427" s="21"/>
      <c r="Z427" s="15"/>
      <c r="AA427" s="15"/>
      <c r="AB427" s="15"/>
      <c r="AC427" s="15"/>
      <c r="AD427" s="15"/>
      <c r="AE427" s="15"/>
      <c r="AF427" s="15"/>
      <c r="AG427" s="15" t="s">
        <v>131</v>
      </c>
      <c r="AH427" s="15">
        <v>0</v>
      </c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</row>
    <row r="428" spans="1:60" outlineLevel="3">
      <c r="A428" s="18"/>
      <c r="B428" s="19"/>
      <c r="C428" s="30" t="s">
        <v>484</v>
      </c>
      <c r="D428" s="23"/>
      <c r="E428" s="34">
        <v>22.725000000000001</v>
      </c>
      <c r="F428" s="21"/>
      <c r="G428" s="21"/>
      <c r="H428" s="21"/>
      <c r="I428" s="21"/>
      <c r="J428" s="21"/>
      <c r="K428" s="21"/>
      <c r="L428" s="21"/>
      <c r="M428" s="21"/>
      <c r="N428" s="393"/>
      <c r="O428" s="393"/>
      <c r="P428" s="393"/>
      <c r="Q428" s="393"/>
      <c r="R428" s="21"/>
      <c r="S428" s="21"/>
      <c r="T428" s="21"/>
      <c r="U428" s="21"/>
      <c r="V428" s="21"/>
      <c r="W428" s="21"/>
      <c r="X428" s="21"/>
      <c r="Y428" s="21"/>
      <c r="Z428" s="15"/>
      <c r="AA428" s="15"/>
      <c r="AB428" s="15"/>
      <c r="AC428" s="15"/>
      <c r="AD428" s="15"/>
      <c r="AE428" s="15"/>
      <c r="AF428" s="15"/>
      <c r="AG428" s="15" t="s">
        <v>131</v>
      </c>
      <c r="AH428" s="15">
        <v>0</v>
      </c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</row>
    <row r="429" spans="1:60" outlineLevel="3">
      <c r="A429" s="18"/>
      <c r="B429" s="19"/>
      <c r="C429" s="30" t="s">
        <v>485</v>
      </c>
      <c r="D429" s="23"/>
      <c r="E429" s="34">
        <v>16.274999999999999</v>
      </c>
      <c r="F429" s="21"/>
      <c r="G429" s="21"/>
      <c r="H429" s="21"/>
      <c r="I429" s="21"/>
      <c r="J429" s="21"/>
      <c r="K429" s="21"/>
      <c r="L429" s="21"/>
      <c r="M429" s="21"/>
      <c r="N429" s="393"/>
      <c r="O429" s="393"/>
      <c r="P429" s="393"/>
      <c r="Q429" s="393"/>
      <c r="R429" s="21"/>
      <c r="S429" s="21"/>
      <c r="T429" s="21"/>
      <c r="U429" s="21"/>
      <c r="V429" s="21"/>
      <c r="W429" s="21"/>
      <c r="X429" s="21"/>
      <c r="Y429" s="21"/>
      <c r="Z429" s="15"/>
      <c r="AA429" s="15"/>
      <c r="AB429" s="15"/>
      <c r="AC429" s="15"/>
      <c r="AD429" s="15"/>
      <c r="AE429" s="15"/>
      <c r="AF429" s="15"/>
      <c r="AG429" s="15" t="s">
        <v>131</v>
      </c>
      <c r="AH429" s="15">
        <v>0</v>
      </c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</row>
    <row r="430" spans="1:60" outlineLevel="3">
      <c r="A430" s="18"/>
      <c r="B430" s="19"/>
      <c r="C430" s="30" t="s">
        <v>486</v>
      </c>
      <c r="D430" s="23"/>
      <c r="E430" s="34">
        <v>25.725000000000001</v>
      </c>
      <c r="F430" s="21"/>
      <c r="G430" s="21"/>
      <c r="H430" s="21"/>
      <c r="I430" s="21"/>
      <c r="J430" s="21"/>
      <c r="K430" s="21"/>
      <c r="L430" s="21"/>
      <c r="M430" s="21"/>
      <c r="N430" s="393"/>
      <c r="O430" s="393"/>
      <c r="P430" s="393"/>
      <c r="Q430" s="393"/>
      <c r="R430" s="21"/>
      <c r="S430" s="21"/>
      <c r="T430" s="21"/>
      <c r="U430" s="21"/>
      <c r="V430" s="21"/>
      <c r="W430" s="21"/>
      <c r="X430" s="21"/>
      <c r="Y430" s="21"/>
      <c r="Z430" s="15"/>
      <c r="AA430" s="15"/>
      <c r="AB430" s="15"/>
      <c r="AC430" s="15"/>
      <c r="AD430" s="15"/>
      <c r="AE430" s="15"/>
      <c r="AF430" s="15"/>
      <c r="AG430" s="15" t="s">
        <v>131</v>
      </c>
      <c r="AH430" s="15">
        <v>0</v>
      </c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</row>
    <row r="431" spans="1:60" outlineLevel="3">
      <c r="A431" s="18"/>
      <c r="B431" s="19"/>
      <c r="C431" s="30" t="s">
        <v>487</v>
      </c>
      <c r="D431" s="23"/>
      <c r="E431" s="34">
        <v>14.85</v>
      </c>
      <c r="F431" s="21"/>
      <c r="G431" s="21"/>
      <c r="H431" s="21"/>
      <c r="I431" s="21"/>
      <c r="J431" s="21"/>
      <c r="K431" s="21"/>
      <c r="L431" s="21"/>
      <c r="M431" s="21"/>
      <c r="N431" s="393"/>
      <c r="O431" s="393"/>
      <c r="P431" s="393"/>
      <c r="Q431" s="393"/>
      <c r="R431" s="21"/>
      <c r="S431" s="21"/>
      <c r="T431" s="21"/>
      <c r="U431" s="21"/>
      <c r="V431" s="21"/>
      <c r="W431" s="21"/>
      <c r="X431" s="21"/>
      <c r="Y431" s="21"/>
      <c r="Z431" s="15"/>
      <c r="AA431" s="15"/>
      <c r="AB431" s="15"/>
      <c r="AC431" s="15"/>
      <c r="AD431" s="15"/>
      <c r="AE431" s="15"/>
      <c r="AF431" s="15"/>
      <c r="AG431" s="15" t="s">
        <v>131</v>
      </c>
      <c r="AH431" s="15">
        <v>0</v>
      </c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</row>
    <row r="432" spans="1:60" outlineLevel="3">
      <c r="A432" s="18"/>
      <c r="B432" s="19"/>
      <c r="C432" s="30" t="s">
        <v>488</v>
      </c>
      <c r="D432" s="23"/>
      <c r="E432" s="34">
        <v>174.2175</v>
      </c>
      <c r="F432" s="21"/>
      <c r="G432" s="21"/>
      <c r="H432" s="21"/>
      <c r="I432" s="21"/>
      <c r="J432" s="21"/>
      <c r="K432" s="21"/>
      <c r="L432" s="21"/>
      <c r="M432" s="21"/>
      <c r="N432" s="393"/>
      <c r="O432" s="393"/>
      <c r="P432" s="393"/>
      <c r="Q432" s="393"/>
      <c r="R432" s="21"/>
      <c r="S432" s="21"/>
      <c r="T432" s="21"/>
      <c r="U432" s="21"/>
      <c r="V432" s="21"/>
      <c r="W432" s="21"/>
      <c r="X432" s="21"/>
      <c r="Y432" s="21"/>
      <c r="Z432" s="15"/>
      <c r="AA432" s="15"/>
      <c r="AB432" s="15"/>
      <c r="AC432" s="15"/>
      <c r="AD432" s="15"/>
      <c r="AE432" s="15"/>
      <c r="AF432" s="15"/>
      <c r="AG432" s="15" t="s">
        <v>131</v>
      </c>
      <c r="AH432" s="15">
        <v>0</v>
      </c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</row>
    <row r="433" spans="1:60" outlineLevel="3">
      <c r="A433" s="18"/>
      <c r="B433" s="19"/>
      <c r="C433" s="30" t="s">
        <v>489</v>
      </c>
      <c r="D433" s="23"/>
      <c r="E433" s="34">
        <v>246.6</v>
      </c>
      <c r="F433" s="21"/>
      <c r="G433" s="21"/>
      <c r="H433" s="21"/>
      <c r="I433" s="21"/>
      <c r="J433" s="21"/>
      <c r="K433" s="21"/>
      <c r="L433" s="21"/>
      <c r="M433" s="21"/>
      <c r="N433" s="393"/>
      <c r="O433" s="393"/>
      <c r="P433" s="393"/>
      <c r="Q433" s="393"/>
      <c r="R433" s="21"/>
      <c r="S433" s="21"/>
      <c r="T433" s="21"/>
      <c r="U433" s="21"/>
      <c r="V433" s="21"/>
      <c r="W433" s="21"/>
      <c r="X433" s="21"/>
      <c r="Y433" s="21"/>
      <c r="Z433" s="15"/>
      <c r="AA433" s="15"/>
      <c r="AB433" s="15"/>
      <c r="AC433" s="15"/>
      <c r="AD433" s="15"/>
      <c r="AE433" s="15"/>
      <c r="AF433" s="15"/>
      <c r="AG433" s="15" t="s">
        <v>131</v>
      </c>
      <c r="AH433" s="15">
        <v>0</v>
      </c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</row>
    <row r="434" spans="1:60" outlineLevel="3">
      <c r="A434" s="18"/>
      <c r="B434" s="19"/>
      <c r="C434" s="30" t="s">
        <v>490</v>
      </c>
      <c r="D434" s="23"/>
      <c r="E434" s="34">
        <v>98.82</v>
      </c>
      <c r="F434" s="21"/>
      <c r="G434" s="21"/>
      <c r="H434" s="21"/>
      <c r="I434" s="21"/>
      <c r="J434" s="21"/>
      <c r="K434" s="21"/>
      <c r="L434" s="21"/>
      <c r="M434" s="21"/>
      <c r="N434" s="393"/>
      <c r="O434" s="393"/>
      <c r="P434" s="393"/>
      <c r="Q434" s="393"/>
      <c r="R434" s="21"/>
      <c r="S434" s="21"/>
      <c r="T434" s="21"/>
      <c r="U434" s="21"/>
      <c r="V434" s="21"/>
      <c r="W434" s="21"/>
      <c r="X434" s="21"/>
      <c r="Y434" s="21"/>
      <c r="Z434" s="15"/>
      <c r="AA434" s="15"/>
      <c r="AB434" s="15"/>
      <c r="AC434" s="15"/>
      <c r="AD434" s="15"/>
      <c r="AE434" s="15"/>
      <c r="AF434" s="15"/>
      <c r="AG434" s="15" t="s">
        <v>131</v>
      </c>
      <c r="AH434" s="15">
        <v>0</v>
      </c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</row>
    <row r="435" spans="1:60" outlineLevel="3">
      <c r="A435" s="18"/>
      <c r="B435" s="19"/>
      <c r="C435" s="30" t="s">
        <v>491</v>
      </c>
      <c r="D435" s="23"/>
      <c r="E435" s="34">
        <v>94.23</v>
      </c>
      <c r="F435" s="21"/>
      <c r="G435" s="21"/>
      <c r="H435" s="21"/>
      <c r="I435" s="21"/>
      <c r="J435" s="21"/>
      <c r="K435" s="21"/>
      <c r="L435" s="21"/>
      <c r="M435" s="21"/>
      <c r="N435" s="393"/>
      <c r="O435" s="393"/>
      <c r="P435" s="393"/>
      <c r="Q435" s="393"/>
      <c r="R435" s="21"/>
      <c r="S435" s="21"/>
      <c r="T435" s="21"/>
      <c r="U435" s="21"/>
      <c r="V435" s="21"/>
      <c r="W435" s="21"/>
      <c r="X435" s="21"/>
      <c r="Y435" s="21"/>
      <c r="Z435" s="15"/>
      <c r="AA435" s="15"/>
      <c r="AB435" s="15"/>
      <c r="AC435" s="15"/>
      <c r="AD435" s="15"/>
      <c r="AE435" s="15"/>
      <c r="AF435" s="15"/>
      <c r="AG435" s="15" t="s">
        <v>131</v>
      </c>
      <c r="AH435" s="15">
        <v>0</v>
      </c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</row>
    <row r="436" spans="1:60" outlineLevel="3">
      <c r="A436" s="18"/>
      <c r="B436" s="19"/>
      <c r="C436" s="30" t="s">
        <v>492</v>
      </c>
      <c r="D436" s="23"/>
      <c r="E436" s="34">
        <v>94.14</v>
      </c>
      <c r="F436" s="21"/>
      <c r="G436" s="21"/>
      <c r="H436" s="21"/>
      <c r="I436" s="21"/>
      <c r="J436" s="21"/>
      <c r="K436" s="21"/>
      <c r="L436" s="21"/>
      <c r="M436" s="21"/>
      <c r="N436" s="393"/>
      <c r="O436" s="393"/>
      <c r="P436" s="393"/>
      <c r="Q436" s="393"/>
      <c r="R436" s="21"/>
      <c r="S436" s="21"/>
      <c r="T436" s="21"/>
      <c r="U436" s="21"/>
      <c r="V436" s="21"/>
      <c r="W436" s="21"/>
      <c r="X436" s="21"/>
      <c r="Y436" s="21"/>
      <c r="Z436" s="15"/>
      <c r="AA436" s="15"/>
      <c r="AB436" s="15"/>
      <c r="AC436" s="15"/>
      <c r="AD436" s="15"/>
      <c r="AE436" s="15"/>
      <c r="AF436" s="15"/>
      <c r="AG436" s="15" t="s">
        <v>131</v>
      </c>
      <c r="AH436" s="15">
        <v>0</v>
      </c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</row>
    <row r="437" spans="1:60" outlineLevel="3">
      <c r="A437" s="18"/>
      <c r="B437" s="19"/>
      <c r="C437" s="30" t="s">
        <v>493</v>
      </c>
      <c r="D437" s="23"/>
      <c r="E437" s="34">
        <v>105.39</v>
      </c>
      <c r="F437" s="21"/>
      <c r="G437" s="21"/>
      <c r="H437" s="21"/>
      <c r="I437" s="21"/>
      <c r="J437" s="21"/>
      <c r="K437" s="21"/>
      <c r="L437" s="21"/>
      <c r="M437" s="21"/>
      <c r="N437" s="393"/>
      <c r="O437" s="393"/>
      <c r="P437" s="393"/>
      <c r="Q437" s="393"/>
      <c r="R437" s="21"/>
      <c r="S437" s="21"/>
      <c r="T437" s="21"/>
      <c r="U437" s="21"/>
      <c r="V437" s="21"/>
      <c r="W437" s="21"/>
      <c r="X437" s="21"/>
      <c r="Y437" s="21"/>
      <c r="Z437" s="15"/>
      <c r="AA437" s="15"/>
      <c r="AB437" s="15"/>
      <c r="AC437" s="15"/>
      <c r="AD437" s="15"/>
      <c r="AE437" s="15"/>
      <c r="AF437" s="15"/>
      <c r="AG437" s="15" t="s">
        <v>131</v>
      </c>
      <c r="AH437" s="15">
        <v>0</v>
      </c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</row>
    <row r="438" spans="1:60" outlineLevel="3">
      <c r="A438" s="18"/>
      <c r="B438" s="19"/>
      <c r="C438" s="30" t="s">
        <v>494</v>
      </c>
      <c r="D438" s="23"/>
      <c r="E438" s="34">
        <v>33.444000000000003</v>
      </c>
      <c r="F438" s="21"/>
      <c r="G438" s="21"/>
      <c r="H438" s="21"/>
      <c r="I438" s="21"/>
      <c r="J438" s="21"/>
      <c r="K438" s="21"/>
      <c r="L438" s="21"/>
      <c r="M438" s="21"/>
      <c r="N438" s="393"/>
      <c r="O438" s="393"/>
      <c r="P438" s="393"/>
      <c r="Q438" s="393"/>
      <c r="R438" s="21"/>
      <c r="S438" s="21"/>
      <c r="T438" s="21"/>
      <c r="U438" s="21"/>
      <c r="V438" s="21"/>
      <c r="W438" s="21"/>
      <c r="X438" s="21"/>
      <c r="Y438" s="21"/>
      <c r="Z438" s="15"/>
      <c r="AA438" s="15"/>
      <c r="AB438" s="15"/>
      <c r="AC438" s="15"/>
      <c r="AD438" s="15"/>
      <c r="AE438" s="15"/>
      <c r="AF438" s="15"/>
      <c r="AG438" s="15" t="s">
        <v>131</v>
      </c>
      <c r="AH438" s="15">
        <v>0</v>
      </c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</row>
    <row r="439" spans="1:60" outlineLevel="3">
      <c r="A439" s="18"/>
      <c r="B439" s="19"/>
      <c r="C439" s="30" t="s">
        <v>495</v>
      </c>
      <c r="D439" s="23"/>
      <c r="E439" s="34">
        <v>96.48</v>
      </c>
      <c r="F439" s="21"/>
      <c r="G439" s="21"/>
      <c r="H439" s="21"/>
      <c r="I439" s="21"/>
      <c r="J439" s="21"/>
      <c r="K439" s="21"/>
      <c r="L439" s="21"/>
      <c r="M439" s="21"/>
      <c r="N439" s="393"/>
      <c r="O439" s="393"/>
      <c r="P439" s="393"/>
      <c r="Q439" s="393"/>
      <c r="R439" s="21"/>
      <c r="S439" s="21"/>
      <c r="T439" s="21"/>
      <c r="U439" s="21"/>
      <c r="V439" s="21"/>
      <c r="W439" s="21"/>
      <c r="X439" s="21"/>
      <c r="Y439" s="21"/>
      <c r="Z439" s="15"/>
      <c r="AA439" s="15"/>
      <c r="AB439" s="15"/>
      <c r="AC439" s="15"/>
      <c r="AD439" s="15"/>
      <c r="AE439" s="15"/>
      <c r="AF439" s="15"/>
      <c r="AG439" s="15" t="s">
        <v>131</v>
      </c>
      <c r="AH439" s="15">
        <v>0</v>
      </c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</row>
    <row r="440" spans="1:60" outlineLevel="3">
      <c r="A440" s="18"/>
      <c r="B440" s="19"/>
      <c r="C440" s="30" t="s">
        <v>496</v>
      </c>
      <c r="D440" s="23"/>
      <c r="E440" s="34">
        <v>94.95</v>
      </c>
      <c r="F440" s="21"/>
      <c r="G440" s="21"/>
      <c r="H440" s="21"/>
      <c r="I440" s="21"/>
      <c r="J440" s="21"/>
      <c r="K440" s="21"/>
      <c r="L440" s="21"/>
      <c r="M440" s="21"/>
      <c r="N440" s="393"/>
      <c r="O440" s="393"/>
      <c r="P440" s="393"/>
      <c r="Q440" s="393"/>
      <c r="R440" s="21"/>
      <c r="S440" s="21"/>
      <c r="T440" s="21"/>
      <c r="U440" s="21"/>
      <c r="V440" s="21"/>
      <c r="W440" s="21"/>
      <c r="X440" s="21"/>
      <c r="Y440" s="21"/>
      <c r="Z440" s="15"/>
      <c r="AA440" s="15"/>
      <c r="AB440" s="15"/>
      <c r="AC440" s="15"/>
      <c r="AD440" s="15"/>
      <c r="AE440" s="15"/>
      <c r="AF440" s="15"/>
      <c r="AG440" s="15" t="s">
        <v>131</v>
      </c>
      <c r="AH440" s="15">
        <v>0</v>
      </c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</row>
    <row r="441" spans="1:60" outlineLevel="3">
      <c r="A441" s="18"/>
      <c r="B441" s="19"/>
      <c r="C441" s="30" t="s">
        <v>490</v>
      </c>
      <c r="D441" s="23"/>
      <c r="E441" s="34">
        <v>98.82</v>
      </c>
      <c r="F441" s="21"/>
      <c r="G441" s="21"/>
      <c r="H441" s="21"/>
      <c r="I441" s="21"/>
      <c r="J441" s="21"/>
      <c r="K441" s="21"/>
      <c r="L441" s="21"/>
      <c r="M441" s="21"/>
      <c r="N441" s="393"/>
      <c r="O441" s="393"/>
      <c r="P441" s="393"/>
      <c r="Q441" s="393"/>
      <c r="R441" s="21"/>
      <c r="S441" s="21"/>
      <c r="T441" s="21"/>
      <c r="U441" s="21"/>
      <c r="V441" s="21"/>
      <c r="W441" s="21"/>
      <c r="X441" s="21"/>
      <c r="Y441" s="21"/>
      <c r="Z441" s="15"/>
      <c r="AA441" s="15"/>
      <c r="AB441" s="15"/>
      <c r="AC441" s="15"/>
      <c r="AD441" s="15"/>
      <c r="AE441" s="15"/>
      <c r="AF441" s="15"/>
      <c r="AG441" s="15" t="s">
        <v>131</v>
      </c>
      <c r="AH441" s="15">
        <v>0</v>
      </c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</row>
    <row r="442" spans="1:60" outlineLevel="3">
      <c r="A442" s="18"/>
      <c r="B442" s="19"/>
      <c r="C442" s="30" t="s">
        <v>442</v>
      </c>
      <c r="D442" s="23"/>
      <c r="E442" s="34">
        <v>18.765000000000001</v>
      </c>
      <c r="F442" s="21"/>
      <c r="G442" s="21"/>
      <c r="H442" s="21"/>
      <c r="I442" s="21"/>
      <c r="J442" s="21"/>
      <c r="K442" s="21"/>
      <c r="L442" s="21"/>
      <c r="M442" s="21"/>
      <c r="N442" s="393"/>
      <c r="O442" s="393"/>
      <c r="P442" s="393"/>
      <c r="Q442" s="393"/>
      <c r="R442" s="21"/>
      <c r="S442" s="21"/>
      <c r="T442" s="21"/>
      <c r="U442" s="21"/>
      <c r="V442" s="21"/>
      <c r="W442" s="21"/>
      <c r="X442" s="21"/>
      <c r="Y442" s="21"/>
      <c r="Z442" s="15"/>
      <c r="AA442" s="15"/>
      <c r="AB442" s="15"/>
      <c r="AC442" s="15"/>
      <c r="AD442" s="15"/>
      <c r="AE442" s="15"/>
      <c r="AF442" s="15"/>
      <c r="AG442" s="15" t="s">
        <v>131</v>
      </c>
      <c r="AH442" s="15">
        <v>0</v>
      </c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</row>
    <row r="443" spans="1:60" outlineLevel="3">
      <c r="A443" s="18"/>
      <c r="B443" s="19"/>
      <c r="C443" s="30" t="s">
        <v>497</v>
      </c>
      <c r="D443" s="23"/>
      <c r="E443" s="34">
        <v>19.484999999999999</v>
      </c>
      <c r="F443" s="21"/>
      <c r="G443" s="21"/>
      <c r="H443" s="21"/>
      <c r="I443" s="21"/>
      <c r="J443" s="21"/>
      <c r="K443" s="21"/>
      <c r="L443" s="21"/>
      <c r="M443" s="21"/>
      <c r="N443" s="393"/>
      <c r="O443" s="393"/>
      <c r="P443" s="393"/>
      <c r="Q443" s="393"/>
      <c r="R443" s="21"/>
      <c r="S443" s="21"/>
      <c r="T443" s="21"/>
      <c r="U443" s="21"/>
      <c r="V443" s="21"/>
      <c r="W443" s="21"/>
      <c r="X443" s="21"/>
      <c r="Y443" s="21"/>
      <c r="Z443" s="15"/>
      <c r="AA443" s="15"/>
      <c r="AB443" s="15"/>
      <c r="AC443" s="15"/>
      <c r="AD443" s="15"/>
      <c r="AE443" s="15"/>
      <c r="AF443" s="15"/>
      <c r="AG443" s="15" t="s">
        <v>131</v>
      </c>
      <c r="AH443" s="15">
        <v>0</v>
      </c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</row>
    <row r="444" spans="1:60" outlineLevel="3">
      <c r="A444" s="18"/>
      <c r="B444" s="19"/>
      <c r="C444" s="30" t="s">
        <v>2264</v>
      </c>
      <c r="D444" s="23"/>
      <c r="E444" s="34">
        <v>30</v>
      </c>
      <c r="F444" s="21"/>
      <c r="G444" s="21"/>
      <c r="H444" s="21"/>
      <c r="I444" s="21"/>
      <c r="J444" s="21"/>
      <c r="K444" s="21"/>
      <c r="L444" s="21"/>
      <c r="M444" s="21"/>
      <c r="N444" s="393"/>
      <c r="O444" s="393"/>
      <c r="P444" s="393"/>
      <c r="Q444" s="393"/>
      <c r="R444" s="21"/>
      <c r="S444" s="21"/>
      <c r="T444" s="21"/>
      <c r="U444" s="21"/>
      <c r="V444" s="21"/>
      <c r="W444" s="21"/>
      <c r="X444" s="21"/>
      <c r="Y444" s="21"/>
      <c r="Z444" s="15"/>
      <c r="AA444" s="15"/>
      <c r="AB444" s="15"/>
      <c r="AC444" s="15"/>
      <c r="AD444" s="15"/>
      <c r="AE444" s="15"/>
      <c r="AF444" s="15"/>
      <c r="AG444" s="15" t="s">
        <v>131</v>
      </c>
      <c r="AH444" s="15">
        <v>0</v>
      </c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</row>
    <row r="445" spans="1:60" outlineLevel="1">
      <c r="A445" s="25">
        <v>60</v>
      </c>
      <c r="B445" s="26" t="s">
        <v>498</v>
      </c>
      <c r="C445" s="29" t="s">
        <v>499</v>
      </c>
      <c r="D445" s="27" t="s">
        <v>152</v>
      </c>
      <c r="E445" s="35">
        <v>639.15734999999995</v>
      </c>
      <c r="F445" s="392"/>
      <c r="G445" s="36">
        <f>ROUND(E445*F445,2)</f>
        <v>0</v>
      </c>
      <c r="H445" s="392"/>
      <c r="I445" s="36">
        <f>ROUND(E445*H445,2)</f>
        <v>0</v>
      </c>
      <c r="J445" s="392"/>
      <c r="K445" s="36">
        <f>ROUND(E445*J445,2)</f>
        <v>0</v>
      </c>
      <c r="L445" s="36">
        <v>21</v>
      </c>
      <c r="M445" s="36">
        <f>G445*(1+L445/100)</f>
        <v>0</v>
      </c>
      <c r="N445" s="35">
        <v>5.3690000000000002E-2</v>
      </c>
      <c r="O445" s="35">
        <f>ROUND(E445*N445,2)</f>
        <v>34.32</v>
      </c>
      <c r="P445" s="35">
        <v>0</v>
      </c>
      <c r="Q445" s="35">
        <f>ROUND(E445*P445,2)</f>
        <v>0</v>
      </c>
      <c r="R445" s="36"/>
      <c r="S445" s="36" t="s">
        <v>2116</v>
      </c>
      <c r="T445" s="28" t="s">
        <v>2116</v>
      </c>
      <c r="U445" s="21">
        <v>1.17717</v>
      </c>
      <c r="V445" s="21">
        <f>ROUND(E445*U445,2)</f>
        <v>752.4</v>
      </c>
      <c r="W445" s="21"/>
      <c r="X445" s="21" t="s">
        <v>135</v>
      </c>
      <c r="Y445" s="21" t="s">
        <v>2117</v>
      </c>
      <c r="Z445" s="15"/>
      <c r="AA445" s="15"/>
      <c r="AB445" s="15"/>
      <c r="AC445" s="15"/>
      <c r="AD445" s="15"/>
      <c r="AE445" s="15"/>
      <c r="AF445" s="15"/>
      <c r="AG445" s="15" t="s">
        <v>136</v>
      </c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</row>
    <row r="446" spans="1:60" outlineLevel="2">
      <c r="A446" s="18"/>
      <c r="B446" s="19"/>
      <c r="C446" s="30" t="s">
        <v>500</v>
      </c>
      <c r="D446" s="23"/>
      <c r="E446" s="34">
        <v>16.2</v>
      </c>
      <c r="F446" s="21"/>
      <c r="G446" s="21"/>
      <c r="H446" s="21"/>
      <c r="I446" s="21"/>
      <c r="J446" s="21"/>
      <c r="K446" s="21"/>
      <c r="L446" s="21"/>
      <c r="M446" s="21"/>
      <c r="N446" s="393"/>
      <c r="O446" s="393"/>
      <c r="P446" s="393"/>
      <c r="Q446" s="393"/>
      <c r="R446" s="21"/>
      <c r="S446" s="21"/>
      <c r="T446" s="21"/>
      <c r="U446" s="21"/>
      <c r="V446" s="21"/>
      <c r="W446" s="21"/>
      <c r="X446" s="21"/>
      <c r="Y446" s="21"/>
      <c r="Z446" s="15"/>
      <c r="AA446" s="15"/>
      <c r="AB446" s="15"/>
      <c r="AC446" s="15"/>
      <c r="AD446" s="15"/>
      <c r="AE446" s="15"/>
      <c r="AF446" s="15"/>
      <c r="AG446" s="15" t="s">
        <v>131</v>
      </c>
      <c r="AH446" s="15">
        <v>0</v>
      </c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</row>
    <row r="447" spans="1:60" outlineLevel="3">
      <c r="A447" s="18"/>
      <c r="B447" s="19"/>
      <c r="C447" s="30" t="s">
        <v>501</v>
      </c>
      <c r="D447" s="23"/>
      <c r="E447" s="34">
        <v>1.89</v>
      </c>
      <c r="F447" s="21"/>
      <c r="G447" s="21"/>
      <c r="H447" s="21"/>
      <c r="I447" s="21"/>
      <c r="J447" s="21"/>
      <c r="K447" s="21"/>
      <c r="L447" s="21"/>
      <c r="M447" s="21"/>
      <c r="N447" s="393"/>
      <c r="O447" s="393"/>
      <c r="P447" s="393"/>
      <c r="Q447" s="393"/>
      <c r="R447" s="21"/>
      <c r="S447" s="21"/>
      <c r="T447" s="21"/>
      <c r="U447" s="21"/>
      <c r="V447" s="21"/>
      <c r="W447" s="21"/>
      <c r="X447" s="21"/>
      <c r="Y447" s="21"/>
      <c r="Z447" s="15"/>
      <c r="AA447" s="15"/>
      <c r="AB447" s="15"/>
      <c r="AC447" s="15"/>
      <c r="AD447" s="15"/>
      <c r="AE447" s="15"/>
      <c r="AF447" s="15"/>
      <c r="AG447" s="15" t="s">
        <v>131</v>
      </c>
      <c r="AH447" s="15">
        <v>0</v>
      </c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</row>
    <row r="448" spans="1:60" outlineLevel="3">
      <c r="A448" s="18"/>
      <c r="B448" s="19"/>
      <c r="C448" s="30" t="s">
        <v>502</v>
      </c>
      <c r="D448" s="23"/>
      <c r="E448" s="34">
        <v>2.52</v>
      </c>
      <c r="F448" s="21"/>
      <c r="G448" s="21"/>
      <c r="H448" s="21"/>
      <c r="I448" s="21"/>
      <c r="J448" s="21"/>
      <c r="K448" s="21"/>
      <c r="L448" s="21"/>
      <c r="M448" s="21"/>
      <c r="N448" s="393"/>
      <c r="O448" s="393"/>
      <c r="P448" s="393"/>
      <c r="Q448" s="393"/>
      <c r="R448" s="21"/>
      <c r="S448" s="21"/>
      <c r="T448" s="21"/>
      <c r="U448" s="21"/>
      <c r="V448" s="21"/>
      <c r="W448" s="21"/>
      <c r="X448" s="21"/>
      <c r="Y448" s="21"/>
      <c r="Z448" s="15"/>
      <c r="AA448" s="15"/>
      <c r="AB448" s="15"/>
      <c r="AC448" s="15"/>
      <c r="AD448" s="15"/>
      <c r="AE448" s="15"/>
      <c r="AF448" s="15"/>
      <c r="AG448" s="15" t="s">
        <v>131</v>
      </c>
      <c r="AH448" s="15">
        <v>0</v>
      </c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</row>
    <row r="449" spans="1:60" outlineLevel="3">
      <c r="A449" s="18"/>
      <c r="B449" s="19"/>
      <c r="C449" s="30" t="s">
        <v>503</v>
      </c>
      <c r="D449" s="23"/>
      <c r="E449" s="34">
        <v>2.52</v>
      </c>
      <c r="F449" s="21"/>
      <c r="G449" s="21"/>
      <c r="H449" s="21"/>
      <c r="I449" s="21"/>
      <c r="J449" s="21"/>
      <c r="K449" s="21"/>
      <c r="L449" s="21"/>
      <c r="M449" s="21"/>
      <c r="N449" s="393"/>
      <c r="O449" s="393"/>
      <c r="P449" s="393"/>
      <c r="Q449" s="393"/>
      <c r="R449" s="21"/>
      <c r="S449" s="21"/>
      <c r="T449" s="21"/>
      <c r="U449" s="21"/>
      <c r="V449" s="21"/>
      <c r="W449" s="21"/>
      <c r="X449" s="21"/>
      <c r="Y449" s="21"/>
      <c r="Z449" s="15"/>
      <c r="AA449" s="15"/>
      <c r="AB449" s="15"/>
      <c r="AC449" s="15"/>
      <c r="AD449" s="15"/>
      <c r="AE449" s="15"/>
      <c r="AF449" s="15"/>
      <c r="AG449" s="15" t="s">
        <v>131</v>
      </c>
      <c r="AH449" s="15">
        <v>0</v>
      </c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</row>
    <row r="450" spans="1:60" outlineLevel="3">
      <c r="A450" s="18"/>
      <c r="B450" s="19"/>
      <c r="C450" s="30" t="s">
        <v>504</v>
      </c>
      <c r="D450" s="23"/>
      <c r="E450" s="34">
        <v>1.68</v>
      </c>
      <c r="F450" s="21"/>
      <c r="G450" s="21"/>
      <c r="H450" s="21"/>
      <c r="I450" s="21"/>
      <c r="J450" s="21"/>
      <c r="K450" s="21"/>
      <c r="L450" s="21"/>
      <c r="M450" s="21"/>
      <c r="N450" s="393"/>
      <c r="O450" s="393"/>
      <c r="P450" s="393"/>
      <c r="Q450" s="393"/>
      <c r="R450" s="21"/>
      <c r="S450" s="21"/>
      <c r="T450" s="21"/>
      <c r="U450" s="21"/>
      <c r="V450" s="21"/>
      <c r="W450" s="21"/>
      <c r="X450" s="21"/>
      <c r="Y450" s="21"/>
      <c r="Z450" s="15"/>
      <c r="AA450" s="15"/>
      <c r="AB450" s="15"/>
      <c r="AC450" s="15"/>
      <c r="AD450" s="15"/>
      <c r="AE450" s="15"/>
      <c r="AF450" s="15"/>
      <c r="AG450" s="15" t="s">
        <v>131</v>
      </c>
      <c r="AH450" s="15">
        <v>0</v>
      </c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</row>
    <row r="451" spans="1:60" outlineLevel="3">
      <c r="A451" s="18"/>
      <c r="B451" s="19"/>
      <c r="C451" s="30" t="s">
        <v>505</v>
      </c>
      <c r="D451" s="23"/>
      <c r="E451" s="34">
        <v>21</v>
      </c>
      <c r="F451" s="21"/>
      <c r="G451" s="21"/>
      <c r="H451" s="21"/>
      <c r="I451" s="21"/>
      <c r="J451" s="21"/>
      <c r="K451" s="21"/>
      <c r="L451" s="21"/>
      <c r="M451" s="21"/>
      <c r="N451" s="393"/>
      <c r="O451" s="393"/>
      <c r="P451" s="393"/>
      <c r="Q451" s="393"/>
      <c r="R451" s="21"/>
      <c r="S451" s="21"/>
      <c r="T451" s="21"/>
      <c r="U451" s="21"/>
      <c r="V451" s="21"/>
      <c r="W451" s="21"/>
      <c r="X451" s="21"/>
      <c r="Y451" s="21"/>
      <c r="Z451" s="15"/>
      <c r="AA451" s="15"/>
      <c r="AB451" s="15"/>
      <c r="AC451" s="15"/>
      <c r="AD451" s="15"/>
      <c r="AE451" s="15"/>
      <c r="AF451" s="15"/>
      <c r="AG451" s="15" t="s">
        <v>131</v>
      </c>
      <c r="AH451" s="15">
        <v>0</v>
      </c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</row>
    <row r="452" spans="1:60" outlineLevel="3">
      <c r="A452" s="18"/>
      <c r="B452" s="19"/>
      <c r="C452" s="30" t="s">
        <v>506</v>
      </c>
      <c r="D452" s="23"/>
      <c r="E452" s="34">
        <v>2.1</v>
      </c>
      <c r="F452" s="21"/>
      <c r="G452" s="21"/>
      <c r="H452" s="21"/>
      <c r="I452" s="21"/>
      <c r="J452" s="21"/>
      <c r="K452" s="21"/>
      <c r="L452" s="21"/>
      <c r="M452" s="21"/>
      <c r="N452" s="393"/>
      <c r="O452" s="393"/>
      <c r="P452" s="393"/>
      <c r="Q452" s="393"/>
      <c r="R452" s="21"/>
      <c r="S452" s="21"/>
      <c r="T452" s="21"/>
      <c r="U452" s="21"/>
      <c r="V452" s="21"/>
      <c r="W452" s="21"/>
      <c r="X452" s="21"/>
      <c r="Y452" s="21"/>
      <c r="Z452" s="15"/>
      <c r="AA452" s="15"/>
      <c r="AB452" s="15"/>
      <c r="AC452" s="15"/>
      <c r="AD452" s="15"/>
      <c r="AE452" s="15"/>
      <c r="AF452" s="15"/>
      <c r="AG452" s="15" t="s">
        <v>131</v>
      </c>
      <c r="AH452" s="15">
        <v>0</v>
      </c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</row>
    <row r="453" spans="1:60" outlineLevel="3">
      <c r="A453" s="18"/>
      <c r="B453" s="19"/>
      <c r="C453" s="30" t="s">
        <v>507</v>
      </c>
      <c r="D453" s="23"/>
      <c r="E453" s="34">
        <v>1.677</v>
      </c>
      <c r="F453" s="21"/>
      <c r="G453" s="21"/>
      <c r="H453" s="21"/>
      <c r="I453" s="21"/>
      <c r="J453" s="21"/>
      <c r="K453" s="21"/>
      <c r="L453" s="21"/>
      <c r="M453" s="21"/>
      <c r="N453" s="393"/>
      <c r="O453" s="393"/>
      <c r="P453" s="393"/>
      <c r="Q453" s="393"/>
      <c r="R453" s="21"/>
      <c r="S453" s="21"/>
      <c r="T453" s="21"/>
      <c r="U453" s="21"/>
      <c r="V453" s="21"/>
      <c r="W453" s="21"/>
      <c r="X453" s="21"/>
      <c r="Y453" s="21"/>
      <c r="Z453" s="15"/>
      <c r="AA453" s="15"/>
      <c r="AB453" s="15"/>
      <c r="AC453" s="15"/>
      <c r="AD453" s="15"/>
      <c r="AE453" s="15"/>
      <c r="AF453" s="15"/>
      <c r="AG453" s="15" t="s">
        <v>131</v>
      </c>
      <c r="AH453" s="15">
        <v>0</v>
      </c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</row>
    <row r="454" spans="1:60" outlineLevel="3">
      <c r="A454" s="18"/>
      <c r="B454" s="19"/>
      <c r="C454" s="30" t="s">
        <v>508</v>
      </c>
      <c r="D454" s="23"/>
      <c r="E454" s="34">
        <v>2.7559999999999998</v>
      </c>
      <c r="F454" s="21"/>
      <c r="G454" s="21"/>
      <c r="H454" s="21"/>
      <c r="I454" s="21"/>
      <c r="J454" s="21"/>
      <c r="K454" s="21"/>
      <c r="L454" s="21"/>
      <c r="M454" s="21"/>
      <c r="N454" s="393"/>
      <c r="O454" s="393"/>
      <c r="P454" s="393"/>
      <c r="Q454" s="393"/>
      <c r="R454" s="21"/>
      <c r="S454" s="21"/>
      <c r="T454" s="21"/>
      <c r="U454" s="21"/>
      <c r="V454" s="21"/>
      <c r="W454" s="21"/>
      <c r="X454" s="21"/>
      <c r="Y454" s="21"/>
      <c r="Z454" s="15"/>
      <c r="AA454" s="15"/>
      <c r="AB454" s="15"/>
      <c r="AC454" s="15"/>
      <c r="AD454" s="15"/>
      <c r="AE454" s="15"/>
      <c r="AF454" s="15"/>
      <c r="AG454" s="15" t="s">
        <v>131</v>
      </c>
      <c r="AH454" s="15">
        <v>0</v>
      </c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</row>
    <row r="455" spans="1:60" outlineLevel="3">
      <c r="A455" s="18"/>
      <c r="B455" s="19"/>
      <c r="C455" s="30" t="s">
        <v>509</v>
      </c>
      <c r="D455" s="23"/>
      <c r="E455" s="34">
        <v>6.0628000000000002</v>
      </c>
      <c r="F455" s="21"/>
      <c r="G455" s="21"/>
      <c r="H455" s="21"/>
      <c r="I455" s="21"/>
      <c r="J455" s="21"/>
      <c r="K455" s="21"/>
      <c r="L455" s="21"/>
      <c r="M455" s="21"/>
      <c r="N455" s="393"/>
      <c r="O455" s="393"/>
      <c r="P455" s="393"/>
      <c r="Q455" s="393"/>
      <c r="R455" s="21"/>
      <c r="S455" s="21"/>
      <c r="T455" s="21"/>
      <c r="U455" s="21"/>
      <c r="V455" s="21"/>
      <c r="W455" s="21"/>
      <c r="X455" s="21"/>
      <c r="Y455" s="21"/>
      <c r="Z455" s="15"/>
      <c r="AA455" s="15"/>
      <c r="AB455" s="15"/>
      <c r="AC455" s="15"/>
      <c r="AD455" s="15"/>
      <c r="AE455" s="15"/>
      <c r="AF455" s="15"/>
      <c r="AG455" s="15" t="s">
        <v>131</v>
      </c>
      <c r="AH455" s="15">
        <v>0</v>
      </c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</row>
    <row r="456" spans="1:60" outlineLevel="3">
      <c r="A456" s="18"/>
      <c r="B456" s="19"/>
      <c r="C456" s="30" t="s">
        <v>510</v>
      </c>
      <c r="D456" s="23"/>
      <c r="E456" s="34">
        <v>2.7995000000000001</v>
      </c>
      <c r="F456" s="21"/>
      <c r="G456" s="21"/>
      <c r="H456" s="21"/>
      <c r="I456" s="21"/>
      <c r="J456" s="21"/>
      <c r="K456" s="21"/>
      <c r="L456" s="21"/>
      <c r="M456" s="21"/>
      <c r="N456" s="393"/>
      <c r="O456" s="393"/>
      <c r="P456" s="393"/>
      <c r="Q456" s="393"/>
      <c r="R456" s="21"/>
      <c r="S456" s="21"/>
      <c r="T456" s="21"/>
      <c r="U456" s="21"/>
      <c r="V456" s="21"/>
      <c r="W456" s="21"/>
      <c r="X456" s="21"/>
      <c r="Y456" s="21"/>
      <c r="Z456" s="15"/>
      <c r="AA456" s="15"/>
      <c r="AB456" s="15"/>
      <c r="AC456" s="15"/>
      <c r="AD456" s="15"/>
      <c r="AE456" s="15"/>
      <c r="AF456" s="15"/>
      <c r="AG456" s="15" t="s">
        <v>131</v>
      </c>
      <c r="AH456" s="15">
        <v>0</v>
      </c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</row>
    <row r="457" spans="1:60" outlineLevel="3">
      <c r="A457" s="18"/>
      <c r="B457" s="19"/>
      <c r="C457" s="30" t="s">
        <v>511</v>
      </c>
      <c r="D457" s="23"/>
      <c r="E457" s="34">
        <v>1.512</v>
      </c>
      <c r="F457" s="21"/>
      <c r="G457" s="21"/>
      <c r="H457" s="21"/>
      <c r="I457" s="21"/>
      <c r="J457" s="21"/>
      <c r="K457" s="21"/>
      <c r="L457" s="21"/>
      <c r="M457" s="21"/>
      <c r="N457" s="393"/>
      <c r="O457" s="393"/>
      <c r="P457" s="393"/>
      <c r="Q457" s="393"/>
      <c r="R457" s="21"/>
      <c r="S457" s="21"/>
      <c r="T457" s="21"/>
      <c r="U457" s="21"/>
      <c r="V457" s="21"/>
      <c r="W457" s="21"/>
      <c r="X457" s="21"/>
      <c r="Y457" s="21"/>
      <c r="Z457" s="15"/>
      <c r="AA457" s="15"/>
      <c r="AB457" s="15"/>
      <c r="AC457" s="15"/>
      <c r="AD457" s="15"/>
      <c r="AE457" s="15"/>
      <c r="AF457" s="15"/>
      <c r="AG457" s="15" t="s">
        <v>131</v>
      </c>
      <c r="AH457" s="15">
        <v>0</v>
      </c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</row>
    <row r="458" spans="1:60" outlineLevel="3">
      <c r="A458" s="18"/>
      <c r="B458" s="19"/>
      <c r="C458" s="30" t="s">
        <v>512</v>
      </c>
      <c r="D458" s="23"/>
      <c r="E458" s="34">
        <v>2.37</v>
      </c>
      <c r="F458" s="21"/>
      <c r="G458" s="21"/>
      <c r="H458" s="21"/>
      <c r="I458" s="21"/>
      <c r="J458" s="21"/>
      <c r="K458" s="21"/>
      <c r="L458" s="21"/>
      <c r="M458" s="21"/>
      <c r="N458" s="393"/>
      <c r="O458" s="393"/>
      <c r="P458" s="393"/>
      <c r="Q458" s="393"/>
      <c r="R458" s="21"/>
      <c r="S458" s="21"/>
      <c r="T458" s="21"/>
      <c r="U458" s="21"/>
      <c r="V458" s="21"/>
      <c r="W458" s="21"/>
      <c r="X458" s="21"/>
      <c r="Y458" s="21"/>
      <c r="Z458" s="15"/>
      <c r="AA458" s="15"/>
      <c r="AB458" s="15"/>
      <c r="AC458" s="15"/>
      <c r="AD458" s="15"/>
      <c r="AE458" s="15"/>
      <c r="AF458" s="15"/>
      <c r="AG458" s="15" t="s">
        <v>131</v>
      </c>
      <c r="AH458" s="15">
        <v>0</v>
      </c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</row>
    <row r="459" spans="1:60" outlineLevel="3">
      <c r="A459" s="18"/>
      <c r="B459" s="19"/>
      <c r="C459" s="30" t="s">
        <v>513</v>
      </c>
      <c r="D459" s="23"/>
      <c r="E459" s="34">
        <v>2.95</v>
      </c>
      <c r="F459" s="21"/>
      <c r="G459" s="21"/>
      <c r="H459" s="21"/>
      <c r="I459" s="21"/>
      <c r="J459" s="21"/>
      <c r="K459" s="21"/>
      <c r="L459" s="21"/>
      <c r="M459" s="21"/>
      <c r="N459" s="393"/>
      <c r="O459" s="393"/>
      <c r="P459" s="393"/>
      <c r="Q459" s="393"/>
      <c r="R459" s="21"/>
      <c r="S459" s="21"/>
      <c r="T459" s="21"/>
      <c r="U459" s="21"/>
      <c r="V459" s="21"/>
      <c r="W459" s="21"/>
      <c r="X459" s="21"/>
      <c r="Y459" s="21"/>
      <c r="Z459" s="15"/>
      <c r="AA459" s="15"/>
      <c r="AB459" s="15"/>
      <c r="AC459" s="15"/>
      <c r="AD459" s="15"/>
      <c r="AE459" s="15"/>
      <c r="AF459" s="15"/>
      <c r="AG459" s="15" t="s">
        <v>131</v>
      </c>
      <c r="AH459" s="15">
        <v>0</v>
      </c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</row>
    <row r="460" spans="1:60" outlineLevel="3">
      <c r="A460" s="18"/>
      <c r="B460" s="19"/>
      <c r="C460" s="30" t="s">
        <v>514</v>
      </c>
      <c r="D460" s="23"/>
      <c r="E460" s="34">
        <v>1.198</v>
      </c>
      <c r="F460" s="21"/>
      <c r="G460" s="21"/>
      <c r="H460" s="21"/>
      <c r="I460" s="21"/>
      <c r="J460" s="21"/>
      <c r="K460" s="21"/>
      <c r="L460" s="21"/>
      <c r="M460" s="21"/>
      <c r="N460" s="393"/>
      <c r="O460" s="393"/>
      <c r="P460" s="393"/>
      <c r="Q460" s="393"/>
      <c r="R460" s="21"/>
      <c r="S460" s="21"/>
      <c r="T460" s="21"/>
      <c r="U460" s="21"/>
      <c r="V460" s="21"/>
      <c r="W460" s="21"/>
      <c r="X460" s="21"/>
      <c r="Y460" s="21"/>
      <c r="Z460" s="15"/>
      <c r="AA460" s="15"/>
      <c r="AB460" s="15"/>
      <c r="AC460" s="15"/>
      <c r="AD460" s="15"/>
      <c r="AE460" s="15"/>
      <c r="AF460" s="15"/>
      <c r="AG460" s="15" t="s">
        <v>131</v>
      </c>
      <c r="AH460" s="15">
        <v>0</v>
      </c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</row>
    <row r="461" spans="1:60" outlineLevel="3">
      <c r="A461" s="18"/>
      <c r="B461" s="19"/>
      <c r="C461" s="30" t="s">
        <v>515</v>
      </c>
      <c r="D461" s="23"/>
      <c r="E461" s="34">
        <v>17.616</v>
      </c>
      <c r="F461" s="21"/>
      <c r="G461" s="21"/>
      <c r="H461" s="21"/>
      <c r="I461" s="21"/>
      <c r="J461" s="21"/>
      <c r="K461" s="21"/>
      <c r="L461" s="21"/>
      <c r="M461" s="21"/>
      <c r="N461" s="393"/>
      <c r="O461" s="393"/>
      <c r="P461" s="393"/>
      <c r="Q461" s="393"/>
      <c r="R461" s="21"/>
      <c r="S461" s="21"/>
      <c r="T461" s="21"/>
      <c r="U461" s="21"/>
      <c r="V461" s="21"/>
      <c r="W461" s="21"/>
      <c r="X461" s="21"/>
      <c r="Y461" s="21"/>
      <c r="Z461" s="15"/>
      <c r="AA461" s="15"/>
      <c r="AB461" s="15"/>
      <c r="AC461" s="15"/>
      <c r="AD461" s="15"/>
      <c r="AE461" s="15"/>
      <c r="AF461" s="15"/>
      <c r="AG461" s="15" t="s">
        <v>131</v>
      </c>
      <c r="AH461" s="15">
        <v>0</v>
      </c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</row>
    <row r="462" spans="1:60" outlineLevel="3">
      <c r="A462" s="18"/>
      <c r="B462" s="19"/>
      <c r="C462" s="30" t="s">
        <v>516</v>
      </c>
      <c r="D462" s="23"/>
      <c r="E462" s="34">
        <v>3.6840000000000002</v>
      </c>
      <c r="F462" s="21"/>
      <c r="G462" s="21"/>
      <c r="H462" s="21"/>
      <c r="I462" s="21"/>
      <c r="J462" s="21"/>
      <c r="K462" s="21"/>
      <c r="L462" s="21"/>
      <c r="M462" s="21"/>
      <c r="N462" s="393"/>
      <c r="O462" s="393"/>
      <c r="P462" s="393"/>
      <c r="Q462" s="393"/>
      <c r="R462" s="21"/>
      <c r="S462" s="21"/>
      <c r="T462" s="21"/>
      <c r="U462" s="21"/>
      <c r="V462" s="21"/>
      <c r="W462" s="21"/>
      <c r="X462" s="21"/>
      <c r="Y462" s="21"/>
      <c r="Z462" s="15"/>
      <c r="AA462" s="15"/>
      <c r="AB462" s="15"/>
      <c r="AC462" s="15"/>
      <c r="AD462" s="15"/>
      <c r="AE462" s="15"/>
      <c r="AF462" s="15"/>
      <c r="AG462" s="15" t="s">
        <v>131</v>
      </c>
      <c r="AH462" s="15">
        <v>0</v>
      </c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</row>
    <row r="463" spans="1:60" outlineLevel="3">
      <c r="A463" s="18"/>
      <c r="B463" s="19"/>
      <c r="C463" s="30" t="s">
        <v>517</v>
      </c>
      <c r="D463" s="23"/>
      <c r="E463" s="34">
        <v>4.9588000000000001</v>
      </c>
      <c r="F463" s="21"/>
      <c r="G463" s="21"/>
      <c r="H463" s="21"/>
      <c r="I463" s="21"/>
      <c r="J463" s="21"/>
      <c r="K463" s="21"/>
      <c r="L463" s="21"/>
      <c r="M463" s="21"/>
      <c r="N463" s="393"/>
      <c r="O463" s="393"/>
      <c r="P463" s="393"/>
      <c r="Q463" s="393"/>
      <c r="R463" s="21"/>
      <c r="S463" s="21"/>
      <c r="T463" s="21"/>
      <c r="U463" s="21"/>
      <c r="V463" s="21"/>
      <c r="W463" s="21"/>
      <c r="X463" s="21"/>
      <c r="Y463" s="21"/>
      <c r="Z463" s="15"/>
      <c r="AA463" s="15"/>
      <c r="AB463" s="15"/>
      <c r="AC463" s="15"/>
      <c r="AD463" s="15"/>
      <c r="AE463" s="15"/>
      <c r="AF463" s="15"/>
      <c r="AG463" s="15" t="s">
        <v>131</v>
      </c>
      <c r="AH463" s="15">
        <v>0</v>
      </c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</row>
    <row r="464" spans="1:60" outlineLevel="3">
      <c r="A464" s="18"/>
      <c r="B464" s="19"/>
      <c r="C464" s="30" t="s">
        <v>518</v>
      </c>
      <c r="D464" s="23"/>
      <c r="E464" s="34">
        <v>1.617</v>
      </c>
      <c r="F464" s="21"/>
      <c r="G464" s="21"/>
      <c r="H464" s="21"/>
      <c r="I464" s="21"/>
      <c r="J464" s="21"/>
      <c r="K464" s="21"/>
      <c r="L464" s="21"/>
      <c r="M464" s="21"/>
      <c r="N464" s="393"/>
      <c r="O464" s="393"/>
      <c r="P464" s="393"/>
      <c r="Q464" s="393"/>
      <c r="R464" s="21"/>
      <c r="S464" s="21"/>
      <c r="T464" s="21"/>
      <c r="U464" s="21"/>
      <c r="V464" s="21"/>
      <c r="W464" s="21"/>
      <c r="X464" s="21"/>
      <c r="Y464" s="21"/>
      <c r="Z464" s="15"/>
      <c r="AA464" s="15"/>
      <c r="AB464" s="15"/>
      <c r="AC464" s="15"/>
      <c r="AD464" s="15"/>
      <c r="AE464" s="15"/>
      <c r="AF464" s="15"/>
      <c r="AG464" s="15" t="s">
        <v>131</v>
      </c>
      <c r="AH464" s="15">
        <v>0</v>
      </c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</row>
    <row r="465" spans="1:60" outlineLevel="3">
      <c r="A465" s="18"/>
      <c r="B465" s="19"/>
      <c r="C465" s="30" t="s">
        <v>519</v>
      </c>
      <c r="D465" s="23"/>
      <c r="E465" s="34">
        <v>1.752</v>
      </c>
      <c r="F465" s="21"/>
      <c r="G465" s="21"/>
      <c r="H465" s="21"/>
      <c r="I465" s="21"/>
      <c r="J465" s="21"/>
      <c r="K465" s="21"/>
      <c r="L465" s="21"/>
      <c r="M465" s="21"/>
      <c r="N465" s="393"/>
      <c r="O465" s="393"/>
      <c r="P465" s="393"/>
      <c r="Q465" s="393"/>
      <c r="R465" s="21"/>
      <c r="S465" s="21"/>
      <c r="T465" s="21"/>
      <c r="U465" s="21"/>
      <c r="V465" s="21"/>
      <c r="W465" s="21"/>
      <c r="X465" s="21"/>
      <c r="Y465" s="21"/>
      <c r="Z465" s="15"/>
      <c r="AA465" s="15"/>
      <c r="AB465" s="15"/>
      <c r="AC465" s="15"/>
      <c r="AD465" s="15"/>
      <c r="AE465" s="15"/>
      <c r="AF465" s="15"/>
      <c r="AG465" s="15" t="s">
        <v>131</v>
      </c>
      <c r="AH465" s="15">
        <v>0</v>
      </c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</row>
    <row r="466" spans="1:60" outlineLevel="3">
      <c r="A466" s="18"/>
      <c r="B466" s="19"/>
      <c r="C466" s="30" t="s">
        <v>520</v>
      </c>
      <c r="D466" s="23"/>
      <c r="E466" s="34">
        <v>1.675</v>
      </c>
      <c r="F466" s="21"/>
      <c r="G466" s="21"/>
      <c r="H466" s="21"/>
      <c r="I466" s="21"/>
      <c r="J466" s="21"/>
      <c r="K466" s="21"/>
      <c r="L466" s="21"/>
      <c r="M466" s="21"/>
      <c r="N466" s="393"/>
      <c r="O466" s="393"/>
      <c r="P466" s="393"/>
      <c r="Q466" s="393"/>
      <c r="R466" s="21"/>
      <c r="S466" s="21"/>
      <c r="T466" s="21"/>
      <c r="U466" s="21"/>
      <c r="V466" s="21"/>
      <c r="W466" s="21"/>
      <c r="X466" s="21"/>
      <c r="Y466" s="21"/>
      <c r="Z466" s="15"/>
      <c r="AA466" s="15"/>
      <c r="AB466" s="15"/>
      <c r="AC466" s="15"/>
      <c r="AD466" s="15"/>
      <c r="AE466" s="15"/>
      <c r="AF466" s="15"/>
      <c r="AG466" s="15" t="s">
        <v>131</v>
      </c>
      <c r="AH466" s="15">
        <v>0</v>
      </c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</row>
    <row r="467" spans="1:60" outlineLevel="3">
      <c r="A467" s="18"/>
      <c r="B467" s="19"/>
      <c r="C467" s="30" t="s">
        <v>521</v>
      </c>
      <c r="D467" s="23"/>
      <c r="E467" s="34">
        <v>1.722</v>
      </c>
      <c r="F467" s="21"/>
      <c r="G467" s="21"/>
      <c r="H467" s="21"/>
      <c r="I467" s="21"/>
      <c r="J467" s="21"/>
      <c r="K467" s="21"/>
      <c r="L467" s="21"/>
      <c r="M467" s="21"/>
      <c r="N467" s="393"/>
      <c r="O467" s="393"/>
      <c r="P467" s="393"/>
      <c r="Q467" s="393"/>
      <c r="R467" s="21"/>
      <c r="S467" s="21"/>
      <c r="T467" s="21"/>
      <c r="U467" s="21"/>
      <c r="V467" s="21"/>
      <c r="W467" s="21"/>
      <c r="X467" s="21"/>
      <c r="Y467" s="21"/>
      <c r="Z467" s="15"/>
      <c r="AA467" s="15"/>
      <c r="AB467" s="15"/>
      <c r="AC467" s="15"/>
      <c r="AD467" s="15"/>
      <c r="AE467" s="15"/>
      <c r="AF467" s="15"/>
      <c r="AG467" s="15" t="s">
        <v>131</v>
      </c>
      <c r="AH467" s="15">
        <v>0</v>
      </c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</row>
    <row r="468" spans="1:60" outlineLevel="3">
      <c r="A468" s="18"/>
      <c r="B468" s="19"/>
      <c r="C468" s="30" t="s">
        <v>522</v>
      </c>
      <c r="D468" s="23"/>
      <c r="E468" s="34">
        <v>1.6619999999999999</v>
      </c>
      <c r="F468" s="21"/>
      <c r="G468" s="21"/>
      <c r="H468" s="21"/>
      <c r="I468" s="21"/>
      <c r="J468" s="21"/>
      <c r="K468" s="21"/>
      <c r="L468" s="21"/>
      <c r="M468" s="21"/>
      <c r="N468" s="393"/>
      <c r="O468" s="393"/>
      <c r="P468" s="393"/>
      <c r="Q468" s="393"/>
      <c r="R468" s="21"/>
      <c r="S468" s="21"/>
      <c r="T468" s="21"/>
      <c r="U468" s="21"/>
      <c r="V468" s="21"/>
      <c r="W468" s="21"/>
      <c r="X468" s="21"/>
      <c r="Y468" s="21"/>
      <c r="Z468" s="15"/>
      <c r="AA468" s="15"/>
      <c r="AB468" s="15"/>
      <c r="AC468" s="15"/>
      <c r="AD468" s="15"/>
      <c r="AE468" s="15"/>
      <c r="AF468" s="15"/>
      <c r="AG468" s="15" t="s">
        <v>131</v>
      </c>
      <c r="AH468" s="15">
        <v>0</v>
      </c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</row>
    <row r="469" spans="1:60" outlineLevel="3">
      <c r="A469" s="18"/>
      <c r="B469" s="19"/>
      <c r="C469" s="30" t="s">
        <v>523</v>
      </c>
      <c r="D469" s="23"/>
      <c r="E469" s="34">
        <v>3.1440000000000001</v>
      </c>
      <c r="F469" s="21"/>
      <c r="G469" s="21"/>
      <c r="H469" s="21"/>
      <c r="I469" s="21"/>
      <c r="J469" s="21"/>
      <c r="K469" s="21"/>
      <c r="L469" s="21"/>
      <c r="M469" s="21"/>
      <c r="N469" s="393"/>
      <c r="O469" s="393"/>
      <c r="P469" s="393"/>
      <c r="Q469" s="393"/>
      <c r="R469" s="21"/>
      <c r="S469" s="21"/>
      <c r="T469" s="21"/>
      <c r="U469" s="21"/>
      <c r="V469" s="21"/>
      <c r="W469" s="21"/>
      <c r="X469" s="21"/>
      <c r="Y469" s="21"/>
      <c r="Z469" s="15"/>
      <c r="AA469" s="15"/>
      <c r="AB469" s="15"/>
      <c r="AC469" s="15"/>
      <c r="AD469" s="15"/>
      <c r="AE469" s="15"/>
      <c r="AF469" s="15"/>
      <c r="AG469" s="15" t="s">
        <v>131</v>
      </c>
      <c r="AH469" s="15">
        <v>0</v>
      </c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</row>
    <row r="470" spans="1:60" outlineLevel="3">
      <c r="A470" s="18"/>
      <c r="B470" s="19"/>
      <c r="C470" s="30" t="s">
        <v>524</v>
      </c>
      <c r="D470" s="23"/>
      <c r="E470" s="34">
        <v>1.21</v>
      </c>
      <c r="F470" s="21"/>
      <c r="G470" s="21"/>
      <c r="H470" s="21"/>
      <c r="I470" s="21"/>
      <c r="J470" s="21"/>
      <c r="K470" s="21"/>
      <c r="L470" s="21"/>
      <c r="M470" s="21"/>
      <c r="N470" s="393"/>
      <c r="O470" s="393"/>
      <c r="P470" s="393"/>
      <c r="Q470" s="393"/>
      <c r="R470" s="21"/>
      <c r="S470" s="21"/>
      <c r="T470" s="21"/>
      <c r="U470" s="21"/>
      <c r="V470" s="21"/>
      <c r="W470" s="21"/>
      <c r="X470" s="21"/>
      <c r="Y470" s="21"/>
      <c r="Z470" s="15"/>
      <c r="AA470" s="15"/>
      <c r="AB470" s="15"/>
      <c r="AC470" s="15"/>
      <c r="AD470" s="15"/>
      <c r="AE470" s="15"/>
      <c r="AF470" s="15"/>
      <c r="AG470" s="15" t="s">
        <v>131</v>
      </c>
      <c r="AH470" s="15">
        <v>0</v>
      </c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</row>
    <row r="471" spans="1:60" outlineLevel="3">
      <c r="A471" s="18"/>
      <c r="B471" s="19"/>
      <c r="C471" s="30" t="s">
        <v>525</v>
      </c>
      <c r="D471" s="23"/>
      <c r="E471" s="34">
        <v>3.0539999999999998</v>
      </c>
      <c r="F471" s="21"/>
      <c r="G471" s="21"/>
      <c r="H471" s="21"/>
      <c r="I471" s="21"/>
      <c r="J471" s="21"/>
      <c r="K471" s="21"/>
      <c r="L471" s="21"/>
      <c r="M471" s="21"/>
      <c r="N471" s="393"/>
      <c r="O471" s="393"/>
      <c r="P471" s="393"/>
      <c r="Q471" s="393"/>
      <c r="R471" s="21"/>
      <c r="S471" s="21"/>
      <c r="T471" s="21"/>
      <c r="U471" s="21"/>
      <c r="V471" s="21"/>
      <c r="W471" s="21"/>
      <c r="X471" s="21"/>
      <c r="Y471" s="21"/>
      <c r="Z471" s="15"/>
      <c r="AA471" s="15"/>
      <c r="AB471" s="15"/>
      <c r="AC471" s="15"/>
      <c r="AD471" s="15"/>
      <c r="AE471" s="15"/>
      <c r="AF471" s="15"/>
      <c r="AG471" s="15" t="s">
        <v>131</v>
      </c>
      <c r="AH471" s="15">
        <v>0</v>
      </c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</row>
    <row r="472" spans="1:60" outlineLevel="3">
      <c r="A472" s="18"/>
      <c r="B472" s="19"/>
      <c r="C472" s="30" t="s">
        <v>526</v>
      </c>
      <c r="D472" s="23"/>
      <c r="E472" s="34">
        <v>12.42</v>
      </c>
      <c r="F472" s="21"/>
      <c r="G472" s="21"/>
      <c r="H472" s="21"/>
      <c r="I472" s="21"/>
      <c r="J472" s="21"/>
      <c r="K472" s="21"/>
      <c r="L472" s="21"/>
      <c r="M472" s="21"/>
      <c r="N472" s="393"/>
      <c r="O472" s="393"/>
      <c r="P472" s="393"/>
      <c r="Q472" s="393"/>
      <c r="R472" s="21"/>
      <c r="S472" s="21"/>
      <c r="T472" s="21"/>
      <c r="U472" s="21"/>
      <c r="V472" s="21"/>
      <c r="W472" s="21"/>
      <c r="X472" s="21"/>
      <c r="Y472" s="21"/>
      <c r="Z472" s="15"/>
      <c r="AA472" s="15"/>
      <c r="AB472" s="15"/>
      <c r="AC472" s="15"/>
      <c r="AD472" s="15"/>
      <c r="AE472" s="15"/>
      <c r="AF472" s="15"/>
      <c r="AG472" s="15" t="s">
        <v>131</v>
      </c>
      <c r="AH472" s="15">
        <v>0</v>
      </c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</row>
    <row r="473" spans="1:60" outlineLevel="3">
      <c r="A473" s="18"/>
      <c r="B473" s="19"/>
      <c r="C473" s="30" t="s">
        <v>527</v>
      </c>
      <c r="D473" s="23"/>
      <c r="E473" s="34">
        <v>7.5149999999999997</v>
      </c>
      <c r="F473" s="21"/>
      <c r="G473" s="21"/>
      <c r="H473" s="21"/>
      <c r="I473" s="21"/>
      <c r="J473" s="21"/>
      <c r="K473" s="21"/>
      <c r="L473" s="21"/>
      <c r="M473" s="21"/>
      <c r="N473" s="393"/>
      <c r="O473" s="393"/>
      <c r="P473" s="393"/>
      <c r="Q473" s="393"/>
      <c r="R473" s="21"/>
      <c r="S473" s="21"/>
      <c r="T473" s="21"/>
      <c r="U473" s="21"/>
      <c r="V473" s="21"/>
      <c r="W473" s="21"/>
      <c r="X473" s="21"/>
      <c r="Y473" s="21"/>
      <c r="Z473" s="15"/>
      <c r="AA473" s="15"/>
      <c r="AB473" s="15"/>
      <c r="AC473" s="15"/>
      <c r="AD473" s="15"/>
      <c r="AE473" s="15"/>
      <c r="AF473" s="15"/>
      <c r="AG473" s="15" t="s">
        <v>131</v>
      </c>
      <c r="AH473" s="15">
        <v>0</v>
      </c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</row>
    <row r="474" spans="1:60" outlineLevel="3">
      <c r="A474" s="18"/>
      <c r="B474" s="19"/>
      <c r="C474" s="30" t="s">
        <v>528</v>
      </c>
      <c r="D474" s="23"/>
      <c r="E474" s="34">
        <v>2.2000000000000002</v>
      </c>
      <c r="F474" s="21"/>
      <c r="G474" s="21"/>
      <c r="H474" s="21"/>
      <c r="I474" s="21"/>
      <c r="J474" s="21"/>
      <c r="K474" s="21"/>
      <c r="L474" s="21"/>
      <c r="M474" s="21"/>
      <c r="N474" s="393"/>
      <c r="O474" s="393"/>
      <c r="P474" s="393"/>
      <c r="Q474" s="393"/>
      <c r="R474" s="21"/>
      <c r="S474" s="21"/>
      <c r="T474" s="21"/>
      <c r="U474" s="21"/>
      <c r="V474" s="21"/>
      <c r="W474" s="21"/>
      <c r="X474" s="21"/>
      <c r="Y474" s="21"/>
      <c r="Z474" s="15"/>
      <c r="AA474" s="15"/>
      <c r="AB474" s="15"/>
      <c r="AC474" s="15"/>
      <c r="AD474" s="15"/>
      <c r="AE474" s="15"/>
      <c r="AF474" s="15"/>
      <c r="AG474" s="15" t="s">
        <v>131</v>
      </c>
      <c r="AH474" s="15">
        <v>0</v>
      </c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</row>
    <row r="475" spans="1:60" outlineLevel="3">
      <c r="A475" s="18"/>
      <c r="B475" s="19"/>
      <c r="C475" s="30" t="s">
        <v>529</v>
      </c>
      <c r="D475" s="23"/>
      <c r="E475" s="34">
        <v>19.305</v>
      </c>
      <c r="F475" s="21"/>
      <c r="G475" s="21"/>
      <c r="H475" s="21"/>
      <c r="I475" s="21"/>
      <c r="J475" s="21"/>
      <c r="K475" s="21"/>
      <c r="L475" s="21"/>
      <c r="M475" s="21"/>
      <c r="N475" s="393"/>
      <c r="O475" s="393"/>
      <c r="P475" s="393"/>
      <c r="Q475" s="393"/>
      <c r="R475" s="21"/>
      <c r="S475" s="21"/>
      <c r="T475" s="21"/>
      <c r="U475" s="21"/>
      <c r="V475" s="21"/>
      <c r="W475" s="21"/>
      <c r="X475" s="21"/>
      <c r="Y475" s="21"/>
      <c r="Z475" s="15"/>
      <c r="AA475" s="15"/>
      <c r="AB475" s="15"/>
      <c r="AC475" s="15"/>
      <c r="AD475" s="15"/>
      <c r="AE475" s="15"/>
      <c r="AF475" s="15"/>
      <c r="AG475" s="15" t="s">
        <v>131</v>
      </c>
      <c r="AH475" s="15">
        <v>0</v>
      </c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</row>
    <row r="476" spans="1:60" outlineLevel="3">
      <c r="A476" s="18"/>
      <c r="B476" s="19"/>
      <c r="C476" s="30" t="s">
        <v>530</v>
      </c>
      <c r="D476" s="23"/>
      <c r="E476" s="34">
        <v>7.665</v>
      </c>
      <c r="F476" s="21"/>
      <c r="G476" s="21"/>
      <c r="H476" s="21"/>
      <c r="I476" s="21"/>
      <c r="J476" s="21"/>
      <c r="K476" s="21"/>
      <c r="L476" s="21"/>
      <c r="M476" s="21"/>
      <c r="N476" s="393"/>
      <c r="O476" s="393"/>
      <c r="P476" s="393"/>
      <c r="Q476" s="393"/>
      <c r="R476" s="21"/>
      <c r="S476" s="21"/>
      <c r="T476" s="21"/>
      <c r="U476" s="21"/>
      <c r="V476" s="21"/>
      <c r="W476" s="21"/>
      <c r="X476" s="21"/>
      <c r="Y476" s="21"/>
      <c r="Z476" s="15"/>
      <c r="AA476" s="15"/>
      <c r="AB476" s="15"/>
      <c r="AC476" s="15"/>
      <c r="AD476" s="15"/>
      <c r="AE476" s="15"/>
      <c r="AF476" s="15"/>
      <c r="AG476" s="15" t="s">
        <v>131</v>
      </c>
      <c r="AH476" s="15">
        <v>0</v>
      </c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</row>
    <row r="477" spans="1:60" outlineLevel="3">
      <c r="A477" s="18"/>
      <c r="B477" s="19"/>
      <c r="C477" s="30" t="s">
        <v>531</v>
      </c>
      <c r="D477" s="23"/>
      <c r="E477" s="34">
        <v>1.8129999999999999</v>
      </c>
      <c r="F477" s="21"/>
      <c r="G477" s="21"/>
      <c r="H477" s="21"/>
      <c r="I477" s="21"/>
      <c r="J477" s="21"/>
      <c r="K477" s="21"/>
      <c r="L477" s="21"/>
      <c r="M477" s="21"/>
      <c r="N477" s="393"/>
      <c r="O477" s="393"/>
      <c r="P477" s="393"/>
      <c r="Q477" s="393"/>
      <c r="R477" s="21"/>
      <c r="S477" s="21"/>
      <c r="T477" s="21"/>
      <c r="U477" s="21"/>
      <c r="V477" s="21"/>
      <c r="W477" s="21"/>
      <c r="X477" s="21"/>
      <c r="Y477" s="21"/>
      <c r="Z477" s="15"/>
      <c r="AA477" s="15"/>
      <c r="AB477" s="15"/>
      <c r="AC477" s="15"/>
      <c r="AD477" s="15"/>
      <c r="AE477" s="15"/>
      <c r="AF477" s="15"/>
      <c r="AG477" s="15" t="s">
        <v>131</v>
      </c>
      <c r="AH477" s="15">
        <v>0</v>
      </c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</row>
    <row r="478" spans="1:60" outlineLevel="3">
      <c r="A478" s="18"/>
      <c r="B478" s="19"/>
      <c r="C478" s="30" t="s">
        <v>532</v>
      </c>
      <c r="D478" s="23"/>
      <c r="E478" s="34">
        <v>8.16</v>
      </c>
      <c r="F478" s="21"/>
      <c r="G478" s="21"/>
      <c r="H478" s="21"/>
      <c r="I478" s="21"/>
      <c r="J478" s="21"/>
      <c r="K478" s="21"/>
      <c r="L478" s="21"/>
      <c r="M478" s="21"/>
      <c r="N478" s="393"/>
      <c r="O478" s="393"/>
      <c r="P478" s="393"/>
      <c r="Q478" s="393"/>
      <c r="R478" s="21"/>
      <c r="S478" s="21"/>
      <c r="T478" s="21"/>
      <c r="U478" s="21"/>
      <c r="V478" s="21"/>
      <c r="W478" s="21"/>
      <c r="X478" s="21"/>
      <c r="Y478" s="21"/>
      <c r="Z478" s="15"/>
      <c r="AA478" s="15"/>
      <c r="AB478" s="15"/>
      <c r="AC478" s="15"/>
      <c r="AD478" s="15"/>
      <c r="AE478" s="15"/>
      <c r="AF478" s="15"/>
      <c r="AG478" s="15" t="s">
        <v>131</v>
      </c>
      <c r="AH478" s="15">
        <v>0</v>
      </c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</row>
    <row r="479" spans="1:60" outlineLevel="3">
      <c r="A479" s="18"/>
      <c r="B479" s="19"/>
      <c r="C479" s="30" t="s">
        <v>533</v>
      </c>
      <c r="D479" s="23"/>
      <c r="E479" s="34">
        <v>60</v>
      </c>
      <c r="F479" s="21"/>
      <c r="G479" s="21"/>
      <c r="H479" s="21"/>
      <c r="I479" s="21"/>
      <c r="J479" s="21"/>
      <c r="K479" s="21"/>
      <c r="L479" s="21"/>
      <c r="M479" s="21"/>
      <c r="N479" s="393"/>
      <c r="O479" s="393"/>
      <c r="P479" s="393"/>
      <c r="Q479" s="393"/>
      <c r="R479" s="21"/>
      <c r="S479" s="21"/>
      <c r="T479" s="21"/>
      <c r="U479" s="21"/>
      <c r="V479" s="21"/>
      <c r="W479" s="21"/>
      <c r="X479" s="21"/>
      <c r="Y479" s="21"/>
      <c r="Z479" s="15"/>
      <c r="AA479" s="15"/>
      <c r="AB479" s="15"/>
      <c r="AC479" s="15"/>
      <c r="AD479" s="15"/>
      <c r="AE479" s="15"/>
      <c r="AF479" s="15"/>
      <c r="AG479" s="15" t="s">
        <v>131</v>
      </c>
      <c r="AH479" s="15">
        <v>0</v>
      </c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</row>
    <row r="480" spans="1:60" outlineLevel="3">
      <c r="A480" s="18"/>
      <c r="B480" s="19"/>
      <c r="C480" s="30" t="s">
        <v>503</v>
      </c>
      <c r="D480" s="23"/>
      <c r="E480" s="34">
        <v>2.52</v>
      </c>
      <c r="F480" s="21"/>
      <c r="G480" s="21"/>
      <c r="H480" s="21"/>
      <c r="I480" s="21"/>
      <c r="J480" s="21"/>
      <c r="K480" s="21"/>
      <c r="L480" s="21"/>
      <c r="M480" s="21"/>
      <c r="N480" s="393"/>
      <c r="O480" s="393"/>
      <c r="P480" s="393"/>
      <c r="Q480" s="393"/>
      <c r="R480" s="21"/>
      <c r="S480" s="21"/>
      <c r="T480" s="21"/>
      <c r="U480" s="21"/>
      <c r="V480" s="21"/>
      <c r="W480" s="21"/>
      <c r="X480" s="21"/>
      <c r="Y480" s="21"/>
      <c r="Z480" s="15"/>
      <c r="AA480" s="15"/>
      <c r="AB480" s="15"/>
      <c r="AC480" s="15"/>
      <c r="AD480" s="15"/>
      <c r="AE480" s="15"/>
      <c r="AF480" s="15"/>
      <c r="AG480" s="15" t="s">
        <v>131</v>
      </c>
      <c r="AH480" s="15">
        <v>0</v>
      </c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</row>
    <row r="481" spans="1:60" outlineLevel="3">
      <c r="A481" s="18"/>
      <c r="B481" s="19"/>
      <c r="C481" s="30" t="s">
        <v>534</v>
      </c>
      <c r="D481" s="23"/>
      <c r="E481" s="34">
        <v>3.36</v>
      </c>
      <c r="F481" s="21"/>
      <c r="G481" s="21"/>
      <c r="H481" s="21"/>
      <c r="I481" s="21"/>
      <c r="J481" s="21"/>
      <c r="K481" s="21"/>
      <c r="L481" s="21"/>
      <c r="M481" s="21"/>
      <c r="N481" s="393"/>
      <c r="O481" s="393"/>
      <c r="P481" s="393"/>
      <c r="Q481" s="393"/>
      <c r="R481" s="21"/>
      <c r="S481" s="21"/>
      <c r="T481" s="21"/>
      <c r="U481" s="21"/>
      <c r="V481" s="21"/>
      <c r="W481" s="21"/>
      <c r="X481" s="21"/>
      <c r="Y481" s="21"/>
      <c r="Z481" s="15"/>
      <c r="AA481" s="15"/>
      <c r="AB481" s="15"/>
      <c r="AC481" s="15"/>
      <c r="AD481" s="15"/>
      <c r="AE481" s="15"/>
      <c r="AF481" s="15"/>
      <c r="AG481" s="15" t="s">
        <v>131</v>
      </c>
      <c r="AH481" s="15">
        <v>0</v>
      </c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</row>
    <row r="482" spans="1:60" outlineLevel="3">
      <c r="A482" s="18"/>
      <c r="B482" s="19"/>
      <c r="C482" s="30" t="s">
        <v>535</v>
      </c>
      <c r="D482" s="23"/>
      <c r="E482" s="34">
        <v>2.6970000000000001</v>
      </c>
      <c r="F482" s="21"/>
      <c r="G482" s="21"/>
      <c r="H482" s="21"/>
      <c r="I482" s="21"/>
      <c r="J482" s="21"/>
      <c r="K482" s="21"/>
      <c r="L482" s="21"/>
      <c r="M482" s="21"/>
      <c r="N482" s="393"/>
      <c r="O482" s="393"/>
      <c r="P482" s="393"/>
      <c r="Q482" s="393"/>
      <c r="R482" s="21"/>
      <c r="S482" s="21"/>
      <c r="T482" s="21"/>
      <c r="U482" s="21"/>
      <c r="V482" s="21"/>
      <c r="W482" s="21"/>
      <c r="X482" s="21"/>
      <c r="Y482" s="21"/>
      <c r="Z482" s="15"/>
      <c r="AA482" s="15"/>
      <c r="AB482" s="15"/>
      <c r="AC482" s="15"/>
      <c r="AD482" s="15"/>
      <c r="AE482" s="15"/>
      <c r="AF482" s="15"/>
      <c r="AG482" s="15" t="s">
        <v>131</v>
      </c>
      <c r="AH482" s="15">
        <v>0</v>
      </c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</row>
    <row r="483" spans="1:60" outlineLevel="3">
      <c r="A483" s="18"/>
      <c r="B483" s="19"/>
      <c r="C483" s="30" t="s">
        <v>536</v>
      </c>
      <c r="D483" s="23"/>
      <c r="E483" s="34">
        <v>4.9444999999999997</v>
      </c>
      <c r="F483" s="21"/>
      <c r="G483" s="21"/>
      <c r="H483" s="21"/>
      <c r="I483" s="21"/>
      <c r="J483" s="21"/>
      <c r="K483" s="21"/>
      <c r="L483" s="21"/>
      <c r="M483" s="21"/>
      <c r="N483" s="393"/>
      <c r="O483" s="393"/>
      <c r="P483" s="393"/>
      <c r="Q483" s="393"/>
      <c r="R483" s="21"/>
      <c r="S483" s="21"/>
      <c r="T483" s="21"/>
      <c r="U483" s="21"/>
      <c r="V483" s="21"/>
      <c r="W483" s="21"/>
      <c r="X483" s="21"/>
      <c r="Y483" s="21"/>
      <c r="Z483" s="15"/>
      <c r="AA483" s="15"/>
      <c r="AB483" s="15"/>
      <c r="AC483" s="15"/>
      <c r="AD483" s="15"/>
      <c r="AE483" s="15"/>
      <c r="AF483" s="15"/>
      <c r="AG483" s="15" t="s">
        <v>131</v>
      </c>
      <c r="AH483" s="15">
        <v>0</v>
      </c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</row>
    <row r="484" spans="1:60" outlineLevel="3">
      <c r="A484" s="18"/>
      <c r="B484" s="19"/>
      <c r="C484" s="30" t="s">
        <v>537</v>
      </c>
      <c r="D484" s="23"/>
      <c r="E484" s="34">
        <v>3.2669999999999999</v>
      </c>
      <c r="F484" s="21"/>
      <c r="G484" s="21"/>
      <c r="H484" s="21"/>
      <c r="I484" s="21"/>
      <c r="J484" s="21"/>
      <c r="K484" s="21"/>
      <c r="L484" s="21"/>
      <c r="M484" s="21"/>
      <c r="N484" s="393"/>
      <c r="O484" s="393"/>
      <c r="P484" s="393"/>
      <c r="Q484" s="393"/>
      <c r="R484" s="21"/>
      <c r="S484" s="21"/>
      <c r="T484" s="21"/>
      <c r="U484" s="21"/>
      <c r="V484" s="21"/>
      <c r="W484" s="21"/>
      <c r="X484" s="21"/>
      <c r="Y484" s="21"/>
      <c r="Z484" s="15"/>
      <c r="AA484" s="15"/>
      <c r="AB484" s="15"/>
      <c r="AC484" s="15"/>
      <c r="AD484" s="15"/>
      <c r="AE484" s="15"/>
      <c r="AF484" s="15"/>
      <c r="AG484" s="15" t="s">
        <v>131</v>
      </c>
      <c r="AH484" s="15">
        <v>0</v>
      </c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</row>
    <row r="485" spans="1:60" outlineLevel="3">
      <c r="A485" s="18"/>
      <c r="B485" s="19"/>
      <c r="C485" s="30" t="s">
        <v>538</v>
      </c>
      <c r="D485" s="23"/>
      <c r="E485" s="34">
        <v>10.293749999999999</v>
      </c>
      <c r="F485" s="21"/>
      <c r="G485" s="21"/>
      <c r="H485" s="21"/>
      <c r="I485" s="21"/>
      <c r="J485" s="21"/>
      <c r="K485" s="21"/>
      <c r="L485" s="21"/>
      <c r="M485" s="21"/>
      <c r="N485" s="393"/>
      <c r="O485" s="393"/>
      <c r="P485" s="393"/>
      <c r="Q485" s="393"/>
      <c r="R485" s="21"/>
      <c r="S485" s="21"/>
      <c r="T485" s="21"/>
      <c r="U485" s="21"/>
      <c r="V485" s="21"/>
      <c r="W485" s="21"/>
      <c r="X485" s="21"/>
      <c r="Y485" s="21"/>
      <c r="Z485" s="15"/>
      <c r="AA485" s="15"/>
      <c r="AB485" s="15"/>
      <c r="AC485" s="15"/>
      <c r="AD485" s="15"/>
      <c r="AE485" s="15"/>
      <c r="AF485" s="15"/>
      <c r="AG485" s="15" t="s">
        <v>131</v>
      </c>
      <c r="AH485" s="15">
        <v>0</v>
      </c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</row>
    <row r="486" spans="1:60" outlineLevel="3">
      <c r="A486" s="18"/>
      <c r="B486" s="19"/>
      <c r="C486" s="30" t="s">
        <v>539</v>
      </c>
      <c r="D486" s="23"/>
      <c r="E486" s="34">
        <v>2.7357499999999999</v>
      </c>
      <c r="F486" s="21"/>
      <c r="G486" s="21"/>
      <c r="H486" s="21"/>
      <c r="I486" s="21"/>
      <c r="J486" s="21"/>
      <c r="K486" s="21"/>
      <c r="L486" s="21"/>
      <c r="M486" s="21"/>
      <c r="N486" s="393"/>
      <c r="O486" s="393"/>
      <c r="P486" s="393"/>
      <c r="Q486" s="393"/>
      <c r="R486" s="21"/>
      <c r="S486" s="21"/>
      <c r="T486" s="21"/>
      <c r="U486" s="21"/>
      <c r="V486" s="21"/>
      <c r="W486" s="21"/>
      <c r="X486" s="21"/>
      <c r="Y486" s="21"/>
      <c r="Z486" s="15"/>
      <c r="AA486" s="15"/>
      <c r="AB486" s="15"/>
      <c r="AC486" s="15"/>
      <c r="AD486" s="15"/>
      <c r="AE486" s="15"/>
      <c r="AF486" s="15"/>
      <c r="AG486" s="15" t="s">
        <v>131</v>
      </c>
      <c r="AH486" s="15">
        <v>0</v>
      </c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</row>
    <row r="487" spans="1:60" outlineLevel="3">
      <c r="A487" s="18"/>
      <c r="B487" s="19"/>
      <c r="C487" s="30" t="s">
        <v>540</v>
      </c>
      <c r="D487" s="23"/>
      <c r="E487" s="34">
        <v>5.58</v>
      </c>
      <c r="F487" s="21"/>
      <c r="G487" s="21"/>
      <c r="H487" s="21"/>
      <c r="I487" s="21"/>
      <c r="J487" s="21"/>
      <c r="K487" s="21"/>
      <c r="L487" s="21"/>
      <c r="M487" s="21"/>
      <c r="N487" s="393"/>
      <c r="O487" s="393"/>
      <c r="P487" s="393"/>
      <c r="Q487" s="393"/>
      <c r="R487" s="21"/>
      <c r="S487" s="21"/>
      <c r="T487" s="21"/>
      <c r="U487" s="21"/>
      <c r="V487" s="21"/>
      <c r="W487" s="21"/>
      <c r="X487" s="21"/>
      <c r="Y487" s="21"/>
      <c r="Z487" s="15"/>
      <c r="AA487" s="15"/>
      <c r="AB487" s="15"/>
      <c r="AC487" s="15"/>
      <c r="AD487" s="15"/>
      <c r="AE487" s="15"/>
      <c r="AF487" s="15"/>
      <c r="AG487" s="15" t="s">
        <v>131</v>
      </c>
      <c r="AH487" s="15">
        <v>0</v>
      </c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</row>
    <row r="488" spans="1:60" outlineLevel="3">
      <c r="A488" s="18"/>
      <c r="B488" s="19"/>
      <c r="C488" s="30" t="s">
        <v>541</v>
      </c>
      <c r="D488" s="23"/>
      <c r="E488" s="34">
        <v>3.3075000000000001</v>
      </c>
      <c r="F488" s="21"/>
      <c r="G488" s="21"/>
      <c r="H488" s="21"/>
      <c r="I488" s="21"/>
      <c r="J488" s="21"/>
      <c r="K488" s="21"/>
      <c r="L488" s="21"/>
      <c r="M488" s="21"/>
      <c r="N488" s="393"/>
      <c r="O488" s="393"/>
      <c r="P488" s="393"/>
      <c r="Q488" s="393"/>
      <c r="R488" s="21"/>
      <c r="S488" s="21"/>
      <c r="T488" s="21"/>
      <c r="U488" s="21"/>
      <c r="V488" s="21"/>
      <c r="W488" s="21"/>
      <c r="X488" s="21"/>
      <c r="Y488" s="21"/>
      <c r="Z488" s="15"/>
      <c r="AA488" s="15"/>
      <c r="AB488" s="15"/>
      <c r="AC488" s="15"/>
      <c r="AD488" s="15"/>
      <c r="AE488" s="15"/>
      <c r="AF488" s="15"/>
      <c r="AG488" s="15" t="s">
        <v>131</v>
      </c>
      <c r="AH488" s="15">
        <v>0</v>
      </c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</row>
    <row r="489" spans="1:60" outlineLevel="3">
      <c r="A489" s="18"/>
      <c r="B489" s="19"/>
      <c r="C489" s="30" t="s">
        <v>542</v>
      </c>
      <c r="D489" s="23"/>
      <c r="E489" s="34">
        <v>3.2850000000000001</v>
      </c>
      <c r="F489" s="21"/>
      <c r="G489" s="21"/>
      <c r="H489" s="21"/>
      <c r="I489" s="21"/>
      <c r="J489" s="21"/>
      <c r="K489" s="21"/>
      <c r="L489" s="21"/>
      <c r="M489" s="21"/>
      <c r="N489" s="393"/>
      <c r="O489" s="393"/>
      <c r="P489" s="393"/>
      <c r="Q489" s="393"/>
      <c r="R489" s="21"/>
      <c r="S489" s="21"/>
      <c r="T489" s="21"/>
      <c r="U489" s="21"/>
      <c r="V489" s="21"/>
      <c r="W489" s="21"/>
      <c r="X489" s="21"/>
      <c r="Y489" s="21"/>
      <c r="Z489" s="15"/>
      <c r="AA489" s="15"/>
      <c r="AB489" s="15"/>
      <c r="AC489" s="15"/>
      <c r="AD489" s="15"/>
      <c r="AE489" s="15"/>
      <c r="AF489" s="15"/>
      <c r="AG489" s="15" t="s">
        <v>131</v>
      </c>
      <c r="AH489" s="15">
        <v>0</v>
      </c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</row>
    <row r="490" spans="1:60" outlineLevel="3">
      <c r="A490" s="18"/>
      <c r="B490" s="19"/>
      <c r="C490" s="30" t="s">
        <v>543</v>
      </c>
      <c r="D490" s="23"/>
      <c r="E490" s="34">
        <v>3.96</v>
      </c>
      <c r="F490" s="21"/>
      <c r="G490" s="21"/>
      <c r="H490" s="21"/>
      <c r="I490" s="21"/>
      <c r="J490" s="21"/>
      <c r="K490" s="21"/>
      <c r="L490" s="21"/>
      <c r="M490" s="21"/>
      <c r="N490" s="393"/>
      <c r="O490" s="393"/>
      <c r="P490" s="393"/>
      <c r="Q490" s="393"/>
      <c r="R490" s="21"/>
      <c r="S490" s="21"/>
      <c r="T490" s="21"/>
      <c r="U490" s="21"/>
      <c r="V490" s="21"/>
      <c r="W490" s="21"/>
      <c r="X490" s="21"/>
      <c r="Y490" s="21"/>
      <c r="Z490" s="15"/>
      <c r="AA490" s="15"/>
      <c r="AB490" s="15"/>
      <c r="AC490" s="15"/>
      <c r="AD490" s="15"/>
      <c r="AE490" s="15"/>
      <c r="AF490" s="15"/>
      <c r="AG490" s="15" t="s">
        <v>131</v>
      </c>
      <c r="AH490" s="15">
        <v>0</v>
      </c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</row>
    <row r="491" spans="1:60" outlineLevel="3">
      <c r="A491" s="18"/>
      <c r="B491" s="19"/>
      <c r="C491" s="30" t="s">
        <v>542</v>
      </c>
      <c r="D491" s="23"/>
      <c r="E491" s="34">
        <v>3.2850000000000001</v>
      </c>
      <c r="F491" s="21"/>
      <c r="G491" s="21"/>
      <c r="H491" s="21"/>
      <c r="I491" s="21"/>
      <c r="J491" s="21"/>
      <c r="K491" s="21"/>
      <c r="L491" s="21"/>
      <c r="M491" s="21"/>
      <c r="N491" s="393"/>
      <c r="O491" s="393"/>
      <c r="P491" s="393"/>
      <c r="Q491" s="393"/>
      <c r="R491" s="21"/>
      <c r="S491" s="21"/>
      <c r="T491" s="21"/>
      <c r="U491" s="21"/>
      <c r="V491" s="21"/>
      <c r="W491" s="21"/>
      <c r="X491" s="21"/>
      <c r="Y491" s="21"/>
      <c r="Z491" s="15"/>
      <c r="AA491" s="15"/>
      <c r="AB491" s="15"/>
      <c r="AC491" s="15"/>
      <c r="AD491" s="15"/>
      <c r="AE491" s="15"/>
      <c r="AF491" s="15"/>
      <c r="AG491" s="15" t="s">
        <v>131</v>
      </c>
      <c r="AH491" s="15">
        <v>0</v>
      </c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</row>
    <row r="492" spans="1:60" outlineLevel="3">
      <c r="A492" s="18"/>
      <c r="B492" s="19"/>
      <c r="C492" s="30" t="s">
        <v>477</v>
      </c>
      <c r="D492" s="23"/>
      <c r="E492" s="34">
        <v>3.375</v>
      </c>
      <c r="F492" s="21"/>
      <c r="G492" s="21"/>
      <c r="H492" s="21"/>
      <c r="I492" s="21"/>
      <c r="J492" s="21"/>
      <c r="K492" s="21"/>
      <c r="L492" s="21"/>
      <c r="M492" s="21"/>
      <c r="N492" s="393"/>
      <c r="O492" s="393"/>
      <c r="P492" s="393"/>
      <c r="Q492" s="393"/>
      <c r="R492" s="21"/>
      <c r="S492" s="21"/>
      <c r="T492" s="21"/>
      <c r="U492" s="21"/>
      <c r="V492" s="21"/>
      <c r="W492" s="21"/>
      <c r="X492" s="21"/>
      <c r="Y492" s="21"/>
      <c r="Z492" s="15"/>
      <c r="AA492" s="15"/>
      <c r="AB492" s="15"/>
      <c r="AC492" s="15"/>
      <c r="AD492" s="15"/>
      <c r="AE492" s="15"/>
      <c r="AF492" s="15"/>
      <c r="AG492" s="15" t="s">
        <v>131</v>
      </c>
      <c r="AH492" s="15">
        <v>0</v>
      </c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</row>
    <row r="493" spans="1:60" outlineLevel="3">
      <c r="A493" s="18"/>
      <c r="B493" s="19"/>
      <c r="C493" s="30" t="s">
        <v>478</v>
      </c>
      <c r="D493" s="23"/>
      <c r="E493" s="34">
        <v>3.375</v>
      </c>
      <c r="F493" s="21"/>
      <c r="G493" s="21"/>
      <c r="H493" s="21"/>
      <c r="I493" s="21"/>
      <c r="J493" s="21"/>
      <c r="K493" s="21"/>
      <c r="L493" s="21"/>
      <c r="M493" s="21"/>
      <c r="N493" s="393"/>
      <c r="O493" s="393"/>
      <c r="P493" s="393"/>
      <c r="Q493" s="393"/>
      <c r="R493" s="21"/>
      <c r="S493" s="21"/>
      <c r="T493" s="21"/>
      <c r="U493" s="21"/>
      <c r="V493" s="21"/>
      <c r="W493" s="21"/>
      <c r="X493" s="21"/>
      <c r="Y493" s="21"/>
      <c r="Z493" s="15"/>
      <c r="AA493" s="15"/>
      <c r="AB493" s="15"/>
      <c r="AC493" s="15"/>
      <c r="AD493" s="15"/>
      <c r="AE493" s="15"/>
      <c r="AF493" s="15"/>
      <c r="AG493" s="15" t="s">
        <v>131</v>
      </c>
      <c r="AH493" s="15">
        <v>0</v>
      </c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</row>
    <row r="494" spans="1:60" outlineLevel="3">
      <c r="A494" s="18"/>
      <c r="B494" s="19"/>
      <c r="C494" s="30" t="s">
        <v>544</v>
      </c>
      <c r="D494" s="23"/>
      <c r="E494" s="34">
        <v>2.3250000000000002</v>
      </c>
      <c r="F494" s="21"/>
      <c r="G494" s="21"/>
      <c r="H494" s="21"/>
      <c r="I494" s="21"/>
      <c r="J494" s="21"/>
      <c r="K494" s="21"/>
      <c r="L494" s="21"/>
      <c r="M494" s="21"/>
      <c r="N494" s="393"/>
      <c r="O494" s="393"/>
      <c r="P494" s="393"/>
      <c r="Q494" s="393"/>
      <c r="R494" s="21"/>
      <c r="S494" s="21"/>
      <c r="T494" s="21"/>
      <c r="U494" s="21"/>
      <c r="V494" s="21"/>
      <c r="W494" s="21"/>
      <c r="X494" s="21"/>
      <c r="Y494" s="21"/>
      <c r="Z494" s="15"/>
      <c r="AA494" s="15"/>
      <c r="AB494" s="15"/>
      <c r="AC494" s="15"/>
      <c r="AD494" s="15"/>
      <c r="AE494" s="15"/>
      <c r="AF494" s="15"/>
      <c r="AG494" s="15" t="s">
        <v>131</v>
      </c>
      <c r="AH494" s="15">
        <v>0</v>
      </c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</row>
    <row r="495" spans="1:60" outlineLevel="3">
      <c r="A495" s="18"/>
      <c r="B495" s="19"/>
      <c r="C495" s="30" t="s">
        <v>480</v>
      </c>
      <c r="D495" s="23"/>
      <c r="E495" s="34">
        <v>2.64</v>
      </c>
      <c r="F495" s="21"/>
      <c r="G495" s="21"/>
      <c r="H495" s="21"/>
      <c r="I495" s="21"/>
      <c r="J495" s="21"/>
      <c r="K495" s="21"/>
      <c r="L495" s="21"/>
      <c r="M495" s="21"/>
      <c r="N495" s="393"/>
      <c r="O495" s="393"/>
      <c r="P495" s="393"/>
      <c r="Q495" s="393"/>
      <c r="R495" s="21"/>
      <c r="S495" s="21"/>
      <c r="T495" s="21"/>
      <c r="U495" s="21"/>
      <c r="V495" s="21"/>
      <c r="W495" s="21"/>
      <c r="X495" s="21"/>
      <c r="Y495" s="21"/>
      <c r="Z495" s="15"/>
      <c r="AA495" s="15"/>
      <c r="AB495" s="15"/>
      <c r="AC495" s="15"/>
      <c r="AD495" s="15"/>
      <c r="AE495" s="15"/>
      <c r="AF495" s="15"/>
      <c r="AG495" s="15" t="s">
        <v>131</v>
      </c>
      <c r="AH495" s="15">
        <v>0</v>
      </c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</row>
    <row r="496" spans="1:60" outlineLevel="3">
      <c r="A496" s="18"/>
      <c r="B496" s="19"/>
      <c r="C496" s="30" t="s">
        <v>377</v>
      </c>
      <c r="D496" s="23"/>
      <c r="E496" s="34">
        <v>0.49399999999999999</v>
      </c>
      <c r="F496" s="21"/>
      <c r="G496" s="21"/>
      <c r="H496" s="21"/>
      <c r="I496" s="21"/>
      <c r="J496" s="21"/>
      <c r="K496" s="21"/>
      <c r="L496" s="21"/>
      <c r="M496" s="21"/>
      <c r="N496" s="393"/>
      <c r="O496" s="393"/>
      <c r="P496" s="393"/>
      <c r="Q496" s="393"/>
      <c r="R496" s="21"/>
      <c r="S496" s="21"/>
      <c r="T496" s="21"/>
      <c r="U496" s="21"/>
      <c r="V496" s="21"/>
      <c r="W496" s="21"/>
      <c r="X496" s="21"/>
      <c r="Y496" s="21"/>
      <c r="Z496" s="15"/>
      <c r="AA496" s="15"/>
      <c r="AB496" s="15"/>
      <c r="AC496" s="15"/>
      <c r="AD496" s="15"/>
      <c r="AE496" s="15"/>
      <c r="AF496" s="15"/>
      <c r="AG496" s="15" t="s">
        <v>131</v>
      </c>
      <c r="AH496" s="15">
        <v>0</v>
      </c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</row>
    <row r="497" spans="1:60" outlineLevel="3">
      <c r="A497" s="18"/>
      <c r="B497" s="19"/>
      <c r="C497" s="30" t="s">
        <v>481</v>
      </c>
      <c r="D497" s="23"/>
      <c r="E497" s="34">
        <v>11.04</v>
      </c>
      <c r="F497" s="21"/>
      <c r="G497" s="21"/>
      <c r="H497" s="21"/>
      <c r="I497" s="21"/>
      <c r="J497" s="21"/>
      <c r="K497" s="21"/>
      <c r="L497" s="21"/>
      <c r="M497" s="21"/>
      <c r="N497" s="393"/>
      <c r="O497" s="393"/>
      <c r="P497" s="393"/>
      <c r="Q497" s="393"/>
      <c r="R497" s="21"/>
      <c r="S497" s="21"/>
      <c r="T497" s="21"/>
      <c r="U497" s="21"/>
      <c r="V497" s="21"/>
      <c r="W497" s="21"/>
      <c r="X497" s="21"/>
      <c r="Y497" s="21"/>
      <c r="Z497" s="15"/>
      <c r="AA497" s="15"/>
      <c r="AB497" s="15"/>
      <c r="AC497" s="15"/>
      <c r="AD497" s="15"/>
      <c r="AE497" s="15"/>
      <c r="AF497" s="15"/>
      <c r="AG497" s="15" t="s">
        <v>131</v>
      </c>
      <c r="AH497" s="15">
        <v>0</v>
      </c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</row>
    <row r="498" spans="1:60" outlineLevel="3">
      <c r="A498" s="18"/>
      <c r="B498" s="19"/>
      <c r="C498" s="30" t="s">
        <v>545</v>
      </c>
      <c r="D498" s="23"/>
      <c r="E498" s="34">
        <v>2.2000000000000002</v>
      </c>
      <c r="F498" s="21"/>
      <c r="G498" s="21"/>
      <c r="H498" s="21"/>
      <c r="I498" s="21"/>
      <c r="J498" s="21"/>
      <c r="K498" s="21"/>
      <c r="L498" s="21"/>
      <c r="M498" s="21"/>
      <c r="N498" s="393"/>
      <c r="O498" s="393"/>
      <c r="P498" s="393"/>
      <c r="Q498" s="393"/>
      <c r="R498" s="21"/>
      <c r="S498" s="21"/>
      <c r="T498" s="21"/>
      <c r="U498" s="21"/>
      <c r="V498" s="21"/>
      <c r="W498" s="21"/>
      <c r="X498" s="21"/>
      <c r="Y498" s="21"/>
      <c r="Z498" s="15"/>
      <c r="AA498" s="15"/>
      <c r="AB498" s="15"/>
      <c r="AC498" s="15"/>
      <c r="AD498" s="15"/>
      <c r="AE498" s="15"/>
      <c r="AF498" s="15"/>
      <c r="AG498" s="15" t="s">
        <v>131</v>
      </c>
      <c r="AH498" s="15">
        <v>0</v>
      </c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</row>
    <row r="499" spans="1:60" outlineLevel="3">
      <c r="A499" s="18"/>
      <c r="B499" s="19"/>
      <c r="C499" s="30" t="s">
        <v>546</v>
      </c>
      <c r="D499" s="23"/>
      <c r="E499" s="34">
        <v>7.665</v>
      </c>
      <c r="F499" s="21"/>
      <c r="G499" s="21"/>
      <c r="H499" s="21"/>
      <c r="I499" s="21"/>
      <c r="J499" s="21"/>
      <c r="K499" s="21"/>
      <c r="L499" s="21"/>
      <c r="M499" s="21"/>
      <c r="N499" s="393"/>
      <c r="O499" s="393"/>
      <c r="P499" s="393"/>
      <c r="Q499" s="393"/>
      <c r="R499" s="21"/>
      <c r="S499" s="21"/>
      <c r="T499" s="21"/>
      <c r="U499" s="21"/>
      <c r="V499" s="21"/>
      <c r="W499" s="21"/>
      <c r="X499" s="21"/>
      <c r="Y499" s="21"/>
      <c r="Z499" s="15"/>
      <c r="AA499" s="15"/>
      <c r="AB499" s="15"/>
      <c r="AC499" s="15"/>
      <c r="AD499" s="15"/>
      <c r="AE499" s="15"/>
      <c r="AF499" s="15"/>
      <c r="AG499" s="15" t="s">
        <v>131</v>
      </c>
      <c r="AH499" s="15">
        <v>0</v>
      </c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</row>
    <row r="500" spans="1:60" outlineLevel="3">
      <c r="A500" s="18"/>
      <c r="B500" s="19"/>
      <c r="C500" s="30" t="s">
        <v>547</v>
      </c>
      <c r="D500" s="23"/>
      <c r="E500" s="34">
        <v>19.305</v>
      </c>
      <c r="F500" s="21"/>
      <c r="G500" s="21"/>
      <c r="H500" s="21"/>
      <c r="I500" s="21"/>
      <c r="J500" s="21"/>
      <c r="K500" s="21"/>
      <c r="L500" s="21"/>
      <c r="M500" s="21"/>
      <c r="N500" s="393"/>
      <c r="O500" s="393"/>
      <c r="P500" s="393"/>
      <c r="Q500" s="393"/>
      <c r="R500" s="21"/>
      <c r="S500" s="21"/>
      <c r="T500" s="21"/>
      <c r="U500" s="21"/>
      <c r="V500" s="21"/>
      <c r="W500" s="21"/>
      <c r="X500" s="21"/>
      <c r="Y500" s="21"/>
      <c r="Z500" s="15"/>
      <c r="AA500" s="15"/>
      <c r="AB500" s="15"/>
      <c r="AC500" s="15"/>
      <c r="AD500" s="15"/>
      <c r="AE500" s="15"/>
      <c r="AF500" s="15"/>
      <c r="AG500" s="15" t="s">
        <v>131</v>
      </c>
      <c r="AH500" s="15">
        <v>0</v>
      </c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</row>
    <row r="501" spans="1:60" outlineLevel="3">
      <c r="A501" s="18"/>
      <c r="B501" s="19"/>
      <c r="C501" s="30" t="s">
        <v>548</v>
      </c>
      <c r="D501" s="23"/>
      <c r="E501" s="34">
        <v>2.7</v>
      </c>
      <c r="F501" s="21"/>
      <c r="G501" s="21"/>
      <c r="H501" s="21"/>
      <c r="I501" s="21"/>
      <c r="J501" s="21"/>
      <c r="K501" s="21"/>
      <c r="L501" s="21"/>
      <c r="M501" s="21"/>
      <c r="N501" s="393"/>
      <c r="O501" s="393"/>
      <c r="P501" s="393"/>
      <c r="Q501" s="393"/>
      <c r="R501" s="21"/>
      <c r="S501" s="21"/>
      <c r="T501" s="21"/>
      <c r="U501" s="21"/>
      <c r="V501" s="21"/>
      <c r="W501" s="21"/>
      <c r="X501" s="21"/>
      <c r="Y501" s="21"/>
      <c r="Z501" s="15"/>
      <c r="AA501" s="15"/>
      <c r="AB501" s="15"/>
      <c r="AC501" s="15"/>
      <c r="AD501" s="15"/>
      <c r="AE501" s="15"/>
      <c r="AF501" s="15"/>
      <c r="AG501" s="15" t="s">
        <v>131</v>
      </c>
      <c r="AH501" s="15">
        <v>0</v>
      </c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</row>
    <row r="502" spans="1:60" outlineLevel="3">
      <c r="A502" s="18"/>
      <c r="B502" s="19"/>
      <c r="C502" s="30" t="s">
        <v>549</v>
      </c>
      <c r="D502" s="23"/>
      <c r="E502" s="34">
        <v>62.4</v>
      </c>
      <c r="F502" s="21"/>
      <c r="G502" s="21"/>
      <c r="H502" s="21"/>
      <c r="I502" s="21"/>
      <c r="J502" s="21"/>
      <c r="K502" s="21"/>
      <c r="L502" s="21"/>
      <c r="M502" s="21"/>
      <c r="N502" s="393"/>
      <c r="O502" s="393"/>
      <c r="P502" s="393"/>
      <c r="Q502" s="393"/>
      <c r="R502" s="21"/>
      <c r="S502" s="21"/>
      <c r="T502" s="21"/>
      <c r="U502" s="21"/>
      <c r="V502" s="21"/>
      <c r="W502" s="21"/>
      <c r="X502" s="21"/>
      <c r="Y502" s="21"/>
      <c r="Z502" s="15"/>
      <c r="AA502" s="15"/>
      <c r="AB502" s="15"/>
      <c r="AC502" s="15"/>
      <c r="AD502" s="15"/>
      <c r="AE502" s="15"/>
      <c r="AF502" s="15"/>
      <c r="AG502" s="15" t="s">
        <v>131</v>
      </c>
      <c r="AH502" s="15">
        <v>0</v>
      </c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</row>
    <row r="503" spans="1:60" outlineLevel="3">
      <c r="A503" s="18"/>
      <c r="B503" s="19"/>
      <c r="C503" s="30" t="s">
        <v>550</v>
      </c>
      <c r="D503" s="23"/>
      <c r="E503" s="34">
        <v>8.84</v>
      </c>
      <c r="F503" s="21"/>
      <c r="G503" s="21"/>
      <c r="H503" s="21"/>
      <c r="I503" s="21"/>
      <c r="J503" s="21"/>
      <c r="K503" s="21"/>
      <c r="L503" s="21"/>
      <c r="M503" s="21"/>
      <c r="N503" s="393"/>
      <c r="O503" s="393"/>
      <c r="P503" s="393"/>
      <c r="Q503" s="393"/>
      <c r="R503" s="21"/>
      <c r="S503" s="21"/>
      <c r="T503" s="21"/>
      <c r="U503" s="21"/>
      <c r="V503" s="21"/>
      <c r="W503" s="21"/>
      <c r="X503" s="21"/>
      <c r="Y503" s="21"/>
      <c r="Z503" s="15"/>
      <c r="AA503" s="15"/>
      <c r="AB503" s="15"/>
      <c r="AC503" s="15"/>
      <c r="AD503" s="15"/>
      <c r="AE503" s="15"/>
      <c r="AF503" s="15"/>
      <c r="AG503" s="15" t="s">
        <v>131</v>
      </c>
      <c r="AH503" s="15">
        <v>0</v>
      </c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</row>
    <row r="504" spans="1:60" outlineLevel="3">
      <c r="A504" s="18"/>
      <c r="B504" s="19"/>
      <c r="C504" s="30" t="s">
        <v>551</v>
      </c>
      <c r="D504" s="23"/>
      <c r="E504" s="34">
        <v>2.6549999999999998</v>
      </c>
      <c r="F504" s="21"/>
      <c r="G504" s="21"/>
      <c r="H504" s="21"/>
      <c r="I504" s="21"/>
      <c r="J504" s="21"/>
      <c r="K504" s="21"/>
      <c r="L504" s="21"/>
      <c r="M504" s="21"/>
      <c r="N504" s="393"/>
      <c r="O504" s="393"/>
      <c r="P504" s="393"/>
      <c r="Q504" s="393"/>
      <c r="R504" s="21"/>
      <c r="S504" s="21"/>
      <c r="T504" s="21"/>
      <c r="U504" s="21"/>
      <c r="V504" s="21"/>
      <c r="W504" s="21"/>
      <c r="X504" s="21"/>
      <c r="Y504" s="21"/>
      <c r="Z504" s="15"/>
      <c r="AA504" s="15"/>
      <c r="AB504" s="15"/>
      <c r="AC504" s="15"/>
      <c r="AD504" s="15"/>
      <c r="AE504" s="15"/>
      <c r="AF504" s="15"/>
      <c r="AG504" s="15" t="s">
        <v>131</v>
      </c>
      <c r="AH504" s="15">
        <v>0</v>
      </c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</row>
    <row r="505" spans="1:60" outlineLevel="3">
      <c r="A505" s="18"/>
      <c r="B505" s="19"/>
      <c r="C505" s="30" t="s">
        <v>552</v>
      </c>
      <c r="D505" s="23"/>
      <c r="E505" s="34">
        <v>2.6850000000000001</v>
      </c>
      <c r="F505" s="21"/>
      <c r="G505" s="21"/>
      <c r="H505" s="21"/>
      <c r="I505" s="21"/>
      <c r="J505" s="21"/>
      <c r="K505" s="21"/>
      <c r="L505" s="21"/>
      <c r="M505" s="21"/>
      <c r="N505" s="393"/>
      <c r="O505" s="393"/>
      <c r="P505" s="393"/>
      <c r="Q505" s="393"/>
      <c r="R505" s="21"/>
      <c r="S505" s="21"/>
      <c r="T505" s="21"/>
      <c r="U505" s="21"/>
      <c r="V505" s="21"/>
      <c r="W505" s="21"/>
      <c r="X505" s="21"/>
      <c r="Y505" s="21"/>
      <c r="Z505" s="15"/>
      <c r="AA505" s="15"/>
      <c r="AB505" s="15"/>
      <c r="AC505" s="15"/>
      <c r="AD505" s="15"/>
      <c r="AE505" s="15"/>
      <c r="AF505" s="15"/>
      <c r="AG505" s="15" t="s">
        <v>131</v>
      </c>
      <c r="AH505" s="15">
        <v>0</v>
      </c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</row>
    <row r="506" spans="1:60" outlineLevel="3">
      <c r="A506" s="18"/>
      <c r="B506" s="19"/>
      <c r="C506" s="30" t="s">
        <v>553</v>
      </c>
      <c r="D506" s="23"/>
      <c r="E506" s="34">
        <v>1.29</v>
      </c>
      <c r="F506" s="21"/>
      <c r="G506" s="21"/>
      <c r="H506" s="21"/>
      <c r="I506" s="21"/>
      <c r="J506" s="21"/>
      <c r="K506" s="21"/>
      <c r="L506" s="21"/>
      <c r="M506" s="21"/>
      <c r="N506" s="393"/>
      <c r="O506" s="393"/>
      <c r="P506" s="393"/>
      <c r="Q506" s="393"/>
      <c r="R506" s="21"/>
      <c r="S506" s="21"/>
      <c r="T506" s="21"/>
      <c r="U506" s="21"/>
      <c r="V506" s="21"/>
      <c r="W506" s="21"/>
      <c r="X506" s="21"/>
      <c r="Y506" s="21"/>
      <c r="Z506" s="15"/>
      <c r="AA506" s="15"/>
      <c r="AB506" s="15"/>
      <c r="AC506" s="15"/>
      <c r="AD506" s="15"/>
      <c r="AE506" s="15"/>
      <c r="AF506" s="15"/>
      <c r="AG506" s="15" t="s">
        <v>131</v>
      </c>
      <c r="AH506" s="15">
        <v>0</v>
      </c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</row>
    <row r="507" spans="1:60" outlineLevel="3">
      <c r="A507" s="18"/>
      <c r="B507" s="19"/>
      <c r="C507" s="30" t="s">
        <v>554</v>
      </c>
      <c r="D507" s="23"/>
      <c r="E507" s="34">
        <v>3.8250000000000002</v>
      </c>
      <c r="F507" s="21"/>
      <c r="G507" s="21"/>
      <c r="H507" s="21"/>
      <c r="I507" s="21"/>
      <c r="J507" s="21"/>
      <c r="K507" s="21"/>
      <c r="L507" s="21"/>
      <c r="M507" s="21"/>
      <c r="N507" s="393"/>
      <c r="O507" s="393"/>
      <c r="P507" s="393"/>
      <c r="Q507" s="393"/>
      <c r="R507" s="21"/>
      <c r="S507" s="21"/>
      <c r="T507" s="21"/>
      <c r="U507" s="21"/>
      <c r="V507" s="21"/>
      <c r="W507" s="21"/>
      <c r="X507" s="21"/>
      <c r="Y507" s="21"/>
      <c r="Z507" s="15"/>
      <c r="AA507" s="15"/>
      <c r="AB507" s="15"/>
      <c r="AC507" s="15"/>
      <c r="AD507" s="15"/>
      <c r="AE507" s="15"/>
      <c r="AF507" s="15"/>
      <c r="AG507" s="15" t="s">
        <v>131</v>
      </c>
      <c r="AH507" s="15">
        <v>0</v>
      </c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</row>
    <row r="508" spans="1:60" outlineLevel="3">
      <c r="A508" s="18"/>
      <c r="B508" s="19"/>
      <c r="C508" s="30" t="s">
        <v>555</v>
      </c>
      <c r="D508" s="23"/>
      <c r="E508" s="34">
        <v>7.2</v>
      </c>
      <c r="F508" s="21"/>
      <c r="G508" s="21"/>
      <c r="H508" s="21"/>
      <c r="I508" s="21"/>
      <c r="J508" s="21"/>
      <c r="K508" s="21"/>
      <c r="L508" s="21"/>
      <c r="M508" s="21"/>
      <c r="N508" s="393"/>
      <c r="O508" s="393"/>
      <c r="P508" s="393"/>
      <c r="Q508" s="393"/>
      <c r="R508" s="21"/>
      <c r="S508" s="21"/>
      <c r="T508" s="21"/>
      <c r="U508" s="21"/>
      <c r="V508" s="21"/>
      <c r="W508" s="21"/>
      <c r="X508" s="21"/>
      <c r="Y508" s="21"/>
      <c r="Z508" s="15"/>
      <c r="AA508" s="15"/>
      <c r="AB508" s="15"/>
      <c r="AC508" s="15"/>
      <c r="AD508" s="15"/>
      <c r="AE508" s="15"/>
      <c r="AF508" s="15"/>
      <c r="AG508" s="15" t="s">
        <v>131</v>
      </c>
      <c r="AH508" s="15">
        <v>0</v>
      </c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</row>
    <row r="509" spans="1:60" outlineLevel="3">
      <c r="A509" s="18"/>
      <c r="B509" s="19"/>
      <c r="C509" s="30" t="s">
        <v>556</v>
      </c>
      <c r="D509" s="23"/>
      <c r="E509" s="34">
        <v>7.1550000000000002</v>
      </c>
      <c r="F509" s="21"/>
      <c r="G509" s="21"/>
      <c r="H509" s="21"/>
      <c r="I509" s="21"/>
      <c r="J509" s="21"/>
      <c r="K509" s="21"/>
      <c r="L509" s="21"/>
      <c r="M509" s="21"/>
      <c r="N509" s="393"/>
      <c r="O509" s="393"/>
      <c r="P509" s="393"/>
      <c r="Q509" s="393"/>
      <c r="R509" s="21"/>
      <c r="S509" s="21"/>
      <c r="T509" s="21"/>
      <c r="U509" s="21"/>
      <c r="V509" s="21"/>
      <c r="W509" s="21"/>
      <c r="X509" s="21"/>
      <c r="Y509" s="21"/>
      <c r="Z509" s="15"/>
      <c r="AA509" s="15"/>
      <c r="AB509" s="15"/>
      <c r="AC509" s="15"/>
      <c r="AD509" s="15"/>
      <c r="AE509" s="15"/>
      <c r="AF509" s="15"/>
      <c r="AG509" s="15" t="s">
        <v>131</v>
      </c>
      <c r="AH509" s="15">
        <v>0</v>
      </c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</row>
    <row r="510" spans="1:60" outlineLevel="3">
      <c r="A510" s="18"/>
      <c r="B510" s="19"/>
      <c r="C510" s="30" t="s">
        <v>557</v>
      </c>
      <c r="D510" s="23"/>
      <c r="E510" s="34">
        <v>3.51</v>
      </c>
      <c r="F510" s="21"/>
      <c r="G510" s="21"/>
      <c r="H510" s="21"/>
      <c r="I510" s="21"/>
      <c r="J510" s="21"/>
      <c r="K510" s="21"/>
      <c r="L510" s="21"/>
      <c r="M510" s="21"/>
      <c r="N510" s="393"/>
      <c r="O510" s="393"/>
      <c r="P510" s="393"/>
      <c r="Q510" s="393"/>
      <c r="R510" s="21"/>
      <c r="S510" s="21"/>
      <c r="T510" s="21"/>
      <c r="U510" s="21"/>
      <c r="V510" s="21"/>
      <c r="W510" s="21"/>
      <c r="X510" s="21"/>
      <c r="Y510" s="21"/>
      <c r="Z510" s="15"/>
      <c r="AA510" s="15"/>
      <c r="AB510" s="15"/>
      <c r="AC510" s="15"/>
      <c r="AD510" s="15"/>
      <c r="AE510" s="15"/>
      <c r="AF510" s="15"/>
      <c r="AG510" s="15" t="s">
        <v>131</v>
      </c>
      <c r="AH510" s="15">
        <v>0</v>
      </c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</row>
    <row r="511" spans="1:60" outlineLevel="3">
      <c r="A511" s="18"/>
      <c r="B511" s="19"/>
      <c r="C511" s="30" t="s">
        <v>558</v>
      </c>
      <c r="D511" s="23"/>
      <c r="E511" s="34">
        <v>8.19</v>
      </c>
      <c r="F511" s="21"/>
      <c r="G511" s="21"/>
      <c r="H511" s="21"/>
      <c r="I511" s="21"/>
      <c r="J511" s="21"/>
      <c r="K511" s="21"/>
      <c r="L511" s="21"/>
      <c r="M511" s="21"/>
      <c r="N511" s="393"/>
      <c r="O511" s="393"/>
      <c r="P511" s="393"/>
      <c r="Q511" s="393"/>
      <c r="R511" s="21"/>
      <c r="S511" s="21"/>
      <c r="T511" s="21"/>
      <c r="U511" s="21"/>
      <c r="V511" s="21"/>
      <c r="W511" s="21"/>
      <c r="X511" s="21"/>
      <c r="Y511" s="21"/>
      <c r="Z511" s="15"/>
      <c r="AA511" s="15"/>
      <c r="AB511" s="15"/>
      <c r="AC511" s="15"/>
      <c r="AD511" s="15"/>
      <c r="AE511" s="15"/>
      <c r="AF511" s="15"/>
      <c r="AG511" s="15" t="s">
        <v>131</v>
      </c>
      <c r="AH511" s="15">
        <v>0</v>
      </c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</row>
    <row r="512" spans="1:60" outlineLevel="3">
      <c r="A512" s="18"/>
      <c r="B512" s="19"/>
      <c r="C512" s="30" t="s">
        <v>559</v>
      </c>
      <c r="D512" s="23"/>
      <c r="E512" s="34">
        <v>3.915</v>
      </c>
      <c r="F512" s="21"/>
      <c r="G512" s="21"/>
      <c r="H512" s="21"/>
      <c r="I512" s="21"/>
      <c r="J512" s="21"/>
      <c r="K512" s="21"/>
      <c r="L512" s="21"/>
      <c r="M512" s="21"/>
      <c r="N512" s="393"/>
      <c r="O512" s="393"/>
      <c r="P512" s="393"/>
      <c r="Q512" s="393"/>
      <c r="R512" s="21"/>
      <c r="S512" s="21"/>
      <c r="T512" s="21"/>
      <c r="U512" s="21"/>
      <c r="V512" s="21"/>
      <c r="W512" s="21"/>
      <c r="X512" s="21"/>
      <c r="Y512" s="21"/>
      <c r="Z512" s="15"/>
      <c r="AA512" s="15"/>
      <c r="AB512" s="15"/>
      <c r="AC512" s="15"/>
      <c r="AD512" s="15"/>
      <c r="AE512" s="15"/>
      <c r="AF512" s="15"/>
      <c r="AG512" s="15" t="s">
        <v>131</v>
      </c>
      <c r="AH512" s="15">
        <v>0</v>
      </c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</row>
    <row r="513" spans="1:60" outlineLevel="3">
      <c r="A513" s="18"/>
      <c r="B513" s="19"/>
      <c r="C513" s="30" t="s">
        <v>560</v>
      </c>
      <c r="D513" s="23"/>
      <c r="E513" s="34">
        <v>3.15</v>
      </c>
      <c r="F513" s="21"/>
      <c r="G513" s="21"/>
      <c r="H513" s="21"/>
      <c r="I513" s="21"/>
      <c r="J513" s="21"/>
      <c r="K513" s="21"/>
      <c r="L513" s="21"/>
      <c r="M513" s="21"/>
      <c r="N513" s="393"/>
      <c r="O513" s="393"/>
      <c r="P513" s="393"/>
      <c r="Q513" s="393"/>
      <c r="R513" s="21"/>
      <c r="S513" s="21"/>
      <c r="T513" s="21"/>
      <c r="U513" s="21"/>
      <c r="V513" s="21"/>
      <c r="W513" s="21"/>
      <c r="X513" s="21"/>
      <c r="Y513" s="21"/>
      <c r="Z513" s="15"/>
      <c r="AA513" s="15"/>
      <c r="AB513" s="15"/>
      <c r="AC513" s="15"/>
      <c r="AD513" s="15"/>
      <c r="AE513" s="15"/>
      <c r="AF513" s="15"/>
      <c r="AG513" s="15" t="s">
        <v>131</v>
      </c>
      <c r="AH513" s="15">
        <v>0</v>
      </c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</row>
    <row r="514" spans="1:60" outlineLevel="3">
      <c r="A514" s="18"/>
      <c r="B514" s="19"/>
      <c r="C514" s="30" t="s">
        <v>542</v>
      </c>
      <c r="D514" s="23"/>
      <c r="E514" s="34">
        <v>3.2850000000000001</v>
      </c>
      <c r="F514" s="21"/>
      <c r="G514" s="21"/>
      <c r="H514" s="21"/>
      <c r="I514" s="21"/>
      <c r="J514" s="21"/>
      <c r="K514" s="21"/>
      <c r="L514" s="21"/>
      <c r="M514" s="21"/>
      <c r="N514" s="393"/>
      <c r="O514" s="393"/>
      <c r="P514" s="393"/>
      <c r="Q514" s="393"/>
      <c r="R514" s="21"/>
      <c r="S514" s="21"/>
      <c r="T514" s="21"/>
      <c r="U514" s="21"/>
      <c r="V514" s="21"/>
      <c r="W514" s="21"/>
      <c r="X514" s="21"/>
      <c r="Y514" s="21"/>
      <c r="Z514" s="15"/>
      <c r="AA514" s="15"/>
      <c r="AB514" s="15"/>
      <c r="AC514" s="15"/>
      <c r="AD514" s="15"/>
      <c r="AE514" s="15"/>
      <c r="AF514" s="15"/>
      <c r="AG514" s="15" t="s">
        <v>131</v>
      </c>
      <c r="AH514" s="15">
        <v>0</v>
      </c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</row>
    <row r="515" spans="1:60" outlineLevel="3">
      <c r="A515" s="18"/>
      <c r="B515" s="19"/>
      <c r="C515" s="30" t="s">
        <v>477</v>
      </c>
      <c r="D515" s="23"/>
      <c r="E515" s="34">
        <v>3.375</v>
      </c>
      <c r="F515" s="21"/>
      <c r="G515" s="21"/>
      <c r="H515" s="21"/>
      <c r="I515" s="21"/>
      <c r="J515" s="21"/>
      <c r="K515" s="21"/>
      <c r="L515" s="21"/>
      <c r="M515" s="21"/>
      <c r="N515" s="393"/>
      <c r="O515" s="393"/>
      <c r="P515" s="393"/>
      <c r="Q515" s="393"/>
      <c r="R515" s="21"/>
      <c r="S515" s="21"/>
      <c r="T515" s="21"/>
      <c r="U515" s="21"/>
      <c r="V515" s="21"/>
      <c r="W515" s="21"/>
      <c r="X515" s="21"/>
      <c r="Y515" s="21"/>
      <c r="Z515" s="15"/>
      <c r="AA515" s="15"/>
      <c r="AB515" s="15"/>
      <c r="AC515" s="15"/>
      <c r="AD515" s="15"/>
      <c r="AE515" s="15"/>
      <c r="AF515" s="15"/>
      <c r="AG515" s="15" t="s">
        <v>131</v>
      </c>
      <c r="AH515" s="15">
        <v>0</v>
      </c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</row>
    <row r="516" spans="1:60" outlineLevel="3">
      <c r="A516" s="18"/>
      <c r="B516" s="19"/>
      <c r="C516" s="30" t="s">
        <v>478</v>
      </c>
      <c r="D516" s="23"/>
      <c r="E516" s="34">
        <v>3.375</v>
      </c>
      <c r="F516" s="21"/>
      <c r="G516" s="21"/>
      <c r="H516" s="21"/>
      <c r="I516" s="21"/>
      <c r="J516" s="21"/>
      <c r="K516" s="21"/>
      <c r="L516" s="21"/>
      <c r="M516" s="21"/>
      <c r="N516" s="393"/>
      <c r="O516" s="393"/>
      <c r="P516" s="393"/>
      <c r="Q516" s="393"/>
      <c r="R516" s="21"/>
      <c r="S516" s="21"/>
      <c r="T516" s="21"/>
      <c r="U516" s="21"/>
      <c r="V516" s="21"/>
      <c r="W516" s="21"/>
      <c r="X516" s="21"/>
      <c r="Y516" s="21"/>
      <c r="Z516" s="15"/>
      <c r="AA516" s="15"/>
      <c r="AB516" s="15"/>
      <c r="AC516" s="15"/>
      <c r="AD516" s="15"/>
      <c r="AE516" s="15"/>
      <c r="AF516" s="15"/>
      <c r="AG516" s="15" t="s">
        <v>131</v>
      </c>
      <c r="AH516" s="15">
        <v>0</v>
      </c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</row>
    <row r="517" spans="1:60" outlineLevel="3">
      <c r="A517" s="18"/>
      <c r="B517" s="19"/>
      <c r="C517" s="30" t="s">
        <v>479</v>
      </c>
      <c r="D517" s="23"/>
      <c r="E517" s="34">
        <v>1.2</v>
      </c>
      <c r="F517" s="21"/>
      <c r="G517" s="21"/>
      <c r="H517" s="21"/>
      <c r="I517" s="21"/>
      <c r="J517" s="21"/>
      <c r="K517" s="21"/>
      <c r="L517" s="21"/>
      <c r="M517" s="21"/>
      <c r="N517" s="393"/>
      <c r="O517" s="393"/>
      <c r="P517" s="393"/>
      <c r="Q517" s="393"/>
      <c r="R517" s="21"/>
      <c r="S517" s="21"/>
      <c r="T517" s="21"/>
      <c r="U517" s="21"/>
      <c r="V517" s="21"/>
      <c r="W517" s="21"/>
      <c r="X517" s="21"/>
      <c r="Y517" s="21"/>
      <c r="Z517" s="15"/>
      <c r="AA517" s="15"/>
      <c r="AB517" s="15"/>
      <c r="AC517" s="15"/>
      <c r="AD517" s="15"/>
      <c r="AE517" s="15"/>
      <c r="AF517" s="15"/>
      <c r="AG517" s="15" t="s">
        <v>131</v>
      </c>
      <c r="AH517" s="15">
        <v>0</v>
      </c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</row>
    <row r="518" spans="1:60" outlineLevel="3">
      <c r="A518" s="18"/>
      <c r="B518" s="19"/>
      <c r="C518" s="30" t="s">
        <v>480</v>
      </c>
      <c r="D518" s="23"/>
      <c r="E518" s="34">
        <v>2.64</v>
      </c>
      <c r="F518" s="21"/>
      <c r="G518" s="21"/>
      <c r="H518" s="21"/>
      <c r="I518" s="21"/>
      <c r="J518" s="21"/>
      <c r="K518" s="21"/>
      <c r="L518" s="21"/>
      <c r="M518" s="21"/>
      <c r="N518" s="393"/>
      <c r="O518" s="393"/>
      <c r="P518" s="393"/>
      <c r="Q518" s="393"/>
      <c r="R518" s="21"/>
      <c r="S518" s="21"/>
      <c r="T518" s="21"/>
      <c r="U518" s="21"/>
      <c r="V518" s="21"/>
      <c r="W518" s="21"/>
      <c r="X518" s="21"/>
      <c r="Y518" s="21"/>
      <c r="Z518" s="15"/>
      <c r="AA518" s="15"/>
      <c r="AB518" s="15"/>
      <c r="AC518" s="15"/>
      <c r="AD518" s="15"/>
      <c r="AE518" s="15"/>
      <c r="AF518" s="15"/>
      <c r="AG518" s="15" t="s">
        <v>131</v>
      </c>
      <c r="AH518" s="15">
        <v>0</v>
      </c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</row>
    <row r="519" spans="1:60" outlineLevel="3">
      <c r="A519" s="18"/>
      <c r="B519" s="19"/>
      <c r="C519" s="30" t="s">
        <v>481</v>
      </c>
      <c r="D519" s="23"/>
      <c r="E519" s="34">
        <v>11.04</v>
      </c>
      <c r="F519" s="21"/>
      <c r="G519" s="21"/>
      <c r="H519" s="21"/>
      <c r="I519" s="21"/>
      <c r="J519" s="21"/>
      <c r="K519" s="21"/>
      <c r="L519" s="21"/>
      <c r="M519" s="21"/>
      <c r="N519" s="393"/>
      <c r="O519" s="393"/>
      <c r="P519" s="393"/>
      <c r="Q519" s="393"/>
      <c r="R519" s="21"/>
      <c r="S519" s="21"/>
      <c r="T519" s="21"/>
      <c r="U519" s="21"/>
      <c r="V519" s="21"/>
      <c r="W519" s="21"/>
      <c r="X519" s="21"/>
      <c r="Y519" s="21"/>
      <c r="Z519" s="15"/>
      <c r="AA519" s="15"/>
      <c r="AB519" s="15"/>
      <c r="AC519" s="15"/>
      <c r="AD519" s="15"/>
      <c r="AE519" s="15"/>
      <c r="AF519" s="15"/>
      <c r="AG519" s="15" t="s">
        <v>131</v>
      </c>
      <c r="AH519" s="15">
        <v>0</v>
      </c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</row>
    <row r="520" spans="1:60" outlineLevel="3">
      <c r="A520" s="18"/>
      <c r="B520" s="19"/>
      <c r="C520" s="30" t="s">
        <v>561</v>
      </c>
      <c r="D520" s="23"/>
      <c r="E520" s="34">
        <v>2.2000000000000002</v>
      </c>
      <c r="F520" s="21"/>
      <c r="G520" s="21"/>
      <c r="H520" s="21"/>
      <c r="I520" s="21"/>
      <c r="J520" s="21"/>
      <c r="K520" s="21"/>
      <c r="L520" s="21"/>
      <c r="M520" s="21"/>
      <c r="N520" s="393"/>
      <c r="O520" s="393"/>
      <c r="P520" s="393"/>
      <c r="Q520" s="393"/>
      <c r="R520" s="21"/>
      <c r="S520" s="21"/>
      <c r="T520" s="21"/>
      <c r="U520" s="21"/>
      <c r="V520" s="21"/>
      <c r="W520" s="21"/>
      <c r="X520" s="21"/>
      <c r="Y520" s="21"/>
      <c r="Z520" s="15"/>
      <c r="AA520" s="15"/>
      <c r="AB520" s="15"/>
      <c r="AC520" s="15"/>
      <c r="AD520" s="15"/>
      <c r="AE520" s="15"/>
      <c r="AF520" s="15"/>
      <c r="AG520" s="15" t="s">
        <v>131</v>
      </c>
      <c r="AH520" s="15">
        <v>0</v>
      </c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</row>
    <row r="521" spans="1:60" outlineLevel="3">
      <c r="A521" s="18"/>
      <c r="B521" s="19"/>
      <c r="C521" s="30" t="s">
        <v>546</v>
      </c>
      <c r="D521" s="23"/>
      <c r="E521" s="34">
        <v>7.665</v>
      </c>
      <c r="F521" s="21"/>
      <c r="G521" s="21"/>
      <c r="H521" s="21"/>
      <c r="I521" s="21"/>
      <c r="J521" s="21"/>
      <c r="K521" s="21"/>
      <c r="L521" s="21"/>
      <c r="M521" s="21"/>
      <c r="N521" s="393"/>
      <c r="O521" s="393"/>
      <c r="P521" s="393"/>
      <c r="Q521" s="393"/>
      <c r="R521" s="21"/>
      <c r="S521" s="21"/>
      <c r="T521" s="21"/>
      <c r="U521" s="21"/>
      <c r="V521" s="21"/>
      <c r="W521" s="21"/>
      <c r="X521" s="21"/>
      <c r="Y521" s="21"/>
      <c r="Z521" s="15"/>
      <c r="AA521" s="15"/>
      <c r="AB521" s="15"/>
      <c r="AC521" s="15"/>
      <c r="AD521" s="15"/>
      <c r="AE521" s="15"/>
      <c r="AF521" s="15"/>
      <c r="AG521" s="15" t="s">
        <v>131</v>
      </c>
      <c r="AH521" s="15">
        <v>0</v>
      </c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</row>
    <row r="522" spans="1:60" outlineLevel="3">
      <c r="A522" s="18"/>
      <c r="B522" s="19"/>
      <c r="C522" s="30" t="s">
        <v>547</v>
      </c>
      <c r="D522" s="23"/>
      <c r="E522" s="34">
        <v>19.305</v>
      </c>
      <c r="F522" s="21"/>
      <c r="G522" s="21"/>
      <c r="H522" s="21"/>
      <c r="I522" s="21"/>
      <c r="J522" s="21"/>
      <c r="K522" s="21"/>
      <c r="L522" s="21"/>
      <c r="M522" s="21"/>
      <c r="N522" s="393"/>
      <c r="O522" s="393"/>
      <c r="P522" s="393"/>
      <c r="Q522" s="393"/>
      <c r="R522" s="21"/>
      <c r="S522" s="21"/>
      <c r="T522" s="21"/>
      <c r="U522" s="21"/>
      <c r="V522" s="21"/>
      <c r="W522" s="21"/>
      <c r="X522" s="21"/>
      <c r="Y522" s="21"/>
      <c r="Z522" s="15"/>
      <c r="AA522" s="15"/>
      <c r="AB522" s="15"/>
      <c r="AC522" s="15"/>
      <c r="AD522" s="15"/>
      <c r="AE522" s="15"/>
      <c r="AF522" s="15"/>
      <c r="AG522" s="15" t="s">
        <v>131</v>
      </c>
      <c r="AH522" s="15">
        <v>0</v>
      </c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</row>
    <row r="523" spans="1:60" outlineLevel="3">
      <c r="A523" s="18"/>
      <c r="B523" s="19"/>
      <c r="C523" s="30" t="s">
        <v>548</v>
      </c>
      <c r="D523" s="23"/>
      <c r="E523" s="34">
        <v>2.7</v>
      </c>
      <c r="F523" s="21"/>
      <c r="G523" s="21"/>
      <c r="H523" s="21"/>
      <c r="I523" s="21"/>
      <c r="J523" s="21"/>
      <c r="K523" s="21"/>
      <c r="L523" s="21"/>
      <c r="M523" s="21"/>
      <c r="N523" s="393"/>
      <c r="O523" s="393"/>
      <c r="P523" s="393"/>
      <c r="Q523" s="393"/>
      <c r="R523" s="21"/>
      <c r="S523" s="21"/>
      <c r="T523" s="21"/>
      <c r="U523" s="21"/>
      <c r="V523" s="21"/>
      <c r="W523" s="21"/>
      <c r="X523" s="21"/>
      <c r="Y523" s="21"/>
      <c r="Z523" s="15"/>
      <c r="AA523" s="15"/>
      <c r="AB523" s="15"/>
      <c r="AC523" s="15"/>
      <c r="AD523" s="15"/>
      <c r="AE523" s="15"/>
      <c r="AF523" s="15"/>
      <c r="AG523" s="15" t="s">
        <v>131</v>
      </c>
      <c r="AH523" s="15">
        <v>0</v>
      </c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</row>
    <row r="524" spans="1:60" outlineLevel="3">
      <c r="A524" s="18"/>
      <c r="B524" s="19"/>
      <c r="C524" s="30" t="s">
        <v>549</v>
      </c>
      <c r="D524" s="23"/>
      <c r="E524" s="34">
        <v>62.4</v>
      </c>
      <c r="F524" s="21"/>
      <c r="G524" s="21"/>
      <c r="H524" s="21"/>
      <c r="I524" s="21"/>
      <c r="J524" s="21"/>
      <c r="K524" s="21"/>
      <c r="L524" s="21"/>
      <c r="M524" s="21"/>
      <c r="N524" s="393"/>
      <c r="O524" s="393"/>
      <c r="P524" s="393"/>
      <c r="Q524" s="393"/>
      <c r="R524" s="21"/>
      <c r="S524" s="21"/>
      <c r="T524" s="21"/>
      <c r="U524" s="21"/>
      <c r="V524" s="21"/>
      <c r="W524" s="21"/>
      <c r="X524" s="21"/>
      <c r="Y524" s="21"/>
      <c r="Z524" s="15"/>
      <c r="AA524" s="15"/>
      <c r="AB524" s="15"/>
      <c r="AC524" s="15"/>
      <c r="AD524" s="15"/>
      <c r="AE524" s="15"/>
      <c r="AF524" s="15"/>
      <c r="AG524" s="15" t="s">
        <v>131</v>
      </c>
      <c r="AH524" s="15">
        <v>0</v>
      </c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</row>
    <row r="525" spans="1:60" outlineLevel="3">
      <c r="A525" s="18"/>
      <c r="B525" s="19"/>
      <c r="C525" s="30" t="s">
        <v>550</v>
      </c>
      <c r="D525" s="23"/>
      <c r="E525" s="34">
        <v>8.84</v>
      </c>
      <c r="F525" s="21"/>
      <c r="G525" s="21"/>
      <c r="H525" s="21"/>
      <c r="I525" s="21"/>
      <c r="J525" s="21"/>
      <c r="K525" s="21"/>
      <c r="L525" s="21"/>
      <c r="M525" s="21"/>
      <c r="N525" s="393"/>
      <c r="O525" s="393"/>
      <c r="P525" s="393"/>
      <c r="Q525" s="393"/>
      <c r="R525" s="21"/>
      <c r="S525" s="21"/>
      <c r="T525" s="21"/>
      <c r="U525" s="21"/>
      <c r="V525" s="21"/>
      <c r="W525" s="21"/>
      <c r="X525" s="21"/>
      <c r="Y525" s="21"/>
      <c r="Z525" s="15"/>
      <c r="AA525" s="15"/>
      <c r="AB525" s="15"/>
      <c r="AC525" s="15"/>
      <c r="AD525" s="15"/>
      <c r="AE525" s="15"/>
      <c r="AF525" s="15"/>
      <c r="AG525" s="15" t="s">
        <v>131</v>
      </c>
      <c r="AH525" s="15">
        <v>0</v>
      </c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</row>
    <row r="526" spans="1:60" outlineLevel="3">
      <c r="A526" s="18"/>
      <c r="B526" s="19"/>
      <c r="C526" s="30" t="s">
        <v>562</v>
      </c>
      <c r="D526" s="23"/>
      <c r="E526" s="34">
        <v>3.645</v>
      </c>
      <c r="F526" s="21"/>
      <c r="G526" s="21"/>
      <c r="H526" s="21"/>
      <c r="I526" s="21"/>
      <c r="J526" s="21"/>
      <c r="K526" s="21"/>
      <c r="L526" s="21"/>
      <c r="M526" s="21"/>
      <c r="N526" s="393"/>
      <c r="O526" s="393"/>
      <c r="P526" s="393"/>
      <c r="Q526" s="393"/>
      <c r="R526" s="21"/>
      <c r="S526" s="21"/>
      <c r="T526" s="21"/>
      <c r="U526" s="21"/>
      <c r="V526" s="21"/>
      <c r="W526" s="21"/>
      <c r="X526" s="21"/>
      <c r="Y526" s="21"/>
      <c r="Z526" s="15"/>
      <c r="AA526" s="15"/>
      <c r="AB526" s="15"/>
      <c r="AC526" s="15"/>
      <c r="AD526" s="15"/>
      <c r="AE526" s="15"/>
      <c r="AF526" s="15"/>
      <c r="AG526" s="15" t="s">
        <v>131</v>
      </c>
      <c r="AH526" s="15">
        <v>0</v>
      </c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</row>
    <row r="527" spans="1:60" outlineLevel="3">
      <c r="A527" s="18"/>
      <c r="B527" s="19"/>
      <c r="C527" s="30" t="s">
        <v>563</v>
      </c>
      <c r="D527" s="23"/>
      <c r="E527" s="34">
        <v>6.75</v>
      </c>
      <c r="F527" s="21"/>
      <c r="G527" s="21"/>
      <c r="H527" s="21"/>
      <c r="I527" s="21"/>
      <c r="J527" s="21"/>
      <c r="K527" s="21"/>
      <c r="L527" s="21"/>
      <c r="M527" s="21"/>
      <c r="N527" s="393"/>
      <c r="O527" s="393"/>
      <c r="P527" s="393"/>
      <c r="Q527" s="393"/>
      <c r="R527" s="21"/>
      <c r="S527" s="21"/>
      <c r="T527" s="21"/>
      <c r="U527" s="21"/>
      <c r="V527" s="21"/>
      <c r="W527" s="21"/>
      <c r="X527" s="21"/>
      <c r="Y527" s="21"/>
      <c r="Z527" s="15"/>
      <c r="AA527" s="15"/>
      <c r="AB527" s="15"/>
      <c r="AC527" s="15"/>
      <c r="AD527" s="15"/>
      <c r="AE527" s="15"/>
      <c r="AF527" s="15"/>
      <c r="AG527" s="15" t="s">
        <v>131</v>
      </c>
      <c r="AH527" s="15">
        <v>0</v>
      </c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</row>
    <row r="528" spans="1:60" outlineLevel="3">
      <c r="A528" s="18"/>
      <c r="B528" s="19"/>
      <c r="C528" s="30" t="s">
        <v>564</v>
      </c>
      <c r="D528" s="23"/>
      <c r="E528" s="34">
        <v>6.51</v>
      </c>
      <c r="F528" s="21"/>
      <c r="G528" s="21"/>
      <c r="H528" s="21"/>
      <c r="I528" s="21"/>
      <c r="J528" s="21"/>
      <c r="K528" s="21"/>
      <c r="L528" s="21"/>
      <c r="M528" s="21"/>
      <c r="N528" s="393"/>
      <c r="O528" s="393"/>
      <c r="P528" s="393"/>
      <c r="Q528" s="393"/>
      <c r="R528" s="21"/>
      <c r="S528" s="21"/>
      <c r="T528" s="21"/>
      <c r="U528" s="21"/>
      <c r="V528" s="21"/>
      <c r="W528" s="21"/>
      <c r="X528" s="21"/>
      <c r="Y528" s="21"/>
      <c r="Z528" s="15"/>
      <c r="AA528" s="15"/>
      <c r="AB528" s="15"/>
      <c r="AC528" s="15"/>
      <c r="AD528" s="15"/>
      <c r="AE528" s="15"/>
      <c r="AF528" s="15"/>
      <c r="AG528" s="15" t="s">
        <v>131</v>
      </c>
      <c r="AH528" s="15">
        <v>0</v>
      </c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</row>
    <row r="529" spans="1:60" outlineLevel="3">
      <c r="A529" s="18"/>
      <c r="B529" s="19"/>
      <c r="C529" s="30" t="s">
        <v>565</v>
      </c>
      <c r="D529" s="23"/>
      <c r="E529" s="34">
        <v>4.6500000000000004</v>
      </c>
      <c r="F529" s="21"/>
      <c r="G529" s="21"/>
      <c r="H529" s="21"/>
      <c r="I529" s="21"/>
      <c r="J529" s="21"/>
      <c r="K529" s="21"/>
      <c r="L529" s="21"/>
      <c r="M529" s="21"/>
      <c r="N529" s="393"/>
      <c r="O529" s="393"/>
      <c r="P529" s="393"/>
      <c r="Q529" s="393"/>
      <c r="R529" s="21"/>
      <c r="S529" s="21"/>
      <c r="T529" s="21"/>
      <c r="U529" s="21"/>
      <c r="V529" s="21"/>
      <c r="W529" s="21"/>
      <c r="X529" s="21"/>
      <c r="Y529" s="21"/>
      <c r="Z529" s="15"/>
      <c r="AA529" s="15"/>
      <c r="AB529" s="15"/>
      <c r="AC529" s="15"/>
      <c r="AD529" s="15"/>
      <c r="AE529" s="15"/>
      <c r="AF529" s="15"/>
      <c r="AG529" s="15" t="s">
        <v>131</v>
      </c>
      <c r="AH529" s="15">
        <v>0</v>
      </c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</row>
    <row r="530" spans="1:60" outlineLevel="3">
      <c r="A530" s="18"/>
      <c r="B530" s="19"/>
      <c r="C530" s="30" t="s">
        <v>552</v>
      </c>
      <c r="D530" s="23"/>
      <c r="E530" s="34">
        <v>2.6850000000000001</v>
      </c>
      <c r="F530" s="21"/>
      <c r="G530" s="21"/>
      <c r="H530" s="21"/>
      <c r="I530" s="21"/>
      <c r="J530" s="21"/>
      <c r="K530" s="21"/>
      <c r="L530" s="21"/>
      <c r="M530" s="21"/>
      <c r="N530" s="393"/>
      <c r="O530" s="393"/>
      <c r="P530" s="393"/>
      <c r="Q530" s="393"/>
      <c r="R530" s="21"/>
      <c r="S530" s="21"/>
      <c r="T530" s="21"/>
      <c r="U530" s="21"/>
      <c r="V530" s="21"/>
      <c r="W530" s="21"/>
      <c r="X530" s="21"/>
      <c r="Y530" s="21"/>
      <c r="Z530" s="15"/>
      <c r="AA530" s="15"/>
      <c r="AB530" s="15"/>
      <c r="AC530" s="15"/>
      <c r="AD530" s="15"/>
      <c r="AE530" s="15"/>
      <c r="AF530" s="15"/>
      <c r="AG530" s="15" t="s">
        <v>131</v>
      </c>
      <c r="AH530" s="15">
        <v>0</v>
      </c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</row>
    <row r="531" spans="1:60" outlineLevel="3">
      <c r="A531" s="18"/>
      <c r="B531" s="19"/>
      <c r="C531" s="30" t="s">
        <v>542</v>
      </c>
      <c r="D531" s="23"/>
      <c r="E531" s="34">
        <v>3.2850000000000001</v>
      </c>
      <c r="F531" s="21"/>
      <c r="G531" s="21"/>
      <c r="H531" s="21"/>
      <c r="I531" s="21"/>
      <c r="J531" s="21"/>
      <c r="K531" s="21"/>
      <c r="L531" s="21"/>
      <c r="M531" s="21"/>
      <c r="N531" s="393"/>
      <c r="O531" s="393"/>
      <c r="P531" s="393"/>
      <c r="Q531" s="393"/>
      <c r="R531" s="21"/>
      <c r="S531" s="21"/>
      <c r="T531" s="21"/>
      <c r="U531" s="21"/>
      <c r="V531" s="21"/>
      <c r="W531" s="21"/>
      <c r="X531" s="21"/>
      <c r="Y531" s="21"/>
      <c r="Z531" s="15"/>
      <c r="AA531" s="15"/>
      <c r="AB531" s="15"/>
      <c r="AC531" s="15"/>
      <c r="AD531" s="15"/>
      <c r="AE531" s="15"/>
      <c r="AF531" s="15"/>
      <c r="AG531" s="15" t="s">
        <v>131</v>
      </c>
      <c r="AH531" s="15">
        <v>0</v>
      </c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</row>
    <row r="532" spans="1:60" outlineLevel="3">
      <c r="A532" s="18"/>
      <c r="B532" s="19"/>
      <c r="C532" s="30" t="s">
        <v>566</v>
      </c>
      <c r="D532" s="23"/>
      <c r="E532" s="34">
        <v>5.58</v>
      </c>
      <c r="F532" s="21"/>
      <c r="G532" s="21"/>
      <c r="H532" s="21"/>
      <c r="I532" s="21"/>
      <c r="J532" s="21"/>
      <c r="K532" s="21"/>
      <c r="L532" s="21"/>
      <c r="M532" s="21"/>
      <c r="N532" s="393"/>
      <c r="O532" s="393"/>
      <c r="P532" s="393"/>
      <c r="Q532" s="393"/>
      <c r="R532" s="21"/>
      <c r="S532" s="21"/>
      <c r="T532" s="21"/>
      <c r="U532" s="21"/>
      <c r="V532" s="21"/>
      <c r="W532" s="21"/>
      <c r="X532" s="21"/>
      <c r="Y532" s="21"/>
      <c r="Z532" s="15"/>
      <c r="AA532" s="15"/>
      <c r="AB532" s="15"/>
      <c r="AC532" s="15"/>
      <c r="AD532" s="15"/>
      <c r="AE532" s="15"/>
      <c r="AF532" s="15"/>
      <c r="AG532" s="15" t="s">
        <v>131</v>
      </c>
      <c r="AH532" s="15">
        <v>0</v>
      </c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</row>
    <row r="533" spans="1:60" outlineLevel="3">
      <c r="A533" s="18"/>
      <c r="B533" s="19"/>
      <c r="C533" s="30" t="s">
        <v>567</v>
      </c>
      <c r="D533" s="23"/>
      <c r="E533" s="34">
        <v>4.0747499999999999</v>
      </c>
      <c r="F533" s="21"/>
      <c r="G533" s="21"/>
      <c r="H533" s="21"/>
      <c r="I533" s="21"/>
      <c r="J533" s="21"/>
      <c r="K533" s="21"/>
      <c r="L533" s="21"/>
      <c r="M533" s="21"/>
      <c r="N533" s="393"/>
      <c r="O533" s="393"/>
      <c r="P533" s="393"/>
      <c r="Q533" s="393"/>
      <c r="R533" s="21"/>
      <c r="S533" s="21"/>
      <c r="T533" s="21"/>
      <c r="U533" s="21"/>
      <c r="V533" s="21"/>
      <c r="W533" s="21"/>
      <c r="X533" s="21"/>
      <c r="Y533" s="21"/>
      <c r="Z533" s="15"/>
      <c r="AA533" s="15"/>
      <c r="AB533" s="15"/>
      <c r="AC533" s="15"/>
      <c r="AD533" s="15"/>
      <c r="AE533" s="15"/>
      <c r="AF533" s="15"/>
      <c r="AG533" s="15" t="s">
        <v>131</v>
      </c>
      <c r="AH533" s="15">
        <v>0</v>
      </c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</row>
    <row r="534" spans="1:60" outlineLevel="3">
      <c r="A534" s="18"/>
      <c r="B534" s="19"/>
      <c r="C534" s="30" t="s">
        <v>556</v>
      </c>
      <c r="D534" s="23"/>
      <c r="E534" s="34">
        <v>7.1550000000000002</v>
      </c>
      <c r="F534" s="21"/>
      <c r="G534" s="21"/>
      <c r="H534" s="21"/>
      <c r="I534" s="21"/>
      <c r="J534" s="21"/>
      <c r="K534" s="21"/>
      <c r="L534" s="21"/>
      <c r="M534" s="21"/>
      <c r="N534" s="393"/>
      <c r="O534" s="393"/>
      <c r="P534" s="393"/>
      <c r="Q534" s="393"/>
      <c r="R534" s="21"/>
      <c r="S534" s="21"/>
      <c r="T534" s="21"/>
      <c r="U534" s="21"/>
      <c r="V534" s="21"/>
      <c r="W534" s="21"/>
      <c r="X534" s="21"/>
      <c r="Y534" s="21"/>
      <c r="Z534" s="15"/>
      <c r="AA534" s="15"/>
      <c r="AB534" s="15"/>
      <c r="AC534" s="15"/>
      <c r="AD534" s="15"/>
      <c r="AE534" s="15"/>
      <c r="AF534" s="15"/>
      <c r="AG534" s="15" t="s">
        <v>131</v>
      </c>
      <c r="AH534" s="15">
        <v>0</v>
      </c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</row>
    <row r="535" spans="1:60" outlineLevel="3">
      <c r="A535" s="18"/>
      <c r="B535" s="19"/>
      <c r="C535" s="30" t="s">
        <v>568</v>
      </c>
      <c r="D535" s="23"/>
      <c r="E535" s="34">
        <v>7.11</v>
      </c>
      <c r="F535" s="21"/>
      <c r="G535" s="21"/>
      <c r="H535" s="21"/>
      <c r="I535" s="21"/>
      <c r="J535" s="21"/>
      <c r="K535" s="21"/>
      <c r="L535" s="21"/>
      <c r="M535" s="21"/>
      <c r="N535" s="393"/>
      <c r="O535" s="393"/>
      <c r="P535" s="393"/>
      <c r="Q535" s="393"/>
      <c r="R535" s="21"/>
      <c r="S535" s="21"/>
      <c r="T535" s="21"/>
      <c r="U535" s="21"/>
      <c r="V535" s="21"/>
      <c r="W535" s="21"/>
      <c r="X535" s="21"/>
      <c r="Y535" s="21"/>
      <c r="Z535" s="15"/>
      <c r="AA535" s="15"/>
      <c r="AB535" s="15"/>
      <c r="AC535" s="15"/>
      <c r="AD535" s="15"/>
      <c r="AE535" s="15"/>
      <c r="AF535" s="15"/>
      <c r="AG535" s="15" t="s">
        <v>131</v>
      </c>
      <c r="AH535" s="15">
        <v>0</v>
      </c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</row>
    <row r="536" spans="1:60" outlineLevel="3">
      <c r="A536" s="18"/>
      <c r="B536" s="19"/>
      <c r="C536" s="30" t="s">
        <v>569</v>
      </c>
      <c r="D536" s="23"/>
      <c r="E536" s="34">
        <v>4.0949999999999998</v>
      </c>
      <c r="F536" s="21"/>
      <c r="G536" s="21"/>
      <c r="H536" s="21"/>
      <c r="I536" s="21"/>
      <c r="J536" s="21"/>
      <c r="K536" s="21"/>
      <c r="L536" s="21"/>
      <c r="M536" s="21"/>
      <c r="N536" s="393"/>
      <c r="O536" s="393"/>
      <c r="P536" s="393"/>
      <c r="Q536" s="393"/>
      <c r="R536" s="21"/>
      <c r="S536" s="21"/>
      <c r="T536" s="21"/>
      <c r="U536" s="21"/>
      <c r="V536" s="21"/>
      <c r="W536" s="21"/>
      <c r="X536" s="21"/>
      <c r="Y536" s="21"/>
      <c r="Z536" s="15"/>
      <c r="AA536" s="15"/>
      <c r="AB536" s="15"/>
      <c r="AC536" s="15"/>
      <c r="AD536" s="15"/>
      <c r="AE536" s="15"/>
      <c r="AF536" s="15"/>
      <c r="AG536" s="15" t="s">
        <v>131</v>
      </c>
      <c r="AH536" s="15">
        <v>0</v>
      </c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</row>
    <row r="537" spans="1:60" outlineLevel="3">
      <c r="A537" s="18"/>
      <c r="B537" s="19"/>
      <c r="C537" s="30" t="s">
        <v>478</v>
      </c>
      <c r="D537" s="23"/>
      <c r="E537" s="34">
        <v>3.375</v>
      </c>
      <c r="F537" s="21"/>
      <c r="G537" s="21"/>
      <c r="H537" s="21"/>
      <c r="I537" s="21"/>
      <c r="J537" s="21"/>
      <c r="K537" s="21"/>
      <c r="L537" s="21"/>
      <c r="M537" s="21"/>
      <c r="N537" s="393"/>
      <c r="O537" s="393"/>
      <c r="P537" s="393"/>
      <c r="Q537" s="393"/>
      <c r="R537" s="21"/>
      <c r="S537" s="21"/>
      <c r="T537" s="21"/>
      <c r="U537" s="21"/>
      <c r="V537" s="21"/>
      <c r="W537" s="21"/>
      <c r="X537" s="21"/>
      <c r="Y537" s="21"/>
      <c r="Z537" s="15"/>
      <c r="AA537" s="15"/>
      <c r="AB537" s="15"/>
      <c r="AC537" s="15"/>
      <c r="AD537" s="15"/>
      <c r="AE537" s="15"/>
      <c r="AF537" s="15"/>
      <c r="AG537" s="15" t="s">
        <v>131</v>
      </c>
      <c r="AH537" s="15">
        <v>0</v>
      </c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</row>
    <row r="538" spans="1:60" outlineLevel="3">
      <c r="A538" s="18"/>
      <c r="B538" s="19"/>
      <c r="C538" s="30" t="s">
        <v>480</v>
      </c>
      <c r="D538" s="23"/>
      <c r="E538" s="34">
        <v>2.64</v>
      </c>
      <c r="F538" s="21"/>
      <c r="G538" s="21"/>
      <c r="H538" s="21"/>
      <c r="I538" s="21"/>
      <c r="J538" s="21"/>
      <c r="K538" s="21"/>
      <c r="L538" s="21"/>
      <c r="M538" s="21"/>
      <c r="N538" s="393"/>
      <c r="O538" s="393"/>
      <c r="P538" s="393"/>
      <c r="Q538" s="393"/>
      <c r="R538" s="21"/>
      <c r="S538" s="21"/>
      <c r="T538" s="21"/>
      <c r="U538" s="21"/>
      <c r="V538" s="21"/>
      <c r="W538" s="21"/>
      <c r="X538" s="21"/>
      <c r="Y538" s="21"/>
      <c r="Z538" s="15"/>
      <c r="AA538" s="15"/>
      <c r="AB538" s="15"/>
      <c r="AC538" s="15"/>
      <c r="AD538" s="15"/>
      <c r="AE538" s="15"/>
      <c r="AF538" s="15"/>
      <c r="AG538" s="15" t="s">
        <v>131</v>
      </c>
      <c r="AH538" s="15">
        <v>0</v>
      </c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</row>
    <row r="539" spans="1:60" ht="22.5" outlineLevel="1">
      <c r="A539" s="25">
        <v>61</v>
      </c>
      <c r="B539" s="26" t="s">
        <v>570</v>
      </c>
      <c r="C539" s="29" t="s">
        <v>571</v>
      </c>
      <c r="D539" s="27" t="s">
        <v>152</v>
      </c>
      <c r="E539" s="35">
        <v>210.25</v>
      </c>
      <c r="F539" s="392"/>
      <c r="G539" s="36">
        <f>ROUND(E539*F539,2)</f>
        <v>0</v>
      </c>
      <c r="H539" s="392"/>
      <c r="I539" s="36">
        <f>ROUND(E539*H539,2)</f>
        <v>0</v>
      </c>
      <c r="J539" s="392"/>
      <c r="K539" s="36">
        <f>ROUND(E539*J539,2)</f>
        <v>0</v>
      </c>
      <c r="L539" s="36">
        <v>21</v>
      </c>
      <c r="M539" s="36">
        <f>G539*(1+L539/100)</f>
        <v>0</v>
      </c>
      <c r="N539" s="35">
        <v>3.3180000000000001E-2</v>
      </c>
      <c r="O539" s="35">
        <f>ROUND(E539*N539,2)</f>
        <v>6.98</v>
      </c>
      <c r="P539" s="35">
        <v>0</v>
      </c>
      <c r="Q539" s="35">
        <f>ROUND(E539*P539,2)</f>
        <v>0</v>
      </c>
      <c r="R539" s="36"/>
      <c r="S539" s="36" t="s">
        <v>2116</v>
      </c>
      <c r="T539" s="28" t="s">
        <v>2118</v>
      </c>
      <c r="U539" s="21">
        <v>0.73243999999999998</v>
      </c>
      <c r="V539" s="21">
        <f>ROUND(E539*U539,2)</f>
        <v>154</v>
      </c>
      <c r="W539" s="21"/>
      <c r="X539" s="21" t="s">
        <v>135</v>
      </c>
      <c r="Y539" s="21" t="s">
        <v>2117</v>
      </c>
      <c r="Z539" s="15"/>
      <c r="AA539" s="15"/>
      <c r="AB539" s="15"/>
      <c r="AC539" s="15"/>
      <c r="AD539" s="15"/>
      <c r="AE539" s="15"/>
      <c r="AF539" s="15"/>
      <c r="AG539" s="15" t="s">
        <v>136</v>
      </c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</row>
    <row r="540" spans="1:60" outlineLevel="2">
      <c r="A540" s="18"/>
      <c r="B540" s="19"/>
      <c r="C540" s="30" t="s">
        <v>572</v>
      </c>
      <c r="D540" s="23"/>
      <c r="E540" s="34">
        <v>210.25</v>
      </c>
      <c r="F540" s="21"/>
      <c r="G540" s="21"/>
      <c r="H540" s="21"/>
      <c r="I540" s="21"/>
      <c r="J540" s="21"/>
      <c r="K540" s="21"/>
      <c r="L540" s="21"/>
      <c r="M540" s="21"/>
      <c r="N540" s="393"/>
      <c r="O540" s="393"/>
      <c r="P540" s="393"/>
      <c r="Q540" s="393"/>
      <c r="R540" s="21"/>
      <c r="S540" s="21"/>
      <c r="T540" s="21"/>
      <c r="U540" s="21"/>
      <c r="V540" s="21"/>
      <c r="W540" s="21"/>
      <c r="X540" s="21"/>
      <c r="Y540" s="21"/>
      <c r="Z540" s="15"/>
      <c r="AA540" s="15"/>
      <c r="AB540" s="15"/>
      <c r="AC540" s="15"/>
      <c r="AD540" s="15"/>
      <c r="AE540" s="15"/>
      <c r="AF540" s="15"/>
      <c r="AG540" s="15" t="s">
        <v>131</v>
      </c>
      <c r="AH540" s="15">
        <v>0</v>
      </c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</row>
    <row r="541" spans="1:60" ht="22.5" outlineLevel="1">
      <c r="A541" s="25">
        <v>62</v>
      </c>
      <c r="B541" s="26" t="s">
        <v>573</v>
      </c>
      <c r="C541" s="29" t="s">
        <v>574</v>
      </c>
      <c r="D541" s="27" t="s">
        <v>152</v>
      </c>
      <c r="E541" s="35">
        <v>145.19999999999999</v>
      </c>
      <c r="F541" s="392"/>
      <c r="G541" s="36">
        <f>ROUND(E541*F541,2)</f>
        <v>0</v>
      </c>
      <c r="H541" s="392"/>
      <c r="I541" s="36">
        <f>ROUND(E541*H541,2)</f>
        <v>0</v>
      </c>
      <c r="J541" s="392"/>
      <c r="K541" s="36">
        <f>ROUND(E541*J541,2)</f>
        <v>0</v>
      </c>
      <c r="L541" s="36">
        <v>21</v>
      </c>
      <c r="M541" s="36">
        <f>G541*(1+L541/100)</f>
        <v>0</v>
      </c>
      <c r="N541" s="35">
        <v>3.6700000000000001E-3</v>
      </c>
      <c r="O541" s="35">
        <f>ROUND(E541*N541,2)</f>
        <v>0.53</v>
      </c>
      <c r="P541" s="35">
        <v>0</v>
      </c>
      <c r="Q541" s="35">
        <f>ROUND(E541*P541,2)</f>
        <v>0</v>
      </c>
      <c r="R541" s="36"/>
      <c r="S541" s="36" t="s">
        <v>2116</v>
      </c>
      <c r="T541" s="28" t="s">
        <v>2116</v>
      </c>
      <c r="U541" s="21">
        <v>0.36199999999999999</v>
      </c>
      <c r="V541" s="21">
        <f>ROUND(E541*U541,2)</f>
        <v>52.56</v>
      </c>
      <c r="W541" s="21"/>
      <c r="X541" s="21" t="s">
        <v>135</v>
      </c>
      <c r="Y541" s="21" t="s">
        <v>2117</v>
      </c>
      <c r="Z541" s="15"/>
      <c r="AA541" s="15"/>
      <c r="AB541" s="15"/>
      <c r="AC541" s="15"/>
      <c r="AD541" s="15"/>
      <c r="AE541" s="15"/>
      <c r="AF541" s="15"/>
      <c r="AG541" s="15" t="s">
        <v>136</v>
      </c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</row>
    <row r="542" spans="1:60" outlineLevel="2">
      <c r="A542" s="18"/>
      <c r="B542" s="19"/>
      <c r="C542" s="30" t="s">
        <v>237</v>
      </c>
      <c r="D542" s="23"/>
      <c r="E542" s="34">
        <v>102.96</v>
      </c>
      <c r="F542" s="21"/>
      <c r="G542" s="21"/>
      <c r="H542" s="21"/>
      <c r="I542" s="21"/>
      <c r="J542" s="21"/>
      <c r="K542" s="21"/>
      <c r="L542" s="21"/>
      <c r="M542" s="21"/>
      <c r="N542" s="393"/>
      <c r="O542" s="393"/>
      <c r="P542" s="393"/>
      <c r="Q542" s="393"/>
      <c r="R542" s="21"/>
      <c r="S542" s="21"/>
      <c r="T542" s="21"/>
      <c r="U542" s="21"/>
      <c r="V542" s="21"/>
      <c r="W542" s="21"/>
      <c r="X542" s="21"/>
      <c r="Y542" s="21"/>
      <c r="Z542" s="15"/>
      <c r="AA542" s="15"/>
      <c r="AB542" s="15"/>
      <c r="AC542" s="15"/>
      <c r="AD542" s="15"/>
      <c r="AE542" s="15"/>
      <c r="AF542" s="15"/>
      <c r="AG542" s="15" t="s">
        <v>131</v>
      </c>
      <c r="AH542" s="15">
        <v>0</v>
      </c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</row>
    <row r="543" spans="1:60" outlineLevel="3">
      <c r="A543" s="18"/>
      <c r="B543" s="19"/>
      <c r="C543" s="30" t="s">
        <v>238</v>
      </c>
      <c r="D543" s="23"/>
      <c r="E543" s="34">
        <v>-6.4</v>
      </c>
      <c r="F543" s="21"/>
      <c r="G543" s="21"/>
      <c r="H543" s="21"/>
      <c r="I543" s="21"/>
      <c r="J543" s="21"/>
      <c r="K543" s="21"/>
      <c r="L543" s="21"/>
      <c r="M543" s="21"/>
      <c r="N543" s="393"/>
      <c r="O543" s="393"/>
      <c r="P543" s="393"/>
      <c r="Q543" s="393"/>
      <c r="R543" s="21"/>
      <c r="S543" s="21"/>
      <c r="T543" s="21"/>
      <c r="U543" s="21"/>
      <c r="V543" s="21"/>
      <c r="W543" s="21"/>
      <c r="X543" s="21"/>
      <c r="Y543" s="21"/>
      <c r="Z543" s="15"/>
      <c r="AA543" s="15"/>
      <c r="AB543" s="15"/>
      <c r="AC543" s="15"/>
      <c r="AD543" s="15"/>
      <c r="AE543" s="15"/>
      <c r="AF543" s="15"/>
      <c r="AG543" s="15" t="s">
        <v>131</v>
      </c>
      <c r="AH543" s="15">
        <v>0</v>
      </c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</row>
    <row r="544" spans="1:60" outlineLevel="3">
      <c r="A544" s="18"/>
      <c r="B544" s="19"/>
      <c r="C544" s="30" t="s">
        <v>239</v>
      </c>
      <c r="D544" s="23"/>
      <c r="E544" s="34">
        <v>51.84</v>
      </c>
      <c r="F544" s="21"/>
      <c r="G544" s="21"/>
      <c r="H544" s="21"/>
      <c r="I544" s="21"/>
      <c r="J544" s="21"/>
      <c r="K544" s="21"/>
      <c r="L544" s="21"/>
      <c r="M544" s="21"/>
      <c r="N544" s="393"/>
      <c r="O544" s="393"/>
      <c r="P544" s="393"/>
      <c r="Q544" s="393"/>
      <c r="R544" s="21"/>
      <c r="S544" s="21"/>
      <c r="T544" s="21"/>
      <c r="U544" s="21"/>
      <c r="V544" s="21"/>
      <c r="W544" s="21"/>
      <c r="X544" s="21"/>
      <c r="Y544" s="21"/>
      <c r="Z544" s="15"/>
      <c r="AA544" s="15"/>
      <c r="AB544" s="15"/>
      <c r="AC544" s="15"/>
      <c r="AD544" s="15"/>
      <c r="AE544" s="15"/>
      <c r="AF544" s="15"/>
      <c r="AG544" s="15" t="s">
        <v>131</v>
      </c>
      <c r="AH544" s="15">
        <v>0</v>
      </c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</row>
    <row r="545" spans="1:60" outlineLevel="3">
      <c r="A545" s="18"/>
      <c r="B545" s="19"/>
      <c r="C545" s="30" t="s">
        <v>240</v>
      </c>
      <c r="D545" s="23"/>
      <c r="E545" s="34">
        <v>-3.2</v>
      </c>
      <c r="F545" s="21"/>
      <c r="G545" s="21"/>
      <c r="H545" s="21"/>
      <c r="I545" s="21"/>
      <c r="J545" s="21"/>
      <c r="K545" s="21"/>
      <c r="L545" s="21"/>
      <c r="M545" s="21"/>
      <c r="N545" s="393"/>
      <c r="O545" s="393"/>
      <c r="P545" s="393"/>
      <c r="Q545" s="393"/>
      <c r="R545" s="21"/>
      <c r="S545" s="21"/>
      <c r="T545" s="21"/>
      <c r="U545" s="21"/>
      <c r="V545" s="21"/>
      <c r="W545" s="21"/>
      <c r="X545" s="21"/>
      <c r="Y545" s="21"/>
      <c r="Z545" s="15"/>
      <c r="AA545" s="15"/>
      <c r="AB545" s="15"/>
      <c r="AC545" s="15"/>
      <c r="AD545" s="15"/>
      <c r="AE545" s="15"/>
      <c r="AF545" s="15"/>
      <c r="AG545" s="15" t="s">
        <v>131</v>
      </c>
      <c r="AH545" s="15">
        <v>0</v>
      </c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</row>
    <row r="546" spans="1:60" ht="22.5" outlineLevel="1">
      <c r="A546" s="25">
        <v>63</v>
      </c>
      <c r="B546" s="26" t="s">
        <v>575</v>
      </c>
      <c r="C546" s="29" t="s">
        <v>576</v>
      </c>
      <c r="D546" s="27" t="s">
        <v>267</v>
      </c>
      <c r="E546" s="35">
        <v>658</v>
      </c>
      <c r="F546" s="392"/>
      <c r="G546" s="36">
        <f>ROUND(E546*F546,2)</f>
        <v>0</v>
      </c>
      <c r="H546" s="392"/>
      <c r="I546" s="36">
        <f>ROUND(E546*H546,2)</f>
        <v>0</v>
      </c>
      <c r="J546" s="392"/>
      <c r="K546" s="36">
        <f>ROUND(E546*J546,2)</f>
        <v>0</v>
      </c>
      <c r="L546" s="36">
        <v>21</v>
      </c>
      <c r="M546" s="36">
        <f>G546*(1+L546/100)</f>
        <v>0</v>
      </c>
      <c r="N546" s="35">
        <v>4.6000000000000001E-4</v>
      </c>
      <c r="O546" s="35">
        <f>ROUND(E546*N546,2)</f>
        <v>0.3</v>
      </c>
      <c r="P546" s="35">
        <v>0</v>
      </c>
      <c r="Q546" s="35">
        <f>ROUND(E546*P546,2)</f>
        <v>0</v>
      </c>
      <c r="R546" s="36"/>
      <c r="S546" s="36" t="s">
        <v>2116</v>
      </c>
      <c r="T546" s="28" t="s">
        <v>2116</v>
      </c>
      <c r="U546" s="21">
        <v>0.12</v>
      </c>
      <c r="V546" s="21">
        <f>ROUND(E546*U546,2)</f>
        <v>78.959999999999994</v>
      </c>
      <c r="W546" s="21"/>
      <c r="X546" s="21" t="s">
        <v>135</v>
      </c>
      <c r="Y546" s="21" t="s">
        <v>2117</v>
      </c>
      <c r="Z546" s="15"/>
      <c r="AA546" s="15"/>
      <c r="AB546" s="15"/>
      <c r="AC546" s="15"/>
      <c r="AD546" s="15"/>
      <c r="AE546" s="15"/>
      <c r="AF546" s="15"/>
      <c r="AG546" s="15" t="s">
        <v>136</v>
      </c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</row>
    <row r="547" spans="1:60" outlineLevel="2">
      <c r="A547" s="18"/>
      <c r="B547" s="19"/>
      <c r="C547" s="30" t="s">
        <v>577</v>
      </c>
      <c r="D547" s="23"/>
      <c r="E547" s="34">
        <v>658</v>
      </c>
      <c r="F547" s="21"/>
      <c r="G547" s="21"/>
      <c r="H547" s="21"/>
      <c r="I547" s="21"/>
      <c r="J547" s="21"/>
      <c r="K547" s="21"/>
      <c r="L547" s="21"/>
      <c r="M547" s="21"/>
      <c r="N547" s="393"/>
      <c r="O547" s="393"/>
      <c r="P547" s="393"/>
      <c r="Q547" s="393"/>
      <c r="R547" s="21"/>
      <c r="S547" s="21"/>
      <c r="T547" s="21"/>
      <c r="U547" s="21"/>
      <c r="V547" s="21"/>
      <c r="W547" s="21"/>
      <c r="X547" s="21"/>
      <c r="Y547" s="21"/>
      <c r="Z547" s="15"/>
      <c r="AA547" s="15"/>
      <c r="AB547" s="15"/>
      <c r="AC547" s="15"/>
      <c r="AD547" s="15"/>
      <c r="AE547" s="15"/>
      <c r="AF547" s="15"/>
      <c r="AG547" s="15" t="s">
        <v>131</v>
      </c>
      <c r="AH547" s="15">
        <v>0</v>
      </c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</row>
    <row r="548" spans="1:60">
      <c r="A548" s="464" t="s">
        <v>120</v>
      </c>
      <c r="B548" s="450" t="s">
        <v>53</v>
      </c>
      <c r="C548" s="451" t="s">
        <v>54</v>
      </c>
      <c r="D548" s="452"/>
      <c r="E548" s="453"/>
      <c r="F548" s="454"/>
      <c r="G548" s="454">
        <f>SUMIF(AG549:AG550,"&lt;&gt;NOR",G549:G550)</f>
        <v>0</v>
      </c>
      <c r="H548" s="454"/>
      <c r="I548" s="454">
        <f>SUM(I549:I550)</f>
        <v>0</v>
      </c>
      <c r="J548" s="454"/>
      <c r="K548" s="454">
        <f>SUM(K549:K550)</f>
        <v>0</v>
      </c>
      <c r="L548" s="454"/>
      <c r="M548" s="454">
        <f>SUM(M549:M550)</f>
        <v>0</v>
      </c>
      <c r="N548" s="453"/>
      <c r="O548" s="453">
        <f>SUM(O549:O550)</f>
        <v>0.05</v>
      </c>
      <c r="P548" s="453"/>
      <c r="Q548" s="453">
        <f>SUM(Q549:Q550)</f>
        <v>0</v>
      </c>
      <c r="R548" s="454"/>
      <c r="S548" s="454"/>
      <c r="T548" s="455"/>
      <c r="U548" s="24"/>
      <c r="V548" s="24">
        <f>SUM(V549:V550)</f>
        <v>2.7</v>
      </c>
      <c r="W548" s="24"/>
      <c r="X548" s="24"/>
      <c r="Y548" s="24"/>
      <c r="AG548" t="s">
        <v>121</v>
      </c>
    </row>
    <row r="549" spans="1:60" outlineLevel="1">
      <c r="A549" s="25">
        <v>64</v>
      </c>
      <c r="B549" s="26" t="s">
        <v>578</v>
      </c>
      <c r="C549" s="29" t="s">
        <v>579</v>
      </c>
      <c r="D549" s="27" t="s">
        <v>152</v>
      </c>
      <c r="E549" s="35">
        <v>7.5</v>
      </c>
      <c r="F549" s="392"/>
      <c r="G549" s="36">
        <f>ROUND(E549*F549,2)</f>
        <v>0</v>
      </c>
      <c r="H549" s="392"/>
      <c r="I549" s="36">
        <f>ROUND(E549*H549,2)</f>
        <v>0</v>
      </c>
      <c r="J549" s="392"/>
      <c r="K549" s="36">
        <f>ROUND(E549*J549,2)</f>
        <v>0</v>
      </c>
      <c r="L549" s="36">
        <v>21</v>
      </c>
      <c r="M549" s="36">
        <f>G549*(1+L549/100)</f>
        <v>0</v>
      </c>
      <c r="N549" s="35">
        <v>6.2899999999999996E-3</v>
      </c>
      <c r="O549" s="35">
        <f>ROUND(E549*N549,2)</f>
        <v>0.05</v>
      </c>
      <c r="P549" s="35">
        <v>0</v>
      </c>
      <c r="Q549" s="35">
        <f>ROUND(E549*P549,2)</f>
        <v>0</v>
      </c>
      <c r="R549" s="36"/>
      <c r="S549" s="36" t="s">
        <v>2116</v>
      </c>
      <c r="T549" s="28" t="s">
        <v>2116</v>
      </c>
      <c r="U549" s="21">
        <v>0.36</v>
      </c>
      <c r="V549" s="21">
        <f>ROUND(E549*U549,2)</f>
        <v>2.7</v>
      </c>
      <c r="W549" s="21"/>
      <c r="X549" s="21" t="s">
        <v>135</v>
      </c>
      <c r="Y549" s="21" t="s">
        <v>2117</v>
      </c>
      <c r="Z549" s="15"/>
      <c r="AA549" s="15"/>
      <c r="AB549" s="15"/>
      <c r="AC549" s="15"/>
      <c r="AD549" s="15"/>
      <c r="AE549" s="15"/>
      <c r="AF549" s="15"/>
      <c r="AG549" s="15" t="s">
        <v>136</v>
      </c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</row>
    <row r="550" spans="1:60" outlineLevel="2">
      <c r="A550" s="18"/>
      <c r="B550" s="19"/>
      <c r="C550" s="30" t="s">
        <v>580</v>
      </c>
      <c r="D550" s="23"/>
      <c r="E550" s="34">
        <v>7.5</v>
      </c>
      <c r="F550" s="21"/>
      <c r="G550" s="21"/>
      <c r="H550" s="21"/>
      <c r="I550" s="21"/>
      <c r="J550" s="21"/>
      <c r="K550" s="21"/>
      <c r="L550" s="21"/>
      <c r="M550" s="21"/>
      <c r="N550" s="393"/>
      <c r="O550" s="393"/>
      <c r="P550" s="393"/>
      <c r="Q550" s="393"/>
      <c r="R550" s="21"/>
      <c r="S550" s="21"/>
      <c r="T550" s="21"/>
      <c r="U550" s="21"/>
      <c r="V550" s="21"/>
      <c r="W550" s="21"/>
      <c r="X550" s="21"/>
      <c r="Y550" s="21"/>
      <c r="Z550" s="15"/>
      <c r="AA550" s="15"/>
      <c r="AB550" s="15"/>
      <c r="AC550" s="15"/>
      <c r="AD550" s="15"/>
      <c r="AE550" s="15"/>
      <c r="AF550" s="15"/>
      <c r="AG550" s="15" t="s">
        <v>131</v>
      </c>
      <c r="AH550" s="15">
        <v>0</v>
      </c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</row>
    <row r="551" spans="1:60">
      <c r="A551" s="464" t="s">
        <v>120</v>
      </c>
      <c r="B551" s="450" t="s">
        <v>55</v>
      </c>
      <c r="C551" s="451" t="s">
        <v>56</v>
      </c>
      <c r="D551" s="452"/>
      <c r="E551" s="453"/>
      <c r="F551" s="454"/>
      <c r="G551" s="454">
        <f>SUMIF(AG552:AG631,"&lt;&gt;NOR",G552:G631)</f>
        <v>0</v>
      </c>
      <c r="H551" s="454"/>
      <c r="I551" s="454">
        <f>SUM(I552:I631)</f>
        <v>0</v>
      </c>
      <c r="J551" s="454"/>
      <c r="K551" s="454">
        <f>SUM(K552:K631)</f>
        <v>0</v>
      </c>
      <c r="L551" s="454"/>
      <c r="M551" s="454">
        <f>SUM(M552:M631)</f>
        <v>0</v>
      </c>
      <c r="N551" s="453"/>
      <c r="O551" s="453">
        <f>SUM(O552:O631)</f>
        <v>278.2</v>
      </c>
      <c r="P551" s="453"/>
      <c r="Q551" s="453">
        <f>SUM(Q552:Q631)</f>
        <v>0</v>
      </c>
      <c r="R551" s="454"/>
      <c r="S551" s="454"/>
      <c r="T551" s="455"/>
      <c r="U551" s="24"/>
      <c r="V551" s="24">
        <f>SUM(V552:V631)</f>
        <v>1410.2</v>
      </c>
      <c r="W551" s="24"/>
      <c r="X551" s="24"/>
      <c r="Y551" s="24"/>
      <c r="AG551" t="s">
        <v>121</v>
      </c>
    </row>
    <row r="552" spans="1:60" outlineLevel="1">
      <c r="A552" s="25">
        <v>65</v>
      </c>
      <c r="B552" s="26" t="s">
        <v>581</v>
      </c>
      <c r="C552" s="29" t="s">
        <v>582</v>
      </c>
      <c r="D552" s="27" t="s">
        <v>134</v>
      </c>
      <c r="E552" s="35">
        <v>5.1840000000000002</v>
      </c>
      <c r="F552" s="392"/>
      <c r="G552" s="36">
        <f>ROUND(E552*F552,2)</f>
        <v>0</v>
      </c>
      <c r="H552" s="392"/>
      <c r="I552" s="36">
        <f>ROUND(E552*H552,2)</f>
        <v>0</v>
      </c>
      <c r="J552" s="392"/>
      <c r="K552" s="36">
        <f>ROUND(E552*J552,2)</f>
        <v>0</v>
      </c>
      <c r="L552" s="36">
        <v>21</v>
      </c>
      <c r="M552" s="36">
        <f>G552*(1+L552/100)</f>
        <v>0</v>
      </c>
      <c r="N552" s="35">
        <v>2.5249999999999999</v>
      </c>
      <c r="O552" s="35">
        <f>ROUND(E552*N552,2)</f>
        <v>13.09</v>
      </c>
      <c r="P552" s="35">
        <v>0</v>
      </c>
      <c r="Q552" s="35">
        <f>ROUND(E552*P552,2)</f>
        <v>0</v>
      </c>
      <c r="R552" s="36"/>
      <c r="S552" s="36" t="s">
        <v>2116</v>
      </c>
      <c r="T552" s="28" t="s">
        <v>2116</v>
      </c>
      <c r="U552" s="21">
        <v>2.3199999999999998</v>
      </c>
      <c r="V552" s="21">
        <f>ROUND(E552*U552,2)</f>
        <v>12.03</v>
      </c>
      <c r="W552" s="21"/>
      <c r="X552" s="21" t="s">
        <v>135</v>
      </c>
      <c r="Y552" s="21" t="s">
        <v>2117</v>
      </c>
      <c r="Z552" s="15"/>
      <c r="AA552" s="15"/>
      <c r="AB552" s="15"/>
      <c r="AC552" s="15"/>
      <c r="AD552" s="15"/>
      <c r="AE552" s="15"/>
      <c r="AF552" s="15"/>
      <c r="AG552" s="15" t="s">
        <v>136</v>
      </c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</row>
    <row r="553" spans="1:60" outlineLevel="2">
      <c r="A553" s="18"/>
      <c r="B553" s="19"/>
      <c r="C553" s="30" t="s">
        <v>583</v>
      </c>
      <c r="D553" s="23"/>
      <c r="E553" s="34">
        <v>2.214</v>
      </c>
      <c r="F553" s="21"/>
      <c r="G553" s="21"/>
      <c r="H553" s="21"/>
      <c r="I553" s="21"/>
      <c r="J553" s="21"/>
      <c r="K553" s="21"/>
      <c r="L553" s="21"/>
      <c r="M553" s="21"/>
      <c r="N553" s="393"/>
      <c r="O553" s="393"/>
      <c r="P553" s="393"/>
      <c r="Q553" s="393"/>
      <c r="R553" s="21"/>
      <c r="S553" s="21"/>
      <c r="T553" s="21"/>
      <c r="U553" s="21"/>
      <c r="V553" s="21"/>
      <c r="W553" s="21"/>
      <c r="X553" s="21"/>
      <c r="Y553" s="21"/>
      <c r="Z553" s="15"/>
      <c r="AA553" s="15"/>
      <c r="AB553" s="15"/>
      <c r="AC553" s="15"/>
      <c r="AD553" s="15"/>
      <c r="AE553" s="15"/>
      <c r="AF553" s="15"/>
      <c r="AG553" s="15" t="s">
        <v>131</v>
      </c>
      <c r="AH553" s="15">
        <v>0</v>
      </c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</row>
    <row r="554" spans="1:60" outlineLevel="3">
      <c r="A554" s="18"/>
      <c r="B554" s="19"/>
      <c r="C554" s="30" t="s">
        <v>584</v>
      </c>
      <c r="D554" s="23"/>
      <c r="E554" s="34">
        <v>2.97</v>
      </c>
      <c r="F554" s="21"/>
      <c r="G554" s="21"/>
      <c r="H554" s="21"/>
      <c r="I554" s="21"/>
      <c r="J554" s="21"/>
      <c r="K554" s="21"/>
      <c r="L554" s="21"/>
      <c r="M554" s="21"/>
      <c r="N554" s="393"/>
      <c r="O554" s="393"/>
      <c r="P554" s="393"/>
      <c r="Q554" s="393"/>
      <c r="R554" s="21"/>
      <c r="S554" s="21"/>
      <c r="T554" s="21"/>
      <c r="U554" s="21"/>
      <c r="V554" s="21"/>
      <c r="W554" s="21"/>
      <c r="X554" s="21"/>
      <c r="Y554" s="21"/>
      <c r="Z554" s="15"/>
      <c r="AA554" s="15"/>
      <c r="AB554" s="15"/>
      <c r="AC554" s="15"/>
      <c r="AD554" s="15"/>
      <c r="AE554" s="15"/>
      <c r="AF554" s="15"/>
      <c r="AG554" s="15" t="s">
        <v>131</v>
      </c>
      <c r="AH554" s="15">
        <v>0</v>
      </c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</row>
    <row r="555" spans="1:60" ht="22.5" outlineLevel="1">
      <c r="A555" s="25">
        <v>66</v>
      </c>
      <c r="B555" s="26" t="s">
        <v>585</v>
      </c>
      <c r="C555" s="29" t="s">
        <v>586</v>
      </c>
      <c r="D555" s="27" t="s">
        <v>134</v>
      </c>
      <c r="E555" s="35">
        <v>4.2300000000000004</v>
      </c>
      <c r="F555" s="392"/>
      <c r="G555" s="36">
        <f>ROUND(E555*F555,2)</f>
        <v>0</v>
      </c>
      <c r="H555" s="392"/>
      <c r="I555" s="36">
        <f>ROUND(E555*H555,2)</f>
        <v>0</v>
      </c>
      <c r="J555" s="392"/>
      <c r="K555" s="36">
        <f>ROUND(E555*J555,2)</f>
        <v>0</v>
      </c>
      <c r="L555" s="36">
        <v>21</v>
      </c>
      <c r="M555" s="36">
        <f>G555*(1+L555/100)</f>
        <v>0</v>
      </c>
      <c r="N555" s="35">
        <v>2.2610000000000001</v>
      </c>
      <c r="O555" s="35">
        <f>ROUND(E555*N555,2)</f>
        <v>9.56</v>
      </c>
      <c r="P555" s="35">
        <v>0</v>
      </c>
      <c r="Q555" s="35">
        <f>ROUND(E555*P555,2)</f>
        <v>0</v>
      </c>
      <c r="R555" s="36"/>
      <c r="S555" s="36" t="s">
        <v>2116</v>
      </c>
      <c r="T555" s="28" t="s">
        <v>2116</v>
      </c>
      <c r="U555" s="21">
        <v>5.33</v>
      </c>
      <c r="V555" s="21">
        <f>ROUND(E555*U555,2)</f>
        <v>22.55</v>
      </c>
      <c r="W555" s="21"/>
      <c r="X555" s="21" t="s">
        <v>135</v>
      </c>
      <c r="Y555" s="21" t="s">
        <v>2117</v>
      </c>
      <c r="Z555" s="15"/>
      <c r="AA555" s="15"/>
      <c r="AB555" s="15"/>
      <c r="AC555" s="15"/>
      <c r="AD555" s="15"/>
      <c r="AE555" s="15"/>
      <c r="AF555" s="15"/>
      <c r="AG555" s="15" t="s">
        <v>157</v>
      </c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</row>
    <row r="556" spans="1:60" outlineLevel="2">
      <c r="A556" s="18"/>
      <c r="B556" s="19"/>
      <c r="C556" s="30" t="s">
        <v>587</v>
      </c>
      <c r="D556" s="23"/>
      <c r="E556" s="34">
        <v>4.3499999999999997E-2</v>
      </c>
      <c r="F556" s="21"/>
      <c r="G556" s="21"/>
      <c r="H556" s="21"/>
      <c r="I556" s="21"/>
      <c r="J556" s="21"/>
      <c r="K556" s="21"/>
      <c r="L556" s="21"/>
      <c r="M556" s="21"/>
      <c r="N556" s="393"/>
      <c r="O556" s="393"/>
      <c r="P556" s="393"/>
      <c r="Q556" s="393"/>
      <c r="R556" s="21"/>
      <c r="S556" s="21"/>
      <c r="T556" s="21"/>
      <c r="U556" s="21"/>
      <c r="V556" s="21"/>
      <c r="W556" s="21"/>
      <c r="X556" s="21"/>
      <c r="Y556" s="21"/>
      <c r="Z556" s="15"/>
      <c r="AA556" s="15"/>
      <c r="AB556" s="15"/>
      <c r="AC556" s="15"/>
      <c r="AD556" s="15"/>
      <c r="AE556" s="15"/>
      <c r="AF556" s="15"/>
      <c r="AG556" s="15" t="s">
        <v>131</v>
      </c>
      <c r="AH556" s="15">
        <v>0</v>
      </c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</row>
    <row r="557" spans="1:60" outlineLevel="3">
      <c r="A557" s="18"/>
      <c r="B557" s="19"/>
      <c r="C557" s="30" t="s">
        <v>588</v>
      </c>
      <c r="D557" s="23"/>
      <c r="E557" s="34">
        <v>0.152</v>
      </c>
      <c r="F557" s="21"/>
      <c r="G557" s="21"/>
      <c r="H557" s="21"/>
      <c r="I557" s="21"/>
      <c r="J557" s="21"/>
      <c r="K557" s="21"/>
      <c r="L557" s="21"/>
      <c r="M557" s="21"/>
      <c r="N557" s="393"/>
      <c r="O557" s="393"/>
      <c r="P557" s="393"/>
      <c r="Q557" s="393"/>
      <c r="R557" s="21"/>
      <c r="S557" s="21"/>
      <c r="T557" s="21"/>
      <c r="U557" s="21"/>
      <c r="V557" s="21"/>
      <c r="W557" s="21"/>
      <c r="X557" s="21"/>
      <c r="Y557" s="21"/>
      <c r="Z557" s="15"/>
      <c r="AA557" s="15"/>
      <c r="AB557" s="15"/>
      <c r="AC557" s="15"/>
      <c r="AD557" s="15"/>
      <c r="AE557" s="15"/>
      <c r="AF557" s="15"/>
      <c r="AG557" s="15" t="s">
        <v>131</v>
      </c>
      <c r="AH557" s="15">
        <v>0</v>
      </c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</row>
    <row r="558" spans="1:60" outlineLevel="3">
      <c r="A558" s="18"/>
      <c r="B558" s="19"/>
      <c r="C558" s="30" t="s">
        <v>589</v>
      </c>
      <c r="D558" s="23"/>
      <c r="E558" s="34">
        <v>9.9000000000000005E-2</v>
      </c>
      <c r="F558" s="21"/>
      <c r="G558" s="21"/>
      <c r="H558" s="21"/>
      <c r="I558" s="21"/>
      <c r="J558" s="21"/>
      <c r="K558" s="21"/>
      <c r="L558" s="21"/>
      <c r="M558" s="21"/>
      <c r="N558" s="393"/>
      <c r="O558" s="393"/>
      <c r="P558" s="393"/>
      <c r="Q558" s="393"/>
      <c r="R558" s="21"/>
      <c r="S558" s="21"/>
      <c r="T558" s="21"/>
      <c r="U558" s="21"/>
      <c r="V558" s="21"/>
      <c r="W558" s="21"/>
      <c r="X558" s="21"/>
      <c r="Y558" s="21"/>
      <c r="Z558" s="15"/>
      <c r="AA558" s="15"/>
      <c r="AB558" s="15"/>
      <c r="AC558" s="15"/>
      <c r="AD558" s="15"/>
      <c r="AE558" s="15"/>
      <c r="AF558" s="15"/>
      <c r="AG558" s="15" t="s">
        <v>131</v>
      </c>
      <c r="AH558" s="15">
        <v>0</v>
      </c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</row>
    <row r="559" spans="1:60" outlineLevel="3">
      <c r="A559" s="18"/>
      <c r="B559" s="19"/>
      <c r="C559" s="30" t="s">
        <v>590</v>
      </c>
      <c r="D559" s="23"/>
      <c r="E559" s="34">
        <v>1.05</v>
      </c>
      <c r="F559" s="21"/>
      <c r="G559" s="21"/>
      <c r="H559" s="21"/>
      <c r="I559" s="21"/>
      <c r="J559" s="21"/>
      <c r="K559" s="21"/>
      <c r="L559" s="21"/>
      <c r="M559" s="21"/>
      <c r="N559" s="393"/>
      <c r="O559" s="393"/>
      <c r="P559" s="393"/>
      <c r="Q559" s="393"/>
      <c r="R559" s="21"/>
      <c r="S559" s="21"/>
      <c r="T559" s="21"/>
      <c r="U559" s="21"/>
      <c r="V559" s="21"/>
      <c r="W559" s="21"/>
      <c r="X559" s="21"/>
      <c r="Y559" s="21"/>
      <c r="Z559" s="15"/>
      <c r="AA559" s="15"/>
      <c r="AB559" s="15"/>
      <c r="AC559" s="15"/>
      <c r="AD559" s="15"/>
      <c r="AE559" s="15"/>
      <c r="AF559" s="15"/>
      <c r="AG559" s="15" t="s">
        <v>131</v>
      </c>
      <c r="AH559" s="15">
        <v>0</v>
      </c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</row>
    <row r="560" spans="1:60" outlineLevel="3">
      <c r="A560" s="18"/>
      <c r="B560" s="19"/>
      <c r="C560" s="30" t="s">
        <v>591</v>
      </c>
      <c r="D560" s="23"/>
      <c r="E560" s="34">
        <v>0.29599999999999999</v>
      </c>
      <c r="F560" s="21"/>
      <c r="G560" s="21"/>
      <c r="H560" s="21"/>
      <c r="I560" s="21"/>
      <c r="J560" s="21"/>
      <c r="K560" s="21"/>
      <c r="L560" s="21"/>
      <c r="M560" s="21"/>
      <c r="N560" s="393"/>
      <c r="O560" s="393"/>
      <c r="P560" s="393"/>
      <c r="Q560" s="393"/>
      <c r="R560" s="21"/>
      <c r="S560" s="21"/>
      <c r="T560" s="21"/>
      <c r="U560" s="21"/>
      <c r="V560" s="21"/>
      <c r="W560" s="21"/>
      <c r="X560" s="21"/>
      <c r="Y560" s="21"/>
      <c r="Z560" s="15"/>
      <c r="AA560" s="15"/>
      <c r="AB560" s="15"/>
      <c r="AC560" s="15"/>
      <c r="AD560" s="15"/>
      <c r="AE560" s="15"/>
      <c r="AF560" s="15"/>
      <c r="AG560" s="15" t="s">
        <v>131</v>
      </c>
      <c r="AH560" s="15">
        <v>0</v>
      </c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</row>
    <row r="561" spans="1:60" outlineLevel="3">
      <c r="A561" s="18"/>
      <c r="B561" s="19"/>
      <c r="C561" s="30" t="s">
        <v>592</v>
      </c>
      <c r="D561" s="23"/>
      <c r="E561" s="34">
        <v>0.61875000000000002</v>
      </c>
      <c r="F561" s="21"/>
      <c r="G561" s="21"/>
      <c r="H561" s="21"/>
      <c r="I561" s="21"/>
      <c r="J561" s="21"/>
      <c r="K561" s="21"/>
      <c r="L561" s="21"/>
      <c r="M561" s="21"/>
      <c r="N561" s="393"/>
      <c r="O561" s="393"/>
      <c r="P561" s="393"/>
      <c r="Q561" s="393"/>
      <c r="R561" s="21"/>
      <c r="S561" s="21"/>
      <c r="T561" s="21"/>
      <c r="U561" s="21"/>
      <c r="V561" s="21"/>
      <c r="W561" s="21"/>
      <c r="X561" s="21"/>
      <c r="Y561" s="21"/>
      <c r="Z561" s="15"/>
      <c r="AA561" s="15"/>
      <c r="AB561" s="15"/>
      <c r="AC561" s="15"/>
      <c r="AD561" s="15"/>
      <c r="AE561" s="15"/>
      <c r="AF561" s="15"/>
      <c r="AG561" s="15" t="s">
        <v>131</v>
      </c>
      <c r="AH561" s="15">
        <v>0</v>
      </c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</row>
    <row r="562" spans="1:60" outlineLevel="3">
      <c r="A562" s="18"/>
      <c r="B562" s="19"/>
      <c r="C562" s="30" t="s">
        <v>593</v>
      </c>
      <c r="D562" s="23"/>
      <c r="E562" s="34">
        <v>6.7500000000000004E-2</v>
      </c>
      <c r="F562" s="21"/>
      <c r="G562" s="21"/>
      <c r="H562" s="21"/>
      <c r="I562" s="21"/>
      <c r="J562" s="21"/>
      <c r="K562" s="21"/>
      <c r="L562" s="21"/>
      <c r="M562" s="21"/>
      <c r="N562" s="393"/>
      <c r="O562" s="393"/>
      <c r="P562" s="393"/>
      <c r="Q562" s="393"/>
      <c r="R562" s="21"/>
      <c r="S562" s="21"/>
      <c r="T562" s="21"/>
      <c r="U562" s="21"/>
      <c r="V562" s="21"/>
      <c r="W562" s="21"/>
      <c r="X562" s="21"/>
      <c r="Y562" s="21"/>
      <c r="Z562" s="15"/>
      <c r="AA562" s="15"/>
      <c r="AB562" s="15"/>
      <c r="AC562" s="15"/>
      <c r="AD562" s="15"/>
      <c r="AE562" s="15"/>
      <c r="AF562" s="15"/>
      <c r="AG562" s="15" t="s">
        <v>131</v>
      </c>
      <c r="AH562" s="15">
        <v>0</v>
      </c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</row>
    <row r="563" spans="1:60" outlineLevel="3">
      <c r="A563" s="18"/>
      <c r="B563" s="19"/>
      <c r="C563" s="30" t="s">
        <v>594</v>
      </c>
      <c r="D563" s="23"/>
      <c r="E563" s="34">
        <v>7.1999999999999995E-2</v>
      </c>
      <c r="F563" s="21"/>
      <c r="G563" s="21"/>
      <c r="H563" s="21"/>
      <c r="I563" s="21"/>
      <c r="J563" s="21"/>
      <c r="K563" s="21"/>
      <c r="L563" s="21"/>
      <c r="M563" s="21"/>
      <c r="N563" s="393"/>
      <c r="O563" s="393"/>
      <c r="P563" s="393"/>
      <c r="Q563" s="393"/>
      <c r="R563" s="21"/>
      <c r="S563" s="21"/>
      <c r="T563" s="21"/>
      <c r="U563" s="21"/>
      <c r="V563" s="21"/>
      <c r="W563" s="21"/>
      <c r="X563" s="21"/>
      <c r="Y563" s="21"/>
      <c r="Z563" s="15"/>
      <c r="AA563" s="15"/>
      <c r="AB563" s="15"/>
      <c r="AC563" s="15"/>
      <c r="AD563" s="15"/>
      <c r="AE563" s="15"/>
      <c r="AF563" s="15"/>
      <c r="AG563" s="15" t="s">
        <v>131</v>
      </c>
      <c r="AH563" s="15">
        <v>0</v>
      </c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</row>
    <row r="564" spans="1:60" outlineLevel="3">
      <c r="A564" s="18"/>
      <c r="B564" s="19"/>
      <c r="C564" s="30" t="s">
        <v>595</v>
      </c>
      <c r="D564" s="23"/>
      <c r="E564" s="34">
        <v>0.10425</v>
      </c>
      <c r="F564" s="21"/>
      <c r="G564" s="21"/>
      <c r="H564" s="21"/>
      <c r="I564" s="21"/>
      <c r="J564" s="21"/>
      <c r="K564" s="21"/>
      <c r="L564" s="21"/>
      <c r="M564" s="21"/>
      <c r="N564" s="393"/>
      <c r="O564" s="393"/>
      <c r="P564" s="393"/>
      <c r="Q564" s="393"/>
      <c r="R564" s="21"/>
      <c r="S564" s="21"/>
      <c r="T564" s="21"/>
      <c r="U564" s="21"/>
      <c r="V564" s="21"/>
      <c r="W564" s="21"/>
      <c r="X564" s="21"/>
      <c r="Y564" s="21"/>
      <c r="Z564" s="15"/>
      <c r="AA564" s="15"/>
      <c r="AB564" s="15"/>
      <c r="AC564" s="15"/>
      <c r="AD564" s="15"/>
      <c r="AE564" s="15"/>
      <c r="AF564" s="15"/>
      <c r="AG564" s="15" t="s">
        <v>131</v>
      </c>
      <c r="AH564" s="15">
        <v>0</v>
      </c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</row>
    <row r="565" spans="1:60" outlineLevel="3">
      <c r="A565" s="18"/>
      <c r="B565" s="19"/>
      <c r="C565" s="30" t="s">
        <v>596</v>
      </c>
      <c r="D565" s="23"/>
      <c r="E565" s="34">
        <v>0.312</v>
      </c>
      <c r="F565" s="21"/>
      <c r="G565" s="21"/>
      <c r="H565" s="21"/>
      <c r="I565" s="21"/>
      <c r="J565" s="21"/>
      <c r="K565" s="21"/>
      <c r="L565" s="21"/>
      <c r="M565" s="21"/>
      <c r="N565" s="393"/>
      <c r="O565" s="393"/>
      <c r="P565" s="393"/>
      <c r="Q565" s="393"/>
      <c r="R565" s="21"/>
      <c r="S565" s="21"/>
      <c r="T565" s="21"/>
      <c r="U565" s="21"/>
      <c r="V565" s="21"/>
      <c r="W565" s="21"/>
      <c r="X565" s="21"/>
      <c r="Y565" s="21"/>
      <c r="Z565" s="15"/>
      <c r="AA565" s="15"/>
      <c r="AB565" s="15"/>
      <c r="AC565" s="15"/>
      <c r="AD565" s="15"/>
      <c r="AE565" s="15"/>
      <c r="AF565" s="15"/>
      <c r="AG565" s="15" t="s">
        <v>131</v>
      </c>
      <c r="AH565" s="15">
        <v>0</v>
      </c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</row>
    <row r="566" spans="1:60" outlineLevel="3">
      <c r="A566" s="18"/>
      <c r="B566" s="19"/>
      <c r="C566" s="30" t="s">
        <v>597</v>
      </c>
      <c r="D566" s="23"/>
      <c r="E566" s="34">
        <v>1.95E-2</v>
      </c>
      <c r="F566" s="21"/>
      <c r="G566" s="21"/>
      <c r="H566" s="21"/>
      <c r="I566" s="21"/>
      <c r="J566" s="21"/>
      <c r="K566" s="21"/>
      <c r="L566" s="21"/>
      <c r="M566" s="21"/>
      <c r="N566" s="393"/>
      <c r="O566" s="393"/>
      <c r="P566" s="393"/>
      <c r="Q566" s="393"/>
      <c r="R566" s="21"/>
      <c r="S566" s="21"/>
      <c r="T566" s="21"/>
      <c r="U566" s="21"/>
      <c r="V566" s="21"/>
      <c r="W566" s="21"/>
      <c r="X566" s="21"/>
      <c r="Y566" s="21"/>
      <c r="Z566" s="15"/>
      <c r="AA566" s="15"/>
      <c r="AB566" s="15"/>
      <c r="AC566" s="15"/>
      <c r="AD566" s="15"/>
      <c r="AE566" s="15"/>
      <c r="AF566" s="15"/>
      <c r="AG566" s="15" t="s">
        <v>131</v>
      </c>
      <c r="AH566" s="15">
        <v>0</v>
      </c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</row>
    <row r="567" spans="1:60" outlineLevel="3">
      <c r="A567" s="18"/>
      <c r="B567" s="19"/>
      <c r="C567" s="30" t="s">
        <v>598</v>
      </c>
      <c r="D567" s="23"/>
      <c r="E567" s="34">
        <v>5.2999999999999999E-2</v>
      </c>
      <c r="F567" s="21"/>
      <c r="G567" s="21"/>
      <c r="H567" s="21"/>
      <c r="I567" s="21"/>
      <c r="J567" s="21"/>
      <c r="K567" s="21"/>
      <c r="L567" s="21"/>
      <c r="M567" s="21"/>
      <c r="N567" s="393"/>
      <c r="O567" s="393"/>
      <c r="P567" s="393"/>
      <c r="Q567" s="393"/>
      <c r="R567" s="21"/>
      <c r="S567" s="21"/>
      <c r="T567" s="21"/>
      <c r="U567" s="21"/>
      <c r="V567" s="21"/>
      <c r="W567" s="21"/>
      <c r="X567" s="21"/>
      <c r="Y567" s="21"/>
      <c r="Z567" s="15"/>
      <c r="AA567" s="15"/>
      <c r="AB567" s="15"/>
      <c r="AC567" s="15"/>
      <c r="AD567" s="15"/>
      <c r="AE567" s="15"/>
      <c r="AF567" s="15"/>
      <c r="AG567" s="15" t="s">
        <v>131</v>
      </c>
      <c r="AH567" s="15">
        <v>0</v>
      </c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</row>
    <row r="568" spans="1:60" outlineLevel="3">
      <c r="A568" s="18"/>
      <c r="B568" s="19"/>
      <c r="C568" s="30" t="s">
        <v>599</v>
      </c>
      <c r="D568" s="23"/>
      <c r="E568" s="34">
        <v>0.19800000000000001</v>
      </c>
      <c r="F568" s="21"/>
      <c r="G568" s="21"/>
      <c r="H568" s="21"/>
      <c r="I568" s="21"/>
      <c r="J568" s="21"/>
      <c r="K568" s="21"/>
      <c r="L568" s="21"/>
      <c r="M568" s="21"/>
      <c r="N568" s="393"/>
      <c r="O568" s="393"/>
      <c r="P568" s="393"/>
      <c r="Q568" s="393"/>
      <c r="R568" s="21"/>
      <c r="S568" s="21"/>
      <c r="T568" s="21"/>
      <c r="U568" s="21"/>
      <c r="V568" s="21"/>
      <c r="W568" s="21"/>
      <c r="X568" s="21"/>
      <c r="Y568" s="21"/>
      <c r="Z568" s="15"/>
      <c r="AA568" s="15"/>
      <c r="AB568" s="15"/>
      <c r="AC568" s="15"/>
      <c r="AD568" s="15"/>
      <c r="AE568" s="15"/>
      <c r="AF568" s="15"/>
      <c r="AG568" s="15" t="s">
        <v>131</v>
      </c>
      <c r="AH568" s="15">
        <v>0</v>
      </c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</row>
    <row r="569" spans="1:60" outlineLevel="3">
      <c r="A569" s="18"/>
      <c r="B569" s="19"/>
      <c r="C569" s="30" t="s">
        <v>600</v>
      </c>
      <c r="D569" s="23"/>
      <c r="E569" s="34">
        <v>0.26800000000000002</v>
      </c>
      <c r="F569" s="21"/>
      <c r="G569" s="21"/>
      <c r="H569" s="21"/>
      <c r="I569" s="21"/>
      <c r="J569" s="21"/>
      <c r="K569" s="21"/>
      <c r="L569" s="21"/>
      <c r="M569" s="21"/>
      <c r="N569" s="393"/>
      <c r="O569" s="393"/>
      <c r="P569" s="393"/>
      <c r="Q569" s="393"/>
      <c r="R569" s="21"/>
      <c r="S569" s="21"/>
      <c r="T569" s="21"/>
      <c r="U569" s="21"/>
      <c r="V569" s="21"/>
      <c r="W569" s="21"/>
      <c r="X569" s="21"/>
      <c r="Y569" s="21"/>
      <c r="Z569" s="15"/>
      <c r="AA569" s="15"/>
      <c r="AB569" s="15"/>
      <c r="AC569" s="15"/>
      <c r="AD569" s="15"/>
      <c r="AE569" s="15"/>
      <c r="AF569" s="15"/>
      <c r="AG569" s="15" t="s">
        <v>131</v>
      </c>
      <c r="AH569" s="15">
        <v>0</v>
      </c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</row>
    <row r="570" spans="1:60" outlineLevel="3">
      <c r="A570" s="18"/>
      <c r="B570" s="19"/>
      <c r="C570" s="30" t="s">
        <v>601</v>
      </c>
      <c r="D570" s="23"/>
      <c r="E570" s="34">
        <v>0.26850000000000002</v>
      </c>
      <c r="F570" s="21"/>
      <c r="G570" s="21"/>
      <c r="H570" s="21"/>
      <c r="I570" s="21"/>
      <c r="J570" s="21"/>
      <c r="K570" s="21"/>
      <c r="L570" s="21"/>
      <c r="M570" s="21"/>
      <c r="N570" s="393"/>
      <c r="O570" s="393"/>
      <c r="P570" s="393"/>
      <c r="Q570" s="393"/>
      <c r="R570" s="21"/>
      <c r="S570" s="21"/>
      <c r="T570" s="21"/>
      <c r="U570" s="21"/>
      <c r="V570" s="21"/>
      <c r="W570" s="21"/>
      <c r="X570" s="21"/>
      <c r="Y570" s="21"/>
      <c r="Z570" s="15"/>
      <c r="AA570" s="15"/>
      <c r="AB570" s="15"/>
      <c r="AC570" s="15"/>
      <c r="AD570" s="15"/>
      <c r="AE570" s="15"/>
      <c r="AF570" s="15"/>
      <c r="AG570" s="15" t="s">
        <v>131</v>
      </c>
      <c r="AH570" s="15">
        <v>0</v>
      </c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</row>
    <row r="571" spans="1:60" outlineLevel="3">
      <c r="A571" s="18"/>
      <c r="B571" s="19"/>
      <c r="C571" s="30" t="s">
        <v>602</v>
      </c>
      <c r="D571" s="23"/>
      <c r="E571" s="34">
        <v>4.65E-2</v>
      </c>
      <c r="F571" s="21"/>
      <c r="G571" s="21"/>
      <c r="H571" s="21"/>
      <c r="I571" s="21"/>
      <c r="J571" s="21"/>
      <c r="K571" s="21"/>
      <c r="L571" s="21"/>
      <c r="M571" s="21"/>
      <c r="N571" s="393"/>
      <c r="O571" s="393"/>
      <c r="P571" s="393"/>
      <c r="Q571" s="393"/>
      <c r="R571" s="21"/>
      <c r="S571" s="21"/>
      <c r="T571" s="21"/>
      <c r="U571" s="21"/>
      <c r="V571" s="21"/>
      <c r="W571" s="21"/>
      <c r="X571" s="21"/>
      <c r="Y571" s="21"/>
      <c r="Z571" s="15"/>
      <c r="AA571" s="15"/>
      <c r="AB571" s="15"/>
      <c r="AC571" s="15"/>
      <c r="AD571" s="15"/>
      <c r="AE571" s="15"/>
      <c r="AF571" s="15"/>
      <c r="AG571" s="15" t="s">
        <v>131</v>
      </c>
      <c r="AH571" s="15">
        <v>0</v>
      </c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</row>
    <row r="572" spans="1:60" outlineLevel="3">
      <c r="A572" s="18"/>
      <c r="B572" s="19"/>
      <c r="C572" s="30" t="s">
        <v>603</v>
      </c>
      <c r="D572" s="23"/>
      <c r="E572" s="34">
        <v>3.5000000000000003E-2</v>
      </c>
      <c r="F572" s="21"/>
      <c r="G572" s="21"/>
      <c r="H572" s="21"/>
      <c r="I572" s="21"/>
      <c r="J572" s="21"/>
      <c r="K572" s="21"/>
      <c r="L572" s="21"/>
      <c r="M572" s="21"/>
      <c r="N572" s="393"/>
      <c r="O572" s="393"/>
      <c r="P572" s="393"/>
      <c r="Q572" s="393"/>
      <c r="R572" s="21"/>
      <c r="S572" s="21"/>
      <c r="T572" s="21"/>
      <c r="U572" s="21"/>
      <c r="V572" s="21"/>
      <c r="W572" s="21"/>
      <c r="X572" s="21"/>
      <c r="Y572" s="21"/>
      <c r="Z572" s="15"/>
      <c r="AA572" s="15"/>
      <c r="AB572" s="15"/>
      <c r="AC572" s="15"/>
      <c r="AD572" s="15"/>
      <c r="AE572" s="15"/>
      <c r="AF572" s="15"/>
      <c r="AG572" s="15" t="s">
        <v>131</v>
      </c>
      <c r="AH572" s="15">
        <v>0</v>
      </c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</row>
    <row r="573" spans="1:60" outlineLevel="3">
      <c r="A573" s="18"/>
      <c r="B573" s="19"/>
      <c r="C573" s="30" t="s">
        <v>604</v>
      </c>
      <c r="D573" s="23"/>
      <c r="E573" s="34">
        <v>0.3795</v>
      </c>
      <c r="F573" s="21"/>
      <c r="G573" s="21"/>
      <c r="H573" s="21"/>
      <c r="I573" s="21"/>
      <c r="J573" s="21"/>
      <c r="K573" s="21"/>
      <c r="L573" s="21"/>
      <c r="M573" s="21"/>
      <c r="N573" s="393"/>
      <c r="O573" s="393"/>
      <c r="P573" s="393"/>
      <c r="Q573" s="393"/>
      <c r="R573" s="21"/>
      <c r="S573" s="21"/>
      <c r="T573" s="21"/>
      <c r="U573" s="21"/>
      <c r="V573" s="21"/>
      <c r="W573" s="21"/>
      <c r="X573" s="21"/>
      <c r="Y573" s="21"/>
      <c r="Z573" s="15"/>
      <c r="AA573" s="15"/>
      <c r="AB573" s="15"/>
      <c r="AC573" s="15"/>
      <c r="AD573" s="15"/>
      <c r="AE573" s="15"/>
      <c r="AF573" s="15"/>
      <c r="AG573" s="15" t="s">
        <v>131</v>
      </c>
      <c r="AH573" s="15">
        <v>0</v>
      </c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</row>
    <row r="574" spans="1:60" outlineLevel="3">
      <c r="A574" s="18"/>
      <c r="B574" s="19"/>
      <c r="C574" s="30" t="s">
        <v>605</v>
      </c>
      <c r="D574" s="23"/>
      <c r="E574" s="34">
        <v>0.14699999999999999</v>
      </c>
      <c r="F574" s="21"/>
      <c r="G574" s="21"/>
      <c r="H574" s="21"/>
      <c r="I574" s="21"/>
      <c r="J574" s="21"/>
      <c r="K574" s="21"/>
      <c r="L574" s="21"/>
      <c r="M574" s="21"/>
      <c r="N574" s="393"/>
      <c r="O574" s="393"/>
      <c r="P574" s="393"/>
      <c r="Q574" s="393"/>
      <c r="R574" s="21"/>
      <c r="S574" s="21"/>
      <c r="T574" s="21"/>
      <c r="U574" s="21"/>
      <c r="V574" s="21"/>
      <c r="W574" s="21"/>
      <c r="X574" s="21"/>
      <c r="Y574" s="21"/>
      <c r="Z574" s="15"/>
      <c r="AA574" s="15"/>
      <c r="AB574" s="15"/>
      <c r="AC574" s="15"/>
      <c r="AD574" s="15"/>
      <c r="AE574" s="15"/>
      <c r="AF574" s="15"/>
      <c r="AG574" s="15" t="s">
        <v>131</v>
      </c>
      <c r="AH574" s="15">
        <v>0</v>
      </c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</row>
    <row r="575" spans="1:60" outlineLevel="1">
      <c r="A575" s="25">
        <v>67</v>
      </c>
      <c r="B575" s="26" t="s">
        <v>606</v>
      </c>
      <c r="C575" s="29" t="s">
        <v>607</v>
      </c>
      <c r="D575" s="27" t="s">
        <v>134</v>
      </c>
      <c r="E575" s="35">
        <v>5.1840000000000002</v>
      </c>
      <c r="F575" s="392"/>
      <c r="G575" s="36">
        <f>ROUND(E575*F575,2)</f>
        <v>0</v>
      </c>
      <c r="H575" s="392"/>
      <c r="I575" s="36">
        <f>ROUND(E575*H575,2)</f>
        <v>0</v>
      </c>
      <c r="J575" s="392"/>
      <c r="K575" s="36">
        <f>ROUND(E575*J575,2)</f>
        <v>0</v>
      </c>
      <c r="L575" s="36">
        <v>21</v>
      </c>
      <c r="M575" s="36">
        <f>G575*(1+L575/100)</f>
        <v>0</v>
      </c>
      <c r="N575" s="35">
        <v>0</v>
      </c>
      <c r="O575" s="35">
        <f>ROUND(E575*N575,2)</f>
        <v>0</v>
      </c>
      <c r="P575" s="35">
        <v>0</v>
      </c>
      <c r="Q575" s="35">
        <f>ROUND(E575*P575,2)</f>
        <v>0</v>
      </c>
      <c r="R575" s="36"/>
      <c r="S575" s="36" t="s">
        <v>2116</v>
      </c>
      <c r="T575" s="28" t="s">
        <v>2116</v>
      </c>
      <c r="U575" s="21">
        <v>0.21</v>
      </c>
      <c r="V575" s="21">
        <f>ROUND(E575*U575,2)</f>
        <v>1.0900000000000001</v>
      </c>
      <c r="W575" s="21"/>
      <c r="X575" s="21" t="s">
        <v>135</v>
      </c>
      <c r="Y575" s="21" t="s">
        <v>2117</v>
      </c>
      <c r="Z575" s="15"/>
      <c r="AA575" s="15"/>
      <c r="AB575" s="15"/>
      <c r="AC575" s="15"/>
      <c r="AD575" s="15"/>
      <c r="AE575" s="15"/>
      <c r="AF575" s="15"/>
      <c r="AG575" s="15" t="s">
        <v>136</v>
      </c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</row>
    <row r="576" spans="1:60" outlineLevel="2">
      <c r="A576" s="18"/>
      <c r="B576" s="19"/>
      <c r="C576" s="30" t="s">
        <v>583</v>
      </c>
      <c r="D576" s="23"/>
      <c r="E576" s="34">
        <v>2.214</v>
      </c>
      <c r="F576" s="21"/>
      <c r="G576" s="21"/>
      <c r="H576" s="21"/>
      <c r="I576" s="21"/>
      <c r="J576" s="21"/>
      <c r="K576" s="21"/>
      <c r="L576" s="21"/>
      <c r="M576" s="21"/>
      <c r="N576" s="393"/>
      <c r="O576" s="393"/>
      <c r="P576" s="393"/>
      <c r="Q576" s="393"/>
      <c r="R576" s="21"/>
      <c r="S576" s="21"/>
      <c r="T576" s="21"/>
      <c r="U576" s="21"/>
      <c r="V576" s="21"/>
      <c r="W576" s="21"/>
      <c r="X576" s="21"/>
      <c r="Y576" s="21"/>
      <c r="Z576" s="15"/>
      <c r="AA576" s="15"/>
      <c r="AB576" s="15"/>
      <c r="AC576" s="15"/>
      <c r="AD576" s="15"/>
      <c r="AE576" s="15"/>
      <c r="AF576" s="15"/>
      <c r="AG576" s="15" t="s">
        <v>131</v>
      </c>
      <c r="AH576" s="15">
        <v>0</v>
      </c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</row>
    <row r="577" spans="1:60" outlineLevel="3">
      <c r="A577" s="18"/>
      <c r="B577" s="19"/>
      <c r="C577" s="30" t="s">
        <v>584</v>
      </c>
      <c r="D577" s="23"/>
      <c r="E577" s="34">
        <v>2.97</v>
      </c>
      <c r="F577" s="21"/>
      <c r="G577" s="21"/>
      <c r="H577" s="21"/>
      <c r="I577" s="21"/>
      <c r="J577" s="21"/>
      <c r="K577" s="21"/>
      <c r="L577" s="21"/>
      <c r="M577" s="21"/>
      <c r="N577" s="393"/>
      <c r="O577" s="393"/>
      <c r="P577" s="393"/>
      <c r="Q577" s="393"/>
      <c r="R577" s="21"/>
      <c r="S577" s="21"/>
      <c r="T577" s="21"/>
      <c r="U577" s="21"/>
      <c r="V577" s="21"/>
      <c r="W577" s="21"/>
      <c r="X577" s="21"/>
      <c r="Y577" s="21"/>
      <c r="Z577" s="15"/>
      <c r="AA577" s="15"/>
      <c r="AB577" s="15"/>
      <c r="AC577" s="15"/>
      <c r="AD577" s="15"/>
      <c r="AE577" s="15"/>
      <c r="AF577" s="15"/>
      <c r="AG577" s="15" t="s">
        <v>131</v>
      </c>
      <c r="AH577" s="15">
        <v>0</v>
      </c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</row>
    <row r="578" spans="1:60" outlineLevel="1">
      <c r="A578" s="25">
        <v>68</v>
      </c>
      <c r="B578" s="26" t="s">
        <v>608</v>
      </c>
      <c r="C578" s="29" t="s">
        <v>609</v>
      </c>
      <c r="D578" s="27" t="s">
        <v>134</v>
      </c>
      <c r="E578" s="35">
        <v>5.1840000000000002</v>
      </c>
      <c r="F578" s="392"/>
      <c r="G578" s="36">
        <f>ROUND(E578*F578,2)</f>
        <v>0</v>
      </c>
      <c r="H578" s="392"/>
      <c r="I578" s="36">
        <f>ROUND(E578*H578,2)</f>
        <v>0</v>
      </c>
      <c r="J578" s="392"/>
      <c r="K578" s="36">
        <f>ROUND(E578*J578,2)</f>
        <v>0</v>
      </c>
      <c r="L578" s="36">
        <v>21</v>
      </c>
      <c r="M578" s="36">
        <f>G578*(1+L578/100)</f>
        <v>0</v>
      </c>
      <c r="N578" s="35">
        <v>0</v>
      </c>
      <c r="O578" s="35">
        <f>ROUND(E578*N578,2)</f>
        <v>0</v>
      </c>
      <c r="P578" s="35">
        <v>0</v>
      </c>
      <c r="Q578" s="35">
        <f>ROUND(E578*P578,2)</f>
        <v>0</v>
      </c>
      <c r="R578" s="36"/>
      <c r="S578" s="36" t="s">
        <v>2116</v>
      </c>
      <c r="T578" s="28" t="s">
        <v>2116</v>
      </c>
      <c r="U578" s="21">
        <v>0.19</v>
      </c>
      <c r="V578" s="21">
        <f>ROUND(E578*U578,2)</f>
        <v>0.98</v>
      </c>
      <c r="W578" s="21"/>
      <c r="X578" s="21" t="s">
        <v>135</v>
      </c>
      <c r="Y578" s="21" t="s">
        <v>2117</v>
      </c>
      <c r="Z578" s="15"/>
      <c r="AA578" s="15"/>
      <c r="AB578" s="15"/>
      <c r="AC578" s="15"/>
      <c r="AD578" s="15"/>
      <c r="AE578" s="15"/>
      <c r="AF578" s="15"/>
      <c r="AG578" s="15" t="s">
        <v>136</v>
      </c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</row>
    <row r="579" spans="1:60" outlineLevel="2">
      <c r="A579" s="18"/>
      <c r="B579" s="19"/>
      <c r="C579" s="30" t="s">
        <v>583</v>
      </c>
      <c r="D579" s="23"/>
      <c r="E579" s="34">
        <v>2.214</v>
      </c>
      <c r="F579" s="21"/>
      <c r="G579" s="21"/>
      <c r="H579" s="21"/>
      <c r="I579" s="21"/>
      <c r="J579" s="21"/>
      <c r="K579" s="21"/>
      <c r="L579" s="21"/>
      <c r="M579" s="21"/>
      <c r="N579" s="393"/>
      <c r="O579" s="393"/>
      <c r="P579" s="393"/>
      <c r="Q579" s="393"/>
      <c r="R579" s="21"/>
      <c r="S579" s="21"/>
      <c r="T579" s="21"/>
      <c r="U579" s="21"/>
      <c r="V579" s="21"/>
      <c r="W579" s="21"/>
      <c r="X579" s="21"/>
      <c r="Y579" s="21"/>
      <c r="Z579" s="15"/>
      <c r="AA579" s="15"/>
      <c r="AB579" s="15"/>
      <c r="AC579" s="15"/>
      <c r="AD579" s="15"/>
      <c r="AE579" s="15"/>
      <c r="AF579" s="15"/>
      <c r="AG579" s="15" t="s">
        <v>131</v>
      </c>
      <c r="AH579" s="15">
        <v>0</v>
      </c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</row>
    <row r="580" spans="1:60" outlineLevel="3">
      <c r="A580" s="18"/>
      <c r="B580" s="19"/>
      <c r="C580" s="30" t="s">
        <v>584</v>
      </c>
      <c r="D580" s="23"/>
      <c r="E580" s="34">
        <v>2.97</v>
      </c>
      <c r="F580" s="21"/>
      <c r="G580" s="21"/>
      <c r="H580" s="21"/>
      <c r="I580" s="21"/>
      <c r="J580" s="21"/>
      <c r="K580" s="21"/>
      <c r="L580" s="21"/>
      <c r="M580" s="21"/>
      <c r="N580" s="393"/>
      <c r="O580" s="393"/>
      <c r="P580" s="393"/>
      <c r="Q580" s="393"/>
      <c r="R580" s="21"/>
      <c r="S580" s="21"/>
      <c r="T580" s="21"/>
      <c r="U580" s="21"/>
      <c r="V580" s="21"/>
      <c r="W580" s="21"/>
      <c r="X580" s="21"/>
      <c r="Y580" s="21"/>
      <c r="Z580" s="15"/>
      <c r="AA580" s="15"/>
      <c r="AB580" s="15"/>
      <c r="AC580" s="15"/>
      <c r="AD580" s="15"/>
      <c r="AE580" s="15"/>
      <c r="AF580" s="15"/>
      <c r="AG580" s="15" t="s">
        <v>131</v>
      </c>
      <c r="AH580" s="15">
        <v>0</v>
      </c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</row>
    <row r="581" spans="1:60" outlineLevel="1">
      <c r="A581" s="25">
        <v>69</v>
      </c>
      <c r="B581" s="26" t="s">
        <v>610</v>
      </c>
      <c r="C581" s="29" t="s">
        <v>611</v>
      </c>
      <c r="D581" s="27" t="s">
        <v>152</v>
      </c>
      <c r="E581" s="35">
        <v>16</v>
      </c>
      <c r="F581" s="392"/>
      <c r="G581" s="36">
        <f>ROUND(E581*F581,2)</f>
        <v>0</v>
      </c>
      <c r="H581" s="392"/>
      <c r="I581" s="36">
        <f>ROUND(E581*H581,2)</f>
        <v>0</v>
      </c>
      <c r="J581" s="392"/>
      <c r="K581" s="36">
        <f>ROUND(E581*J581,2)</f>
        <v>0</v>
      </c>
      <c r="L581" s="36">
        <v>21</v>
      </c>
      <c r="M581" s="36">
        <f>G581*(1+L581/100)</f>
        <v>0</v>
      </c>
      <c r="N581" s="35">
        <v>1.41E-2</v>
      </c>
      <c r="O581" s="35">
        <f>ROUND(E581*N581,2)</f>
        <v>0.23</v>
      </c>
      <c r="P581" s="35">
        <v>0</v>
      </c>
      <c r="Q581" s="35">
        <f>ROUND(E581*P581,2)</f>
        <v>0</v>
      </c>
      <c r="R581" s="36"/>
      <c r="S581" s="36" t="s">
        <v>2116</v>
      </c>
      <c r="T581" s="28" t="s">
        <v>2116</v>
      </c>
      <c r="U581" s="21">
        <v>0.39600000000000002</v>
      </c>
      <c r="V581" s="21">
        <f>ROUND(E581*U581,2)</f>
        <v>6.34</v>
      </c>
      <c r="W581" s="21"/>
      <c r="X581" s="21" t="s">
        <v>135</v>
      </c>
      <c r="Y581" s="21" t="s">
        <v>2117</v>
      </c>
      <c r="Z581" s="15"/>
      <c r="AA581" s="15"/>
      <c r="AB581" s="15"/>
      <c r="AC581" s="15"/>
      <c r="AD581" s="15"/>
      <c r="AE581" s="15"/>
      <c r="AF581" s="15"/>
      <c r="AG581" s="15" t="s">
        <v>136</v>
      </c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</row>
    <row r="582" spans="1:60" outlineLevel="2">
      <c r="A582" s="18"/>
      <c r="B582" s="19"/>
      <c r="C582" s="30" t="s">
        <v>612</v>
      </c>
      <c r="D582" s="23"/>
      <c r="E582" s="34">
        <v>16</v>
      </c>
      <c r="F582" s="21"/>
      <c r="G582" s="21"/>
      <c r="H582" s="21"/>
      <c r="I582" s="21"/>
      <c r="J582" s="21"/>
      <c r="K582" s="21"/>
      <c r="L582" s="21"/>
      <c r="M582" s="21"/>
      <c r="N582" s="393"/>
      <c r="O582" s="393"/>
      <c r="P582" s="393"/>
      <c r="Q582" s="393"/>
      <c r="R582" s="21"/>
      <c r="S582" s="21"/>
      <c r="T582" s="21"/>
      <c r="U582" s="21"/>
      <c r="V582" s="21"/>
      <c r="W582" s="21"/>
      <c r="X582" s="21"/>
      <c r="Y582" s="21"/>
      <c r="Z582" s="15"/>
      <c r="AA582" s="15"/>
      <c r="AB582" s="15"/>
      <c r="AC582" s="15"/>
      <c r="AD582" s="15"/>
      <c r="AE582" s="15"/>
      <c r="AF582" s="15"/>
      <c r="AG582" s="15" t="s">
        <v>131</v>
      </c>
      <c r="AH582" s="15">
        <v>0</v>
      </c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</row>
    <row r="583" spans="1:60" outlineLevel="1">
      <c r="A583" s="25">
        <v>70</v>
      </c>
      <c r="B583" s="26" t="s">
        <v>613</v>
      </c>
      <c r="C583" s="29" t="s">
        <v>614</v>
      </c>
      <c r="D583" s="27" t="s">
        <v>152</v>
      </c>
      <c r="E583" s="35">
        <v>16</v>
      </c>
      <c r="F583" s="392"/>
      <c r="G583" s="36">
        <f>ROUND(E583*F583,2)</f>
        <v>0</v>
      </c>
      <c r="H583" s="392"/>
      <c r="I583" s="36">
        <f>ROUND(E583*H583,2)</f>
        <v>0</v>
      </c>
      <c r="J583" s="392"/>
      <c r="K583" s="36">
        <f>ROUND(E583*J583,2)</f>
        <v>0</v>
      </c>
      <c r="L583" s="36">
        <v>21</v>
      </c>
      <c r="M583" s="36">
        <f>G583*(1+L583/100)</f>
        <v>0</v>
      </c>
      <c r="N583" s="35">
        <v>0</v>
      </c>
      <c r="O583" s="35">
        <f>ROUND(E583*N583,2)</f>
        <v>0</v>
      </c>
      <c r="P583" s="35">
        <v>0</v>
      </c>
      <c r="Q583" s="35">
        <f>ROUND(E583*P583,2)</f>
        <v>0</v>
      </c>
      <c r="R583" s="36"/>
      <c r="S583" s="36" t="s">
        <v>2116</v>
      </c>
      <c r="T583" s="28" t="s">
        <v>2116</v>
      </c>
      <c r="U583" s="21">
        <v>0.24</v>
      </c>
      <c r="V583" s="21">
        <f>ROUND(E583*U583,2)</f>
        <v>3.84</v>
      </c>
      <c r="W583" s="21"/>
      <c r="X583" s="21" t="s">
        <v>135</v>
      </c>
      <c r="Y583" s="21" t="s">
        <v>2117</v>
      </c>
      <c r="Z583" s="15"/>
      <c r="AA583" s="15"/>
      <c r="AB583" s="15"/>
      <c r="AC583" s="15"/>
      <c r="AD583" s="15"/>
      <c r="AE583" s="15"/>
      <c r="AF583" s="15"/>
      <c r="AG583" s="15" t="s">
        <v>136</v>
      </c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</row>
    <row r="584" spans="1:60" outlineLevel="2">
      <c r="A584" s="18"/>
      <c r="B584" s="19"/>
      <c r="C584" s="30" t="s">
        <v>612</v>
      </c>
      <c r="D584" s="23"/>
      <c r="E584" s="34">
        <v>16</v>
      </c>
      <c r="F584" s="21"/>
      <c r="G584" s="21"/>
      <c r="H584" s="21"/>
      <c r="I584" s="21"/>
      <c r="J584" s="21"/>
      <c r="K584" s="21"/>
      <c r="L584" s="21"/>
      <c r="M584" s="21"/>
      <c r="N584" s="393"/>
      <c r="O584" s="393"/>
      <c r="P584" s="393"/>
      <c r="Q584" s="393"/>
      <c r="R584" s="21"/>
      <c r="S584" s="21"/>
      <c r="T584" s="21"/>
      <c r="U584" s="21"/>
      <c r="V584" s="21"/>
      <c r="W584" s="21"/>
      <c r="X584" s="21"/>
      <c r="Y584" s="21"/>
      <c r="Z584" s="15"/>
      <c r="AA584" s="15"/>
      <c r="AB584" s="15"/>
      <c r="AC584" s="15"/>
      <c r="AD584" s="15"/>
      <c r="AE584" s="15"/>
      <c r="AF584" s="15"/>
      <c r="AG584" s="15" t="s">
        <v>131</v>
      </c>
      <c r="AH584" s="15">
        <v>0</v>
      </c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</row>
    <row r="585" spans="1:60" ht="22.5" outlineLevel="1">
      <c r="A585" s="25">
        <v>71</v>
      </c>
      <c r="B585" s="26" t="s">
        <v>615</v>
      </c>
      <c r="C585" s="29" t="s">
        <v>616</v>
      </c>
      <c r="D585" s="27" t="s">
        <v>199</v>
      </c>
      <c r="E585" s="35">
        <v>0.17487</v>
      </c>
      <c r="F585" s="392"/>
      <c r="G585" s="36">
        <f>ROUND(E585*F585,2)</f>
        <v>0</v>
      </c>
      <c r="H585" s="392"/>
      <c r="I585" s="36">
        <f>ROUND(E585*H585,2)</f>
        <v>0</v>
      </c>
      <c r="J585" s="392"/>
      <c r="K585" s="36">
        <f>ROUND(E585*J585,2)</f>
        <v>0</v>
      </c>
      <c r="L585" s="36">
        <v>21</v>
      </c>
      <c r="M585" s="36">
        <f>G585*(1+L585/100)</f>
        <v>0</v>
      </c>
      <c r="N585" s="35">
        <v>1.0662499999999999</v>
      </c>
      <c r="O585" s="35">
        <f>ROUND(E585*N585,2)</f>
        <v>0.19</v>
      </c>
      <c r="P585" s="35">
        <v>0</v>
      </c>
      <c r="Q585" s="35">
        <f>ROUND(E585*P585,2)</f>
        <v>0</v>
      </c>
      <c r="R585" s="36"/>
      <c r="S585" s="36" t="s">
        <v>2116</v>
      </c>
      <c r="T585" s="28" t="s">
        <v>2116</v>
      </c>
      <c r="U585" s="21">
        <v>15.23</v>
      </c>
      <c r="V585" s="21">
        <f>ROUND(E585*U585,2)</f>
        <v>2.66</v>
      </c>
      <c r="W585" s="21"/>
      <c r="X585" s="21" t="s">
        <v>135</v>
      </c>
      <c r="Y585" s="21" t="s">
        <v>2117</v>
      </c>
      <c r="Z585" s="15"/>
      <c r="AA585" s="15"/>
      <c r="AB585" s="15"/>
      <c r="AC585" s="15"/>
      <c r="AD585" s="15"/>
      <c r="AE585" s="15"/>
      <c r="AF585" s="15"/>
      <c r="AG585" s="15" t="s">
        <v>136</v>
      </c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</row>
    <row r="586" spans="1:60" outlineLevel="2">
      <c r="A586" s="18"/>
      <c r="B586" s="19"/>
      <c r="C586" s="30" t="s">
        <v>617</v>
      </c>
      <c r="D586" s="23"/>
      <c r="E586" s="34">
        <v>0.17487</v>
      </c>
      <c r="F586" s="21"/>
      <c r="G586" s="21"/>
      <c r="H586" s="21"/>
      <c r="I586" s="21"/>
      <c r="J586" s="21"/>
      <c r="K586" s="21"/>
      <c r="L586" s="21"/>
      <c r="M586" s="21"/>
      <c r="N586" s="393"/>
      <c r="O586" s="393"/>
      <c r="P586" s="393"/>
      <c r="Q586" s="393"/>
      <c r="R586" s="21"/>
      <c r="S586" s="21"/>
      <c r="T586" s="21"/>
      <c r="U586" s="21"/>
      <c r="V586" s="21"/>
      <c r="W586" s="21"/>
      <c r="X586" s="21"/>
      <c r="Y586" s="21"/>
      <c r="Z586" s="15"/>
      <c r="AA586" s="15"/>
      <c r="AB586" s="15"/>
      <c r="AC586" s="15"/>
      <c r="AD586" s="15"/>
      <c r="AE586" s="15"/>
      <c r="AF586" s="15"/>
      <c r="AG586" s="15" t="s">
        <v>131</v>
      </c>
      <c r="AH586" s="15">
        <v>0</v>
      </c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</row>
    <row r="587" spans="1:60" outlineLevel="1">
      <c r="A587" s="25">
        <v>72</v>
      </c>
      <c r="B587" s="26" t="s">
        <v>618</v>
      </c>
      <c r="C587" s="29" t="s">
        <v>619</v>
      </c>
      <c r="D587" s="27" t="s">
        <v>134</v>
      </c>
      <c r="E587" s="35">
        <v>2.625</v>
      </c>
      <c r="F587" s="392"/>
      <c r="G587" s="36">
        <f>ROUND(E587*F587,2)</f>
        <v>0</v>
      </c>
      <c r="H587" s="392"/>
      <c r="I587" s="36">
        <f>ROUND(E587*H587,2)</f>
        <v>0</v>
      </c>
      <c r="J587" s="392"/>
      <c r="K587" s="36">
        <f>ROUND(E587*J587,2)</f>
        <v>0</v>
      </c>
      <c r="L587" s="36">
        <v>21</v>
      </c>
      <c r="M587" s="36">
        <f>G587*(1+L587/100)</f>
        <v>0</v>
      </c>
      <c r="N587" s="35">
        <v>1.837</v>
      </c>
      <c r="O587" s="35">
        <f>ROUND(E587*N587,2)</f>
        <v>4.82</v>
      </c>
      <c r="P587" s="35">
        <v>0</v>
      </c>
      <c r="Q587" s="35">
        <f>ROUND(E587*P587,2)</f>
        <v>0</v>
      </c>
      <c r="R587" s="36"/>
      <c r="S587" s="36" t="s">
        <v>2116</v>
      </c>
      <c r="T587" s="28" t="s">
        <v>2116</v>
      </c>
      <c r="U587" s="21">
        <v>1.8360000000000001</v>
      </c>
      <c r="V587" s="21">
        <f>ROUND(E587*U587,2)</f>
        <v>4.82</v>
      </c>
      <c r="W587" s="21"/>
      <c r="X587" s="21" t="s">
        <v>135</v>
      </c>
      <c r="Y587" s="21" t="s">
        <v>2117</v>
      </c>
      <c r="Z587" s="15"/>
      <c r="AA587" s="15"/>
      <c r="AB587" s="15"/>
      <c r="AC587" s="15"/>
      <c r="AD587" s="15"/>
      <c r="AE587" s="15"/>
      <c r="AF587" s="15"/>
      <c r="AG587" s="15" t="s">
        <v>136</v>
      </c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</row>
    <row r="588" spans="1:60" outlineLevel="2">
      <c r="A588" s="18"/>
      <c r="B588" s="19"/>
      <c r="C588" s="30" t="s">
        <v>620</v>
      </c>
      <c r="D588" s="23"/>
      <c r="E588" s="34">
        <v>16.8</v>
      </c>
      <c r="F588" s="21"/>
      <c r="G588" s="21"/>
      <c r="H588" s="21"/>
      <c r="I588" s="21"/>
      <c r="J588" s="21"/>
      <c r="K588" s="21"/>
      <c r="L588" s="21"/>
      <c r="M588" s="21"/>
      <c r="N588" s="393"/>
      <c r="O588" s="393"/>
      <c r="P588" s="393"/>
      <c r="Q588" s="393"/>
      <c r="R588" s="21"/>
      <c r="S588" s="21"/>
      <c r="T588" s="21"/>
      <c r="U588" s="21"/>
      <c r="V588" s="21"/>
      <c r="W588" s="21"/>
      <c r="X588" s="21"/>
      <c r="Y588" s="21"/>
      <c r="Z588" s="15"/>
      <c r="AA588" s="15"/>
      <c r="AB588" s="15"/>
      <c r="AC588" s="15"/>
      <c r="AD588" s="15"/>
      <c r="AE588" s="15"/>
      <c r="AF588" s="15"/>
      <c r="AG588" s="15" t="s">
        <v>131</v>
      </c>
      <c r="AH588" s="15">
        <v>0</v>
      </c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</row>
    <row r="589" spans="1:60" outlineLevel="3">
      <c r="A589" s="18"/>
      <c r="B589" s="19"/>
      <c r="C589" s="30" t="s">
        <v>621</v>
      </c>
      <c r="D589" s="23"/>
      <c r="E589" s="34">
        <v>-14.175000000000001</v>
      </c>
      <c r="F589" s="21"/>
      <c r="G589" s="21"/>
      <c r="H589" s="21"/>
      <c r="I589" s="21"/>
      <c r="J589" s="21"/>
      <c r="K589" s="21"/>
      <c r="L589" s="21"/>
      <c r="M589" s="21"/>
      <c r="N589" s="393"/>
      <c r="O589" s="393"/>
      <c r="P589" s="393"/>
      <c r="Q589" s="393"/>
      <c r="R589" s="21"/>
      <c r="S589" s="21"/>
      <c r="T589" s="21"/>
      <c r="U589" s="21"/>
      <c r="V589" s="21"/>
      <c r="W589" s="21"/>
      <c r="X589" s="21"/>
      <c r="Y589" s="21"/>
      <c r="Z589" s="15"/>
      <c r="AA589" s="15"/>
      <c r="AB589" s="15"/>
      <c r="AC589" s="15"/>
      <c r="AD589" s="15"/>
      <c r="AE589" s="15"/>
      <c r="AF589" s="15"/>
      <c r="AG589" s="15" t="s">
        <v>131</v>
      </c>
      <c r="AH589" s="15">
        <v>0</v>
      </c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</row>
    <row r="590" spans="1:60" ht="33.75" outlineLevel="1">
      <c r="A590" s="25">
        <v>73</v>
      </c>
      <c r="B590" s="26" t="s">
        <v>622</v>
      </c>
      <c r="C590" s="29" t="s">
        <v>623</v>
      </c>
      <c r="D590" s="27" t="s">
        <v>152</v>
      </c>
      <c r="E590" s="35">
        <v>2627.7</v>
      </c>
      <c r="F590" s="392"/>
      <c r="G590" s="36">
        <f>ROUND(E590*F590,2)</f>
        <v>0</v>
      </c>
      <c r="H590" s="392"/>
      <c r="I590" s="36">
        <f>ROUND(E590*H590,2)</f>
        <v>0</v>
      </c>
      <c r="J590" s="392"/>
      <c r="K590" s="36">
        <f>ROUND(E590*J590,2)</f>
        <v>0</v>
      </c>
      <c r="L590" s="36">
        <v>21</v>
      </c>
      <c r="M590" s="36">
        <f>G590*(1+L590/100)</f>
        <v>0</v>
      </c>
      <c r="N590" s="35">
        <v>9.5000000000000001E-2</v>
      </c>
      <c r="O590" s="35">
        <f>ROUND(E590*N590,2)</f>
        <v>249.63</v>
      </c>
      <c r="P590" s="35">
        <v>0</v>
      </c>
      <c r="Q590" s="35">
        <f>ROUND(E590*P590,2)</f>
        <v>0</v>
      </c>
      <c r="R590" s="36"/>
      <c r="S590" s="36" t="s">
        <v>2116</v>
      </c>
      <c r="T590" s="28" t="s">
        <v>127</v>
      </c>
      <c r="U590" s="21">
        <v>0.42599999999999999</v>
      </c>
      <c r="V590" s="21">
        <f>ROUND(E590*U590,2)</f>
        <v>1119.4000000000001</v>
      </c>
      <c r="W590" s="21"/>
      <c r="X590" s="21" t="s">
        <v>135</v>
      </c>
      <c r="Y590" s="21" t="s">
        <v>2117</v>
      </c>
      <c r="Z590" s="15"/>
      <c r="AA590" s="15"/>
      <c r="AB590" s="15"/>
      <c r="AC590" s="15"/>
      <c r="AD590" s="15"/>
      <c r="AE590" s="15"/>
      <c r="AF590" s="15"/>
      <c r="AG590" s="15" t="s">
        <v>136</v>
      </c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</row>
    <row r="591" spans="1:60" outlineLevel="2">
      <c r="A591" s="18"/>
      <c r="B591" s="19"/>
      <c r="C591" s="30" t="s">
        <v>624</v>
      </c>
      <c r="D591" s="23"/>
      <c r="E591" s="34">
        <v>236.9</v>
      </c>
      <c r="F591" s="21"/>
      <c r="G591" s="21"/>
      <c r="H591" s="21"/>
      <c r="I591" s="21"/>
      <c r="J591" s="21"/>
      <c r="K591" s="21"/>
      <c r="L591" s="21"/>
      <c r="M591" s="21"/>
      <c r="N591" s="393"/>
      <c r="O591" s="393"/>
      <c r="P591" s="393"/>
      <c r="Q591" s="393"/>
      <c r="R591" s="21"/>
      <c r="S591" s="21"/>
      <c r="T591" s="21"/>
      <c r="U591" s="21"/>
      <c r="V591" s="21"/>
      <c r="W591" s="21"/>
      <c r="X591" s="21"/>
      <c r="Y591" s="21"/>
      <c r="Z591" s="15"/>
      <c r="AA591" s="15"/>
      <c r="AB591" s="15"/>
      <c r="AC591" s="15"/>
      <c r="AD591" s="15"/>
      <c r="AE591" s="15"/>
      <c r="AF591" s="15"/>
      <c r="AG591" s="15" t="s">
        <v>131</v>
      </c>
      <c r="AH591" s="15">
        <v>0</v>
      </c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</row>
    <row r="592" spans="1:60" outlineLevel="3">
      <c r="A592" s="18"/>
      <c r="B592" s="19"/>
      <c r="C592" s="30" t="s">
        <v>625</v>
      </c>
      <c r="D592" s="23"/>
      <c r="E592" s="34">
        <v>156.19999999999999</v>
      </c>
      <c r="F592" s="21"/>
      <c r="G592" s="21"/>
      <c r="H592" s="21"/>
      <c r="I592" s="21"/>
      <c r="J592" s="21"/>
      <c r="K592" s="21"/>
      <c r="L592" s="21"/>
      <c r="M592" s="21"/>
      <c r="N592" s="393"/>
      <c r="O592" s="393"/>
      <c r="P592" s="393"/>
      <c r="Q592" s="393"/>
      <c r="R592" s="21"/>
      <c r="S592" s="21"/>
      <c r="T592" s="21"/>
      <c r="U592" s="21"/>
      <c r="V592" s="21"/>
      <c r="W592" s="21"/>
      <c r="X592" s="21"/>
      <c r="Y592" s="21"/>
      <c r="Z592" s="15"/>
      <c r="AA592" s="15"/>
      <c r="AB592" s="15"/>
      <c r="AC592" s="15"/>
      <c r="AD592" s="15"/>
      <c r="AE592" s="15"/>
      <c r="AF592" s="15"/>
      <c r="AG592" s="15" t="s">
        <v>131</v>
      </c>
      <c r="AH592" s="15">
        <v>0</v>
      </c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</row>
    <row r="593" spans="1:60" outlineLevel="3">
      <c r="A593" s="18"/>
      <c r="B593" s="19"/>
      <c r="C593" s="30" t="s">
        <v>626</v>
      </c>
      <c r="D593" s="23"/>
      <c r="E593" s="34">
        <v>17</v>
      </c>
      <c r="F593" s="21"/>
      <c r="G593" s="21"/>
      <c r="H593" s="21"/>
      <c r="I593" s="21"/>
      <c r="J593" s="21"/>
      <c r="K593" s="21"/>
      <c r="L593" s="21"/>
      <c r="M593" s="21"/>
      <c r="N593" s="393"/>
      <c r="O593" s="393"/>
      <c r="P593" s="393"/>
      <c r="Q593" s="393"/>
      <c r="R593" s="21"/>
      <c r="S593" s="21"/>
      <c r="T593" s="21"/>
      <c r="U593" s="21"/>
      <c r="V593" s="21"/>
      <c r="W593" s="21"/>
      <c r="X593" s="21"/>
      <c r="Y593" s="21"/>
      <c r="Z593" s="15"/>
      <c r="AA593" s="15"/>
      <c r="AB593" s="15"/>
      <c r="AC593" s="15"/>
      <c r="AD593" s="15"/>
      <c r="AE593" s="15"/>
      <c r="AF593" s="15"/>
      <c r="AG593" s="15" t="s">
        <v>131</v>
      </c>
      <c r="AH593" s="15">
        <v>0</v>
      </c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</row>
    <row r="594" spans="1:60" outlineLevel="3">
      <c r="A594" s="18"/>
      <c r="B594" s="19"/>
      <c r="C594" s="30" t="s">
        <v>300</v>
      </c>
      <c r="D594" s="23"/>
      <c r="E594" s="34">
        <v>4.5999999999999996</v>
      </c>
      <c r="F594" s="21"/>
      <c r="G594" s="21"/>
      <c r="H594" s="21"/>
      <c r="I594" s="21"/>
      <c r="J594" s="21"/>
      <c r="K594" s="21"/>
      <c r="L594" s="21"/>
      <c r="M594" s="21"/>
      <c r="N594" s="393"/>
      <c r="O594" s="393"/>
      <c r="P594" s="393"/>
      <c r="Q594" s="393"/>
      <c r="R594" s="21"/>
      <c r="S594" s="21"/>
      <c r="T594" s="21"/>
      <c r="U594" s="21"/>
      <c r="V594" s="21"/>
      <c r="W594" s="21"/>
      <c r="X594" s="21"/>
      <c r="Y594" s="21"/>
      <c r="Z594" s="15"/>
      <c r="AA594" s="15"/>
      <c r="AB594" s="15"/>
      <c r="AC594" s="15"/>
      <c r="AD594" s="15"/>
      <c r="AE594" s="15"/>
      <c r="AF594" s="15"/>
      <c r="AG594" s="15" t="s">
        <v>131</v>
      </c>
      <c r="AH594" s="15">
        <v>0</v>
      </c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</row>
    <row r="595" spans="1:60" outlineLevel="3">
      <c r="A595" s="18"/>
      <c r="B595" s="19"/>
      <c r="C595" s="30" t="s">
        <v>302</v>
      </c>
      <c r="D595" s="23"/>
      <c r="E595" s="34">
        <v>63.4</v>
      </c>
      <c r="F595" s="21"/>
      <c r="G595" s="21"/>
      <c r="H595" s="21"/>
      <c r="I595" s="21"/>
      <c r="J595" s="21"/>
      <c r="K595" s="21"/>
      <c r="L595" s="21"/>
      <c r="M595" s="21"/>
      <c r="N595" s="393"/>
      <c r="O595" s="393"/>
      <c r="P595" s="393"/>
      <c r="Q595" s="393"/>
      <c r="R595" s="21"/>
      <c r="S595" s="21"/>
      <c r="T595" s="21"/>
      <c r="U595" s="21"/>
      <c r="V595" s="21"/>
      <c r="W595" s="21"/>
      <c r="X595" s="21"/>
      <c r="Y595" s="21"/>
      <c r="Z595" s="15"/>
      <c r="AA595" s="15"/>
      <c r="AB595" s="15"/>
      <c r="AC595" s="15"/>
      <c r="AD595" s="15"/>
      <c r="AE595" s="15"/>
      <c r="AF595" s="15"/>
      <c r="AG595" s="15" t="s">
        <v>131</v>
      </c>
      <c r="AH595" s="15">
        <v>0</v>
      </c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</row>
    <row r="596" spans="1:60" outlineLevel="3">
      <c r="A596" s="18"/>
      <c r="B596" s="19"/>
      <c r="C596" s="30" t="s">
        <v>627</v>
      </c>
      <c r="D596" s="23"/>
      <c r="E596" s="34">
        <v>152.19999999999999</v>
      </c>
      <c r="F596" s="21"/>
      <c r="G596" s="21"/>
      <c r="H596" s="21"/>
      <c r="I596" s="21"/>
      <c r="J596" s="21"/>
      <c r="K596" s="21"/>
      <c r="L596" s="21"/>
      <c r="M596" s="21"/>
      <c r="N596" s="393"/>
      <c r="O596" s="393"/>
      <c r="P596" s="393"/>
      <c r="Q596" s="393"/>
      <c r="R596" s="21"/>
      <c r="S596" s="21"/>
      <c r="T596" s="21"/>
      <c r="U596" s="21"/>
      <c r="V596" s="21"/>
      <c r="W596" s="21"/>
      <c r="X596" s="21"/>
      <c r="Y596" s="21"/>
      <c r="Z596" s="15"/>
      <c r="AA596" s="15"/>
      <c r="AB596" s="15"/>
      <c r="AC596" s="15"/>
      <c r="AD596" s="15"/>
      <c r="AE596" s="15"/>
      <c r="AF596" s="15"/>
      <c r="AG596" s="15" t="s">
        <v>131</v>
      </c>
      <c r="AH596" s="15">
        <v>0</v>
      </c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</row>
    <row r="597" spans="1:60" outlineLevel="3">
      <c r="A597" s="18"/>
      <c r="B597" s="19"/>
      <c r="C597" s="30" t="s">
        <v>628</v>
      </c>
      <c r="D597" s="23"/>
      <c r="E597" s="34">
        <v>144.69999999999999</v>
      </c>
      <c r="F597" s="21"/>
      <c r="G597" s="21"/>
      <c r="H597" s="21"/>
      <c r="I597" s="21"/>
      <c r="J597" s="21"/>
      <c r="K597" s="21"/>
      <c r="L597" s="21"/>
      <c r="M597" s="21"/>
      <c r="N597" s="393"/>
      <c r="O597" s="393"/>
      <c r="P597" s="393"/>
      <c r="Q597" s="393"/>
      <c r="R597" s="21"/>
      <c r="S597" s="21"/>
      <c r="T597" s="21"/>
      <c r="U597" s="21"/>
      <c r="V597" s="21"/>
      <c r="W597" s="21"/>
      <c r="X597" s="21"/>
      <c r="Y597" s="21"/>
      <c r="Z597" s="15"/>
      <c r="AA597" s="15"/>
      <c r="AB597" s="15"/>
      <c r="AC597" s="15"/>
      <c r="AD597" s="15"/>
      <c r="AE597" s="15"/>
      <c r="AF597" s="15"/>
      <c r="AG597" s="15" t="s">
        <v>131</v>
      </c>
      <c r="AH597" s="15">
        <v>0</v>
      </c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</row>
    <row r="598" spans="1:60" outlineLevel="3">
      <c r="A598" s="18"/>
      <c r="B598" s="19"/>
      <c r="C598" s="30" t="s">
        <v>629</v>
      </c>
      <c r="D598" s="23"/>
      <c r="E598" s="34">
        <v>36.9</v>
      </c>
      <c r="F598" s="21"/>
      <c r="G598" s="21"/>
      <c r="H598" s="21"/>
      <c r="I598" s="21"/>
      <c r="J598" s="21"/>
      <c r="K598" s="21"/>
      <c r="L598" s="21"/>
      <c r="M598" s="21"/>
      <c r="N598" s="393"/>
      <c r="O598" s="393"/>
      <c r="P598" s="393"/>
      <c r="Q598" s="393"/>
      <c r="R598" s="21"/>
      <c r="S598" s="21"/>
      <c r="T598" s="21"/>
      <c r="U598" s="21"/>
      <c r="V598" s="21"/>
      <c r="W598" s="21"/>
      <c r="X598" s="21"/>
      <c r="Y598" s="21"/>
      <c r="Z598" s="15"/>
      <c r="AA598" s="15"/>
      <c r="AB598" s="15"/>
      <c r="AC598" s="15"/>
      <c r="AD598" s="15"/>
      <c r="AE598" s="15"/>
      <c r="AF598" s="15"/>
      <c r="AG598" s="15" t="s">
        <v>131</v>
      </c>
      <c r="AH598" s="15">
        <v>0</v>
      </c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</row>
    <row r="599" spans="1:60" outlineLevel="3">
      <c r="A599" s="18"/>
      <c r="B599" s="19"/>
      <c r="C599" s="30" t="s">
        <v>630</v>
      </c>
      <c r="D599" s="23"/>
      <c r="E599" s="34">
        <v>45.9</v>
      </c>
      <c r="F599" s="21"/>
      <c r="G599" s="21"/>
      <c r="H599" s="21"/>
      <c r="I599" s="21"/>
      <c r="J599" s="21"/>
      <c r="K599" s="21"/>
      <c r="L599" s="21"/>
      <c r="M599" s="21"/>
      <c r="N599" s="393"/>
      <c r="O599" s="393"/>
      <c r="P599" s="393"/>
      <c r="Q599" s="393"/>
      <c r="R599" s="21"/>
      <c r="S599" s="21"/>
      <c r="T599" s="21"/>
      <c r="U599" s="21"/>
      <c r="V599" s="21"/>
      <c r="W599" s="21"/>
      <c r="X599" s="21"/>
      <c r="Y599" s="21"/>
      <c r="Z599" s="15"/>
      <c r="AA599" s="15"/>
      <c r="AB599" s="15"/>
      <c r="AC599" s="15"/>
      <c r="AD599" s="15"/>
      <c r="AE599" s="15"/>
      <c r="AF599" s="15"/>
      <c r="AG599" s="15" t="s">
        <v>131</v>
      </c>
      <c r="AH599" s="15">
        <v>0</v>
      </c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</row>
    <row r="600" spans="1:60" ht="22.5" outlineLevel="3">
      <c r="A600" s="18"/>
      <c r="B600" s="19"/>
      <c r="C600" s="30" t="s">
        <v>631</v>
      </c>
      <c r="D600" s="23"/>
      <c r="E600" s="34">
        <v>492.8</v>
      </c>
      <c r="F600" s="21"/>
      <c r="G600" s="21"/>
      <c r="H600" s="21"/>
      <c r="I600" s="21"/>
      <c r="J600" s="21"/>
      <c r="K600" s="21"/>
      <c r="L600" s="21"/>
      <c r="M600" s="21"/>
      <c r="N600" s="393"/>
      <c r="O600" s="393"/>
      <c r="P600" s="393"/>
      <c r="Q600" s="393"/>
      <c r="R600" s="21"/>
      <c r="S600" s="21"/>
      <c r="T600" s="21"/>
      <c r="U600" s="21"/>
      <c r="V600" s="21"/>
      <c r="W600" s="21"/>
      <c r="X600" s="21"/>
      <c r="Y600" s="21"/>
      <c r="Z600" s="15"/>
      <c r="AA600" s="15"/>
      <c r="AB600" s="15"/>
      <c r="AC600" s="15"/>
      <c r="AD600" s="15"/>
      <c r="AE600" s="15"/>
      <c r="AF600" s="15"/>
      <c r="AG600" s="15" t="s">
        <v>131</v>
      </c>
      <c r="AH600" s="15">
        <v>0</v>
      </c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</row>
    <row r="601" spans="1:60" outlineLevel="3">
      <c r="A601" s="18"/>
      <c r="B601" s="19"/>
      <c r="C601" s="30" t="s">
        <v>305</v>
      </c>
      <c r="D601" s="23"/>
      <c r="E601" s="34">
        <v>478.6</v>
      </c>
      <c r="F601" s="21"/>
      <c r="G601" s="21"/>
      <c r="H601" s="21"/>
      <c r="I601" s="21"/>
      <c r="J601" s="21"/>
      <c r="K601" s="21"/>
      <c r="L601" s="21"/>
      <c r="M601" s="21"/>
      <c r="N601" s="393"/>
      <c r="O601" s="393"/>
      <c r="P601" s="393"/>
      <c r="Q601" s="393"/>
      <c r="R601" s="21"/>
      <c r="S601" s="21"/>
      <c r="T601" s="21"/>
      <c r="U601" s="21"/>
      <c r="V601" s="21"/>
      <c r="W601" s="21"/>
      <c r="X601" s="21"/>
      <c r="Y601" s="21"/>
      <c r="Z601" s="15"/>
      <c r="AA601" s="15"/>
      <c r="AB601" s="15"/>
      <c r="AC601" s="15"/>
      <c r="AD601" s="15"/>
      <c r="AE601" s="15"/>
      <c r="AF601" s="15"/>
      <c r="AG601" s="15" t="s">
        <v>131</v>
      </c>
      <c r="AH601" s="15">
        <v>0</v>
      </c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</row>
    <row r="602" spans="1:60" ht="33.75" outlineLevel="3">
      <c r="A602" s="18"/>
      <c r="B602" s="19"/>
      <c r="C602" s="30" t="s">
        <v>632</v>
      </c>
      <c r="D602" s="23"/>
      <c r="E602" s="34">
        <v>534.6</v>
      </c>
      <c r="F602" s="21"/>
      <c r="G602" s="21"/>
      <c r="H602" s="21"/>
      <c r="I602" s="21"/>
      <c r="J602" s="21"/>
      <c r="K602" s="21"/>
      <c r="L602" s="21"/>
      <c r="M602" s="21"/>
      <c r="N602" s="393"/>
      <c r="O602" s="393"/>
      <c r="P602" s="393"/>
      <c r="Q602" s="393"/>
      <c r="R602" s="21"/>
      <c r="S602" s="21"/>
      <c r="T602" s="21"/>
      <c r="U602" s="21"/>
      <c r="V602" s="21"/>
      <c r="W602" s="21"/>
      <c r="X602" s="21"/>
      <c r="Y602" s="21"/>
      <c r="Z602" s="15"/>
      <c r="AA602" s="15"/>
      <c r="AB602" s="15"/>
      <c r="AC602" s="15"/>
      <c r="AD602" s="15"/>
      <c r="AE602" s="15"/>
      <c r="AF602" s="15"/>
      <c r="AG602" s="15" t="s">
        <v>131</v>
      </c>
      <c r="AH602" s="15">
        <v>0</v>
      </c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</row>
    <row r="603" spans="1:60" outlineLevel="3">
      <c r="A603" s="18"/>
      <c r="B603" s="19"/>
      <c r="C603" s="30" t="s">
        <v>633</v>
      </c>
      <c r="D603" s="23"/>
      <c r="E603" s="34">
        <v>61.5</v>
      </c>
      <c r="F603" s="21"/>
      <c r="G603" s="21"/>
      <c r="H603" s="21"/>
      <c r="I603" s="21"/>
      <c r="J603" s="21"/>
      <c r="K603" s="21"/>
      <c r="L603" s="21"/>
      <c r="M603" s="21"/>
      <c r="N603" s="393"/>
      <c r="O603" s="393"/>
      <c r="P603" s="393"/>
      <c r="Q603" s="393"/>
      <c r="R603" s="21"/>
      <c r="S603" s="21"/>
      <c r="T603" s="21"/>
      <c r="U603" s="21"/>
      <c r="V603" s="21"/>
      <c r="W603" s="21"/>
      <c r="X603" s="21"/>
      <c r="Y603" s="21"/>
      <c r="Z603" s="15"/>
      <c r="AA603" s="15"/>
      <c r="AB603" s="15"/>
      <c r="AC603" s="15"/>
      <c r="AD603" s="15"/>
      <c r="AE603" s="15"/>
      <c r="AF603" s="15"/>
      <c r="AG603" s="15" t="s">
        <v>131</v>
      </c>
      <c r="AH603" s="15">
        <v>0</v>
      </c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</row>
    <row r="604" spans="1:60" outlineLevel="3">
      <c r="A604" s="18"/>
      <c r="B604" s="19"/>
      <c r="C604" s="30" t="s">
        <v>634</v>
      </c>
      <c r="D604" s="23"/>
      <c r="E604" s="34">
        <v>39.700000000000003</v>
      </c>
      <c r="F604" s="21"/>
      <c r="G604" s="21"/>
      <c r="H604" s="21"/>
      <c r="I604" s="21"/>
      <c r="J604" s="21"/>
      <c r="K604" s="21"/>
      <c r="L604" s="21"/>
      <c r="M604" s="21"/>
      <c r="N604" s="393"/>
      <c r="O604" s="393"/>
      <c r="P604" s="393"/>
      <c r="Q604" s="393"/>
      <c r="R604" s="21"/>
      <c r="S604" s="21"/>
      <c r="T604" s="21"/>
      <c r="U604" s="21"/>
      <c r="V604" s="21"/>
      <c r="W604" s="21"/>
      <c r="X604" s="21"/>
      <c r="Y604" s="21"/>
      <c r="Z604" s="15"/>
      <c r="AA604" s="15"/>
      <c r="AB604" s="15"/>
      <c r="AC604" s="15"/>
      <c r="AD604" s="15"/>
      <c r="AE604" s="15"/>
      <c r="AF604" s="15"/>
      <c r="AG604" s="15" t="s">
        <v>131</v>
      </c>
      <c r="AH604" s="15">
        <v>0</v>
      </c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</row>
    <row r="605" spans="1:60" outlineLevel="3">
      <c r="A605" s="18"/>
      <c r="B605" s="19"/>
      <c r="C605" s="30" t="s">
        <v>635</v>
      </c>
      <c r="D605" s="23"/>
      <c r="E605" s="34">
        <v>21</v>
      </c>
      <c r="F605" s="21"/>
      <c r="G605" s="21"/>
      <c r="H605" s="21"/>
      <c r="I605" s="21"/>
      <c r="J605" s="21"/>
      <c r="K605" s="21"/>
      <c r="L605" s="21"/>
      <c r="M605" s="21"/>
      <c r="N605" s="393"/>
      <c r="O605" s="393"/>
      <c r="P605" s="393"/>
      <c r="Q605" s="393"/>
      <c r="R605" s="21"/>
      <c r="S605" s="21"/>
      <c r="T605" s="21"/>
      <c r="U605" s="21"/>
      <c r="V605" s="21"/>
      <c r="W605" s="21"/>
      <c r="X605" s="21"/>
      <c r="Y605" s="21"/>
      <c r="Z605" s="15"/>
      <c r="AA605" s="15"/>
      <c r="AB605" s="15"/>
      <c r="AC605" s="15"/>
      <c r="AD605" s="15"/>
      <c r="AE605" s="15"/>
      <c r="AF605" s="15"/>
      <c r="AG605" s="15" t="s">
        <v>131</v>
      </c>
      <c r="AH605" s="15">
        <v>0</v>
      </c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</row>
    <row r="606" spans="1:60" outlineLevel="3">
      <c r="A606" s="18"/>
      <c r="B606" s="19"/>
      <c r="C606" s="30" t="s">
        <v>636</v>
      </c>
      <c r="D606" s="23"/>
      <c r="E606" s="34">
        <v>18.899999999999999</v>
      </c>
      <c r="F606" s="21"/>
      <c r="G606" s="21"/>
      <c r="H606" s="21"/>
      <c r="I606" s="21"/>
      <c r="J606" s="21"/>
      <c r="K606" s="21"/>
      <c r="L606" s="21"/>
      <c r="M606" s="21"/>
      <c r="N606" s="393"/>
      <c r="O606" s="393"/>
      <c r="P606" s="393"/>
      <c r="Q606" s="393"/>
      <c r="R606" s="21"/>
      <c r="S606" s="21"/>
      <c r="T606" s="21"/>
      <c r="U606" s="21"/>
      <c r="V606" s="21"/>
      <c r="W606" s="21"/>
      <c r="X606" s="21"/>
      <c r="Y606" s="21"/>
      <c r="Z606" s="15"/>
      <c r="AA606" s="15"/>
      <c r="AB606" s="15"/>
      <c r="AC606" s="15"/>
      <c r="AD606" s="15"/>
      <c r="AE606" s="15"/>
      <c r="AF606" s="15"/>
      <c r="AG606" s="15" t="s">
        <v>131</v>
      </c>
      <c r="AH606" s="15">
        <v>0</v>
      </c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</row>
    <row r="607" spans="1:60" outlineLevel="3">
      <c r="A607" s="18"/>
      <c r="B607" s="19"/>
      <c r="C607" s="30" t="s">
        <v>637</v>
      </c>
      <c r="D607" s="23"/>
      <c r="E607" s="34">
        <v>39.299999999999997</v>
      </c>
      <c r="F607" s="21"/>
      <c r="G607" s="21"/>
      <c r="H607" s="21"/>
      <c r="I607" s="21"/>
      <c r="J607" s="21"/>
      <c r="K607" s="21"/>
      <c r="L607" s="21"/>
      <c r="M607" s="21"/>
      <c r="N607" s="393"/>
      <c r="O607" s="393"/>
      <c r="P607" s="393"/>
      <c r="Q607" s="393"/>
      <c r="R607" s="21"/>
      <c r="S607" s="21"/>
      <c r="T607" s="21"/>
      <c r="U607" s="21"/>
      <c r="V607" s="21"/>
      <c r="W607" s="21"/>
      <c r="X607" s="21"/>
      <c r="Y607" s="21"/>
      <c r="Z607" s="15"/>
      <c r="AA607" s="15"/>
      <c r="AB607" s="15"/>
      <c r="AC607" s="15"/>
      <c r="AD607" s="15"/>
      <c r="AE607" s="15"/>
      <c r="AF607" s="15"/>
      <c r="AG607" s="15" t="s">
        <v>131</v>
      </c>
      <c r="AH607" s="15">
        <v>0</v>
      </c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</row>
    <row r="608" spans="1:60" outlineLevel="3">
      <c r="A608" s="18"/>
      <c r="B608" s="19"/>
      <c r="C608" s="30" t="s">
        <v>638</v>
      </c>
      <c r="D608" s="23"/>
      <c r="E608" s="34">
        <v>83.5</v>
      </c>
      <c r="F608" s="21"/>
      <c r="G608" s="21"/>
      <c r="H608" s="21"/>
      <c r="I608" s="21"/>
      <c r="J608" s="21"/>
      <c r="K608" s="21"/>
      <c r="L608" s="21"/>
      <c r="M608" s="21"/>
      <c r="N608" s="393"/>
      <c r="O608" s="393"/>
      <c r="P608" s="393"/>
      <c r="Q608" s="393"/>
      <c r="R608" s="21"/>
      <c r="S608" s="21"/>
      <c r="T608" s="21"/>
      <c r="U608" s="21"/>
      <c r="V608" s="21"/>
      <c r="W608" s="21"/>
      <c r="X608" s="21"/>
      <c r="Y608" s="21"/>
      <c r="Z608" s="15"/>
      <c r="AA608" s="15"/>
      <c r="AB608" s="15"/>
      <c r="AC608" s="15"/>
      <c r="AD608" s="15"/>
      <c r="AE608" s="15"/>
      <c r="AF608" s="15"/>
      <c r="AG608" s="15" t="s">
        <v>131</v>
      </c>
      <c r="AH608" s="15">
        <v>0</v>
      </c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</row>
    <row r="609" spans="1:60" ht="22.5" outlineLevel="1">
      <c r="A609" s="25">
        <v>74</v>
      </c>
      <c r="B609" s="26" t="s">
        <v>639</v>
      </c>
      <c r="C609" s="29" t="s">
        <v>640</v>
      </c>
      <c r="D609" s="27" t="s">
        <v>152</v>
      </c>
      <c r="E609" s="35">
        <v>2627.7</v>
      </c>
      <c r="F609" s="392"/>
      <c r="G609" s="36">
        <f>ROUND(E609*F609,2)</f>
        <v>0</v>
      </c>
      <c r="H609" s="392"/>
      <c r="I609" s="36">
        <f>ROUND(E609*H609,2)</f>
        <v>0</v>
      </c>
      <c r="J609" s="392"/>
      <c r="K609" s="36">
        <f>ROUND(E609*J609,2)</f>
        <v>0</v>
      </c>
      <c r="L609" s="36">
        <v>21</v>
      </c>
      <c r="M609" s="36">
        <f>G609*(1+L609/100)</f>
        <v>0</v>
      </c>
      <c r="N609" s="35">
        <v>2.5999999999999998E-4</v>
      </c>
      <c r="O609" s="35">
        <f>ROUND(E609*N609,2)</f>
        <v>0.68</v>
      </c>
      <c r="P609" s="35">
        <v>0</v>
      </c>
      <c r="Q609" s="35">
        <f>ROUND(E609*P609,2)</f>
        <v>0</v>
      </c>
      <c r="R609" s="36"/>
      <c r="S609" s="36" t="s">
        <v>2116</v>
      </c>
      <c r="T609" s="28" t="s">
        <v>127</v>
      </c>
      <c r="U609" s="21">
        <v>0.09</v>
      </c>
      <c r="V609" s="21">
        <f>ROUND(E609*U609,2)</f>
        <v>236.49</v>
      </c>
      <c r="W609" s="21"/>
      <c r="X609" s="21" t="s">
        <v>135</v>
      </c>
      <c r="Y609" s="21" t="s">
        <v>2117</v>
      </c>
      <c r="Z609" s="15"/>
      <c r="AA609" s="15"/>
      <c r="AB609" s="15"/>
      <c r="AC609" s="15"/>
      <c r="AD609" s="15"/>
      <c r="AE609" s="15"/>
      <c r="AF609" s="15"/>
      <c r="AG609" s="15" t="s">
        <v>136</v>
      </c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</row>
    <row r="610" spans="1:60" outlineLevel="2">
      <c r="A610" s="18"/>
      <c r="B610" s="19"/>
      <c r="C610" s="30" t="s">
        <v>624</v>
      </c>
      <c r="D610" s="23"/>
      <c r="E610" s="34">
        <v>236.9</v>
      </c>
      <c r="F610" s="21"/>
      <c r="G610" s="21"/>
      <c r="H610" s="21"/>
      <c r="I610" s="21"/>
      <c r="J610" s="21"/>
      <c r="K610" s="21"/>
      <c r="L610" s="21"/>
      <c r="M610" s="21"/>
      <c r="N610" s="393"/>
      <c r="O610" s="393"/>
      <c r="P610" s="393"/>
      <c r="Q610" s="393"/>
      <c r="R610" s="21"/>
      <c r="S610" s="21"/>
      <c r="T610" s="21"/>
      <c r="U610" s="21"/>
      <c r="V610" s="21"/>
      <c r="W610" s="21"/>
      <c r="X610" s="21"/>
      <c r="Y610" s="21"/>
      <c r="Z610" s="15"/>
      <c r="AA610" s="15"/>
      <c r="AB610" s="15"/>
      <c r="AC610" s="15"/>
      <c r="AD610" s="15"/>
      <c r="AE610" s="15"/>
      <c r="AF610" s="15"/>
      <c r="AG610" s="15" t="s">
        <v>131</v>
      </c>
      <c r="AH610" s="15">
        <v>0</v>
      </c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</row>
    <row r="611" spans="1:60" outlineLevel="3">
      <c r="A611" s="18"/>
      <c r="B611" s="19"/>
      <c r="C611" s="30" t="s">
        <v>625</v>
      </c>
      <c r="D611" s="23"/>
      <c r="E611" s="34">
        <v>156.19999999999999</v>
      </c>
      <c r="F611" s="21"/>
      <c r="G611" s="21"/>
      <c r="H611" s="21"/>
      <c r="I611" s="21"/>
      <c r="J611" s="21"/>
      <c r="K611" s="21"/>
      <c r="L611" s="21"/>
      <c r="M611" s="21"/>
      <c r="N611" s="393"/>
      <c r="O611" s="393"/>
      <c r="P611" s="393"/>
      <c r="Q611" s="393"/>
      <c r="R611" s="21"/>
      <c r="S611" s="21"/>
      <c r="T611" s="21"/>
      <c r="U611" s="21"/>
      <c r="V611" s="21"/>
      <c r="W611" s="21"/>
      <c r="X611" s="21"/>
      <c r="Y611" s="21"/>
      <c r="Z611" s="15"/>
      <c r="AA611" s="15"/>
      <c r="AB611" s="15"/>
      <c r="AC611" s="15"/>
      <c r="AD611" s="15"/>
      <c r="AE611" s="15"/>
      <c r="AF611" s="15"/>
      <c r="AG611" s="15" t="s">
        <v>131</v>
      </c>
      <c r="AH611" s="15">
        <v>0</v>
      </c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</row>
    <row r="612" spans="1:60" outlineLevel="3">
      <c r="A612" s="18"/>
      <c r="B612" s="19"/>
      <c r="C612" s="30" t="s">
        <v>626</v>
      </c>
      <c r="D612" s="23"/>
      <c r="E612" s="34">
        <v>17</v>
      </c>
      <c r="F612" s="21"/>
      <c r="G612" s="21"/>
      <c r="H612" s="21"/>
      <c r="I612" s="21"/>
      <c r="J612" s="21"/>
      <c r="K612" s="21"/>
      <c r="L612" s="21"/>
      <c r="M612" s="21"/>
      <c r="N612" s="393"/>
      <c r="O612" s="393"/>
      <c r="P612" s="393"/>
      <c r="Q612" s="393"/>
      <c r="R612" s="21"/>
      <c r="S612" s="21"/>
      <c r="T612" s="21"/>
      <c r="U612" s="21"/>
      <c r="V612" s="21"/>
      <c r="W612" s="21"/>
      <c r="X612" s="21"/>
      <c r="Y612" s="21"/>
      <c r="Z612" s="15"/>
      <c r="AA612" s="15"/>
      <c r="AB612" s="15"/>
      <c r="AC612" s="15"/>
      <c r="AD612" s="15"/>
      <c r="AE612" s="15"/>
      <c r="AF612" s="15"/>
      <c r="AG612" s="15" t="s">
        <v>131</v>
      </c>
      <c r="AH612" s="15">
        <v>0</v>
      </c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</row>
    <row r="613" spans="1:60" outlineLevel="3">
      <c r="A613" s="18"/>
      <c r="B613" s="19"/>
      <c r="C613" s="30" t="s">
        <v>300</v>
      </c>
      <c r="D613" s="23"/>
      <c r="E613" s="34">
        <v>4.5999999999999996</v>
      </c>
      <c r="F613" s="21"/>
      <c r="G613" s="21"/>
      <c r="H613" s="21"/>
      <c r="I613" s="21"/>
      <c r="J613" s="21"/>
      <c r="K613" s="21"/>
      <c r="L613" s="21"/>
      <c r="M613" s="21"/>
      <c r="N613" s="393"/>
      <c r="O613" s="393"/>
      <c r="P613" s="393"/>
      <c r="Q613" s="393"/>
      <c r="R613" s="21"/>
      <c r="S613" s="21"/>
      <c r="T613" s="21"/>
      <c r="U613" s="21"/>
      <c r="V613" s="21"/>
      <c r="W613" s="21"/>
      <c r="X613" s="21"/>
      <c r="Y613" s="21"/>
      <c r="Z613" s="15"/>
      <c r="AA613" s="15"/>
      <c r="AB613" s="15"/>
      <c r="AC613" s="15"/>
      <c r="AD613" s="15"/>
      <c r="AE613" s="15"/>
      <c r="AF613" s="15"/>
      <c r="AG613" s="15" t="s">
        <v>131</v>
      </c>
      <c r="AH613" s="15">
        <v>0</v>
      </c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</row>
    <row r="614" spans="1:60" outlineLevel="3">
      <c r="A614" s="18"/>
      <c r="B614" s="19"/>
      <c r="C614" s="30" t="s">
        <v>302</v>
      </c>
      <c r="D614" s="23"/>
      <c r="E614" s="34">
        <v>63.4</v>
      </c>
      <c r="F614" s="21"/>
      <c r="G614" s="21"/>
      <c r="H614" s="21"/>
      <c r="I614" s="21"/>
      <c r="J614" s="21"/>
      <c r="K614" s="21"/>
      <c r="L614" s="21"/>
      <c r="M614" s="21"/>
      <c r="N614" s="393"/>
      <c r="O614" s="393"/>
      <c r="P614" s="393"/>
      <c r="Q614" s="393"/>
      <c r="R614" s="21"/>
      <c r="S614" s="21"/>
      <c r="T614" s="21"/>
      <c r="U614" s="21"/>
      <c r="V614" s="21"/>
      <c r="W614" s="21"/>
      <c r="X614" s="21"/>
      <c r="Y614" s="21"/>
      <c r="Z614" s="15"/>
      <c r="AA614" s="15"/>
      <c r="AB614" s="15"/>
      <c r="AC614" s="15"/>
      <c r="AD614" s="15"/>
      <c r="AE614" s="15"/>
      <c r="AF614" s="15"/>
      <c r="AG614" s="15" t="s">
        <v>131</v>
      </c>
      <c r="AH614" s="15">
        <v>0</v>
      </c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</row>
    <row r="615" spans="1:60" outlineLevel="3">
      <c r="A615" s="18"/>
      <c r="B615" s="19"/>
      <c r="C615" s="30" t="s">
        <v>627</v>
      </c>
      <c r="D615" s="23"/>
      <c r="E615" s="34">
        <v>152.19999999999999</v>
      </c>
      <c r="F615" s="21"/>
      <c r="G615" s="21"/>
      <c r="H615" s="21"/>
      <c r="I615" s="21"/>
      <c r="J615" s="21"/>
      <c r="K615" s="21"/>
      <c r="L615" s="21"/>
      <c r="M615" s="21"/>
      <c r="N615" s="393"/>
      <c r="O615" s="393"/>
      <c r="P615" s="393"/>
      <c r="Q615" s="393"/>
      <c r="R615" s="21"/>
      <c r="S615" s="21"/>
      <c r="T615" s="21"/>
      <c r="U615" s="21"/>
      <c r="V615" s="21"/>
      <c r="W615" s="21"/>
      <c r="X615" s="21"/>
      <c r="Y615" s="21"/>
      <c r="Z615" s="15"/>
      <c r="AA615" s="15"/>
      <c r="AB615" s="15"/>
      <c r="AC615" s="15"/>
      <c r="AD615" s="15"/>
      <c r="AE615" s="15"/>
      <c r="AF615" s="15"/>
      <c r="AG615" s="15" t="s">
        <v>131</v>
      </c>
      <c r="AH615" s="15">
        <v>0</v>
      </c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</row>
    <row r="616" spans="1:60" outlineLevel="3">
      <c r="A616" s="18"/>
      <c r="B616" s="19"/>
      <c r="C616" s="30" t="s">
        <v>628</v>
      </c>
      <c r="D616" s="23"/>
      <c r="E616" s="34">
        <v>144.69999999999999</v>
      </c>
      <c r="F616" s="21"/>
      <c r="G616" s="21"/>
      <c r="H616" s="21"/>
      <c r="I616" s="21"/>
      <c r="J616" s="21"/>
      <c r="K616" s="21"/>
      <c r="L616" s="21"/>
      <c r="M616" s="21"/>
      <c r="N616" s="393"/>
      <c r="O616" s="393"/>
      <c r="P616" s="393"/>
      <c r="Q616" s="393"/>
      <c r="R616" s="21"/>
      <c r="S616" s="21"/>
      <c r="T616" s="21"/>
      <c r="U616" s="21"/>
      <c r="V616" s="21"/>
      <c r="W616" s="21"/>
      <c r="X616" s="21"/>
      <c r="Y616" s="21"/>
      <c r="Z616" s="15"/>
      <c r="AA616" s="15"/>
      <c r="AB616" s="15"/>
      <c r="AC616" s="15"/>
      <c r="AD616" s="15"/>
      <c r="AE616" s="15"/>
      <c r="AF616" s="15"/>
      <c r="AG616" s="15" t="s">
        <v>131</v>
      </c>
      <c r="AH616" s="15">
        <v>0</v>
      </c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</row>
    <row r="617" spans="1:60" outlineLevel="3">
      <c r="A617" s="18"/>
      <c r="B617" s="19"/>
      <c r="C617" s="30" t="s">
        <v>629</v>
      </c>
      <c r="D617" s="23"/>
      <c r="E617" s="34">
        <v>36.9</v>
      </c>
      <c r="F617" s="21"/>
      <c r="G617" s="21"/>
      <c r="H617" s="21"/>
      <c r="I617" s="21"/>
      <c r="J617" s="21"/>
      <c r="K617" s="21"/>
      <c r="L617" s="21"/>
      <c r="M617" s="21"/>
      <c r="N617" s="393"/>
      <c r="O617" s="393"/>
      <c r="P617" s="393"/>
      <c r="Q617" s="393"/>
      <c r="R617" s="21"/>
      <c r="S617" s="21"/>
      <c r="T617" s="21"/>
      <c r="U617" s="21"/>
      <c r="V617" s="21"/>
      <c r="W617" s="21"/>
      <c r="X617" s="21"/>
      <c r="Y617" s="21"/>
      <c r="Z617" s="15"/>
      <c r="AA617" s="15"/>
      <c r="AB617" s="15"/>
      <c r="AC617" s="15"/>
      <c r="AD617" s="15"/>
      <c r="AE617" s="15"/>
      <c r="AF617" s="15"/>
      <c r="AG617" s="15" t="s">
        <v>131</v>
      </c>
      <c r="AH617" s="15">
        <v>0</v>
      </c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</row>
    <row r="618" spans="1:60" outlineLevel="3">
      <c r="A618" s="18"/>
      <c r="B618" s="19"/>
      <c r="C618" s="30" t="s">
        <v>630</v>
      </c>
      <c r="D618" s="23"/>
      <c r="E618" s="34">
        <v>45.9</v>
      </c>
      <c r="F618" s="21"/>
      <c r="G618" s="21"/>
      <c r="H618" s="21"/>
      <c r="I618" s="21"/>
      <c r="J618" s="21"/>
      <c r="K618" s="21"/>
      <c r="L618" s="21"/>
      <c r="M618" s="21"/>
      <c r="N618" s="393"/>
      <c r="O618" s="393"/>
      <c r="P618" s="393"/>
      <c r="Q618" s="393"/>
      <c r="R618" s="21"/>
      <c r="S618" s="21"/>
      <c r="T618" s="21"/>
      <c r="U618" s="21"/>
      <c r="V618" s="21"/>
      <c r="W618" s="21"/>
      <c r="X618" s="21"/>
      <c r="Y618" s="21"/>
      <c r="Z618" s="15"/>
      <c r="AA618" s="15"/>
      <c r="AB618" s="15"/>
      <c r="AC618" s="15"/>
      <c r="AD618" s="15"/>
      <c r="AE618" s="15"/>
      <c r="AF618" s="15"/>
      <c r="AG618" s="15" t="s">
        <v>131</v>
      </c>
      <c r="AH618" s="15">
        <v>0</v>
      </c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</row>
    <row r="619" spans="1:60" ht="22.5" outlineLevel="3">
      <c r="A619" s="18"/>
      <c r="B619" s="19"/>
      <c r="C619" s="30" t="s">
        <v>631</v>
      </c>
      <c r="D619" s="23"/>
      <c r="E619" s="34">
        <v>492.8</v>
      </c>
      <c r="F619" s="21"/>
      <c r="G619" s="21"/>
      <c r="H619" s="21"/>
      <c r="I619" s="21"/>
      <c r="J619" s="21"/>
      <c r="K619" s="21"/>
      <c r="L619" s="21"/>
      <c r="M619" s="21"/>
      <c r="N619" s="393"/>
      <c r="O619" s="393"/>
      <c r="P619" s="393"/>
      <c r="Q619" s="393"/>
      <c r="R619" s="21"/>
      <c r="S619" s="21"/>
      <c r="T619" s="21"/>
      <c r="U619" s="21"/>
      <c r="V619" s="21"/>
      <c r="W619" s="21"/>
      <c r="X619" s="21"/>
      <c r="Y619" s="21"/>
      <c r="Z619" s="15"/>
      <c r="AA619" s="15"/>
      <c r="AB619" s="15"/>
      <c r="AC619" s="15"/>
      <c r="AD619" s="15"/>
      <c r="AE619" s="15"/>
      <c r="AF619" s="15"/>
      <c r="AG619" s="15" t="s">
        <v>131</v>
      </c>
      <c r="AH619" s="15">
        <v>0</v>
      </c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</row>
    <row r="620" spans="1:60" outlineLevel="3">
      <c r="A620" s="18"/>
      <c r="B620" s="19"/>
      <c r="C620" s="30" t="s">
        <v>305</v>
      </c>
      <c r="D620" s="23"/>
      <c r="E620" s="34">
        <v>478.6</v>
      </c>
      <c r="F620" s="21"/>
      <c r="G620" s="21"/>
      <c r="H620" s="21"/>
      <c r="I620" s="21"/>
      <c r="J620" s="21"/>
      <c r="K620" s="21"/>
      <c r="L620" s="21"/>
      <c r="M620" s="21"/>
      <c r="N620" s="393"/>
      <c r="O620" s="393"/>
      <c r="P620" s="393"/>
      <c r="Q620" s="393"/>
      <c r="R620" s="21"/>
      <c r="S620" s="21"/>
      <c r="T620" s="21"/>
      <c r="U620" s="21"/>
      <c r="V620" s="21"/>
      <c r="W620" s="21"/>
      <c r="X620" s="21"/>
      <c r="Y620" s="21"/>
      <c r="Z620" s="15"/>
      <c r="AA620" s="15"/>
      <c r="AB620" s="15"/>
      <c r="AC620" s="15"/>
      <c r="AD620" s="15"/>
      <c r="AE620" s="15"/>
      <c r="AF620" s="15"/>
      <c r="AG620" s="15" t="s">
        <v>131</v>
      </c>
      <c r="AH620" s="15">
        <v>0</v>
      </c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</row>
    <row r="621" spans="1:60" ht="33.75" outlineLevel="3">
      <c r="A621" s="18"/>
      <c r="B621" s="19"/>
      <c r="C621" s="30" t="s">
        <v>632</v>
      </c>
      <c r="D621" s="23"/>
      <c r="E621" s="34">
        <v>534.6</v>
      </c>
      <c r="F621" s="21"/>
      <c r="G621" s="21"/>
      <c r="H621" s="21"/>
      <c r="I621" s="21"/>
      <c r="J621" s="21"/>
      <c r="K621" s="21"/>
      <c r="L621" s="21"/>
      <c r="M621" s="21"/>
      <c r="N621" s="393"/>
      <c r="O621" s="393"/>
      <c r="P621" s="393"/>
      <c r="Q621" s="393"/>
      <c r="R621" s="21"/>
      <c r="S621" s="21"/>
      <c r="T621" s="21"/>
      <c r="U621" s="21"/>
      <c r="V621" s="21"/>
      <c r="W621" s="21"/>
      <c r="X621" s="21"/>
      <c r="Y621" s="21"/>
      <c r="Z621" s="15"/>
      <c r="AA621" s="15"/>
      <c r="AB621" s="15"/>
      <c r="AC621" s="15"/>
      <c r="AD621" s="15"/>
      <c r="AE621" s="15"/>
      <c r="AF621" s="15"/>
      <c r="AG621" s="15" t="s">
        <v>131</v>
      </c>
      <c r="AH621" s="15">
        <v>0</v>
      </c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</row>
    <row r="622" spans="1:60" outlineLevel="3">
      <c r="A622" s="18"/>
      <c r="B622" s="19"/>
      <c r="C622" s="30" t="s">
        <v>633</v>
      </c>
      <c r="D622" s="23"/>
      <c r="E622" s="34">
        <v>61.5</v>
      </c>
      <c r="F622" s="21"/>
      <c r="G622" s="21"/>
      <c r="H622" s="21"/>
      <c r="I622" s="21"/>
      <c r="J622" s="21"/>
      <c r="K622" s="21"/>
      <c r="L622" s="21"/>
      <c r="M622" s="21"/>
      <c r="N622" s="393"/>
      <c r="O622" s="393"/>
      <c r="P622" s="393"/>
      <c r="Q622" s="393"/>
      <c r="R622" s="21"/>
      <c r="S622" s="21"/>
      <c r="T622" s="21"/>
      <c r="U622" s="21"/>
      <c r="V622" s="21"/>
      <c r="W622" s="21"/>
      <c r="X622" s="21"/>
      <c r="Y622" s="21"/>
      <c r="Z622" s="15"/>
      <c r="AA622" s="15"/>
      <c r="AB622" s="15"/>
      <c r="AC622" s="15"/>
      <c r="AD622" s="15"/>
      <c r="AE622" s="15"/>
      <c r="AF622" s="15"/>
      <c r="AG622" s="15" t="s">
        <v>131</v>
      </c>
      <c r="AH622" s="15">
        <v>0</v>
      </c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</row>
    <row r="623" spans="1:60" outlineLevel="3">
      <c r="A623" s="18"/>
      <c r="B623" s="19"/>
      <c r="C623" s="30" t="s">
        <v>634</v>
      </c>
      <c r="D623" s="23"/>
      <c r="E623" s="34">
        <v>39.700000000000003</v>
      </c>
      <c r="F623" s="21"/>
      <c r="G623" s="21"/>
      <c r="H623" s="21"/>
      <c r="I623" s="21"/>
      <c r="J623" s="21"/>
      <c r="K623" s="21"/>
      <c r="L623" s="21"/>
      <c r="M623" s="21"/>
      <c r="N623" s="393"/>
      <c r="O623" s="393"/>
      <c r="P623" s="393"/>
      <c r="Q623" s="393"/>
      <c r="R623" s="21"/>
      <c r="S623" s="21"/>
      <c r="T623" s="21"/>
      <c r="U623" s="21"/>
      <c r="V623" s="21"/>
      <c r="W623" s="21"/>
      <c r="X623" s="21"/>
      <c r="Y623" s="21"/>
      <c r="Z623" s="15"/>
      <c r="AA623" s="15"/>
      <c r="AB623" s="15"/>
      <c r="AC623" s="15"/>
      <c r="AD623" s="15"/>
      <c r="AE623" s="15"/>
      <c r="AF623" s="15"/>
      <c r="AG623" s="15" t="s">
        <v>131</v>
      </c>
      <c r="AH623" s="15">
        <v>0</v>
      </c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</row>
    <row r="624" spans="1:60" outlineLevel="3">
      <c r="A624" s="18"/>
      <c r="B624" s="19"/>
      <c r="C624" s="30" t="s">
        <v>635</v>
      </c>
      <c r="D624" s="23"/>
      <c r="E624" s="34">
        <v>21</v>
      </c>
      <c r="F624" s="21"/>
      <c r="G624" s="21"/>
      <c r="H624" s="21"/>
      <c r="I624" s="21"/>
      <c r="J624" s="21"/>
      <c r="K624" s="21"/>
      <c r="L624" s="21"/>
      <c r="M624" s="21"/>
      <c r="N624" s="393"/>
      <c r="O624" s="393"/>
      <c r="P624" s="393"/>
      <c r="Q624" s="393"/>
      <c r="R624" s="21"/>
      <c r="S624" s="21"/>
      <c r="T624" s="21"/>
      <c r="U624" s="21"/>
      <c r="V624" s="21"/>
      <c r="W624" s="21"/>
      <c r="X624" s="21"/>
      <c r="Y624" s="21"/>
      <c r="Z624" s="15"/>
      <c r="AA624" s="15"/>
      <c r="AB624" s="15"/>
      <c r="AC624" s="15"/>
      <c r="AD624" s="15"/>
      <c r="AE624" s="15"/>
      <c r="AF624" s="15"/>
      <c r="AG624" s="15" t="s">
        <v>131</v>
      </c>
      <c r="AH624" s="15">
        <v>0</v>
      </c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</row>
    <row r="625" spans="1:60" outlineLevel="3">
      <c r="A625" s="18"/>
      <c r="B625" s="19"/>
      <c r="C625" s="30" t="s">
        <v>636</v>
      </c>
      <c r="D625" s="23"/>
      <c r="E625" s="34">
        <v>18.899999999999999</v>
      </c>
      <c r="F625" s="21"/>
      <c r="G625" s="21"/>
      <c r="H625" s="21"/>
      <c r="I625" s="21"/>
      <c r="J625" s="21"/>
      <c r="K625" s="21"/>
      <c r="L625" s="21"/>
      <c r="M625" s="21"/>
      <c r="N625" s="393"/>
      <c r="O625" s="393"/>
      <c r="P625" s="393"/>
      <c r="Q625" s="393"/>
      <c r="R625" s="21"/>
      <c r="S625" s="21"/>
      <c r="T625" s="21"/>
      <c r="U625" s="21"/>
      <c r="V625" s="21"/>
      <c r="W625" s="21"/>
      <c r="X625" s="21"/>
      <c r="Y625" s="21"/>
      <c r="Z625" s="15"/>
      <c r="AA625" s="15"/>
      <c r="AB625" s="15"/>
      <c r="AC625" s="15"/>
      <c r="AD625" s="15"/>
      <c r="AE625" s="15"/>
      <c r="AF625" s="15"/>
      <c r="AG625" s="15" t="s">
        <v>131</v>
      </c>
      <c r="AH625" s="15">
        <v>0</v>
      </c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</row>
    <row r="626" spans="1:60" outlineLevel="3">
      <c r="A626" s="18"/>
      <c r="B626" s="19"/>
      <c r="C626" s="30" t="s">
        <v>637</v>
      </c>
      <c r="D626" s="23"/>
      <c r="E626" s="34">
        <v>39.299999999999997</v>
      </c>
      <c r="F626" s="21"/>
      <c r="G626" s="21"/>
      <c r="H626" s="21"/>
      <c r="I626" s="21"/>
      <c r="J626" s="21"/>
      <c r="K626" s="21"/>
      <c r="L626" s="21"/>
      <c r="M626" s="21"/>
      <c r="N626" s="393"/>
      <c r="O626" s="393"/>
      <c r="P626" s="393"/>
      <c r="Q626" s="393"/>
      <c r="R626" s="21"/>
      <c r="S626" s="21"/>
      <c r="T626" s="21"/>
      <c r="U626" s="21"/>
      <c r="V626" s="21"/>
      <c r="W626" s="21"/>
      <c r="X626" s="21"/>
      <c r="Y626" s="21"/>
      <c r="Z626" s="15"/>
      <c r="AA626" s="15"/>
      <c r="AB626" s="15"/>
      <c r="AC626" s="15"/>
      <c r="AD626" s="15"/>
      <c r="AE626" s="15"/>
      <c r="AF626" s="15"/>
      <c r="AG626" s="15" t="s">
        <v>131</v>
      </c>
      <c r="AH626" s="15">
        <v>0</v>
      </c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</row>
    <row r="627" spans="1:60" outlineLevel="3">
      <c r="A627" s="18"/>
      <c r="B627" s="19"/>
      <c r="C627" s="30" t="s">
        <v>638</v>
      </c>
      <c r="D627" s="23"/>
      <c r="E627" s="34">
        <v>83.5</v>
      </c>
      <c r="F627" s="21"/>
      <c r="G627" s="21"/>
      <c r="H627" s="21"/>
      <c r="I627" s="21"/>
      <c r="J627" s="21"/>
      <c r="K627" s="21"/>
      <c r="L627" s="21"/>
      <c r="M627" s="21"/>
      <c r="N627" s="393"/>
      <c r="O627" s="393"/>
      <c r="P627" s="393"/>
      <c r="Q627" s="393"/>
      <c r="R627" s="21"/>
      <c r="S627" s="21"/>
      <c r="T627" s="21"/>
      <c r="U627" s="21"/>
      <c r="V627" s="21"/>
      <c r="W627" s="21"/>
      <c r="X627" s="21"/>
      <c r="Y627" s="21"/>
      <c r="Z627" s="15"/>
      <c r="AA627" s="15"/>
      <c r="AB627" s="15"/>
      <c r="AC627" s="15"/>
      <c r="AD627" s="15"/>
      <c r="AE627" s="15"/>
      <c r="AF627" s="15"/>
      <c r="AG627" s="15" t="s">
        <v>131</v>
      </c>
      <c r="AH627" s="15">
        <v>0</v>
      </c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</row>
    <row r="628" spans="1:60" ht="33.75" outlineLevel="1">
      <c r="A628" s="25">
        <v>75</v>
      </c>
      <c r="B628" s="26" t="s">
        <v>641</v>
      </c>
      <c r="C628" s="29" t="s">
        <v>642</v>
      </c>
      <c r="D628" s="27" t="s">
        <v>267</v>
      </c>
      <c r="E628" s="35">
        <v>1684.5</v>
      </c>
      <c r="F628" s="392"/>
      <c r="G628" s="36">
        <f>ROUND(E628*F628,2)</f>
        <v>0</v>
      </c>
      <c r="H628" s="392"/>
      <c r="I628" s="36">
        <f>ROUND(E628*H628,2)</f>
        <v>0</v>
      </c>
      <c r="J628" s="392"/>
      <c r="K628" s="36">
        <f>ROUND(E628*J628,2)</f>
        <v>0</v>
      </c>
      <c r="L628" s="36">
        <v>21</v>
      </c>
      <c r="M628" s="36">
        <f>G628*(1+L628/100)</f>
        <v>0</v>
      </c>
      <c r="N628" s="35">
        <v>0</v>
      </c>
      <c r="O628" s="35">
        <f>ROUND(E628*N628,2)</f>
        <v>0</v>
      </c>
      <c r="P628" s="35">
        <v>0</v>
      </c>
      <c r="Q628" s="35">
        <f>ROUND(E628*P628,2)</f>
        <v>0</v>
      </c>
      <c r="R628" s="36"/>
      <c r="S628" s="36" t="s">
        <v>236</v>
      </c>
      <c r="T628" s="28" t="s">
        <v>127</v>
      </c>
      <c r="U628" s="21">
        <v>0</v>
      </c>
      <c r="V628" s="21">
        <f>ROUND(E628*U628,2)</f>
        <v>0</v>
      </c>
      <c r="W628" s="21"/>
      <c r="X628" s="21" t="s">
        <v>231</v>
      </c>
      <c r="Y628" s="21" t="s">
        <v>2117</v>
      </c>
      <c r="Z628" s="15"/>
      <c r="AA628" s="15"/>
      <c r="AB628" s="15"/>
      <c r="AC628" s="15"/>
      <c r="AD628" s="15"/>
      <c r="AE628" s="15"/>
      <c r="AF628" s="15"/>
      <c r="AG628" s="15" t="s">
        <v>232</v>
      </c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</row>
    <row r="629" spans="1:60" outlineLevel="2">
      <c r="A629" s="18"/>
      <c r="B629" s="19"/>
      <c r="C629" s="30" t="s">
        <v>643</v>
      </c>
      <c r="D629" s="23"/>
      <c r="E629" s="34">
        <v>331.5</v>
      </c>
      <c r="F629" s="21"/>
      <c r="G629" s="21"/>
      <c r="H629" s="21"/>
      <c r="I629" s="21"/>
      <c r="J629" s="21"/>
      <c r="K629" s="21"/>
      <c r="L629" s="21"/>
      <c r="M629" s="21"/>
      <c r="N629" s="393"/>
      <c r="O629" s="393"/>
      <c r="P629" s="393"/>
      <c r="Q629" s="393"/>
      <c r="R629" s="21"/>
      <c r="S629" s="21"/>
      <c r="T629" s="21"/>
      <c r="U629" s="21"/>
      <c r="V629" s="21"/>
      <c r="W629" s="21"/>
      <c r="X629" s="21"/>
      <c r="Y629" s="21"/>
      <c r="Z629" s="15"/>
      <c r="AA629" s="15"/>
      <c r="AB629" s="15"/>
      <c r="AC629" s="15"/>
      <c r="AD629" s="15"/>
      <c r="AE629" s="15"/>
      <c r="AF629" s="15"/>
      <c r="AG629" s="15" t="s">
        <v>131</v>
      </c>
      <c r="AH629" s="15">
        <v>0</v>
      </c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</row>
    <row r="630" spans="1:60" outlineLevel="3">
      <c r="A630" s="18"/>
      <c r="B630" s="19"/>
      <c r="C630" s="30" t="s">
        <v>644</v>
      </c>
      <c r="D630" s="23"/>
      <c r="E630" s="34">
        <v>1257</v>
      </c>
      <c r="F630" s="21"/>
      <c r="G630" s="21"/>
      <c r="H630" s="21"/>
      <c r="I630" s="21"/>
      <c r="J630" s="21"/>
      <c r="K630" s="21"/>
      <c r="L630" s="21"/>
      <c r="M630" s="21"/>
      <c r="N630" s="393"/>
      <c r="O630" s="393"/>
      <c r="P630" s="393"/>
      <c r="Q630" s="393"/>
      <c r="R630" s="21"/>
      <c r="S630" s="21"/>
      <c r="T630" s="21"/>
      <c r="U630" s="21"/>
      <c r="V630" s="21"/>
      <c r="W630" s="21"/>
      <c r="X630" s="21"/>
      <c r="Y630" s="21"/>
      <c r="Z630" s="15"/>
      <c r="AA630" s="15"/>
      <c r="AB630" s="15"/>
      <c r="AC630" s="15"/>
      <c r="AD630" s="15"/>
      <c r="AE630" s="15"/>
      <c r="AF630" s="15"/>
      <c r="AG630" s="15" t="s">
        <v>131</v>
      </c>
      <c r="AH630" s="15">
        <v>0</v>
      </c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</row>
    <row r="631" spans="1:60" outlineLevel="3">
      <c r="A631" s="18"/>
      <c r="B631" s="19"/>
      <c r="C631" s="30" t="s">
        <v>63</v>
      </c>
      <c r="D631" s="23"/>
      <c r="E631" s="34">
        <v>96</v>
      </c>
      <c r="F631" s="21"/>
      <c r="G631" s="21"/>
      <c r="H631" s="21"/>
      <c r="I631" s="21"/>
      <c r="J631" s="21"/>
      <c r="K631" s="21"/>
      <c r="L631" s="21"/>
      <c r="M631" s="21"/>
      <c r="N631" s="393"/>
      <c r="O631" s="393"/>
      <c r="P631" s="393"/>
      <c r="Q631" s="393"/>
      <c r="R631" s="21"/>
      <c r="S631" s="21"/>
      <c r="T631" s="21"/>
      <c r="U631" s="21"/>
      <c r="V631" s="21"/>
      <c r="W631" s="21"/>
      <c r="X631" s="21"/>
      <c r="Y631" s="21"/>
      <c r="Z631" s="15"/>
      <c r="AA631" s="15"/>
      <c r="AB631" s="15"/>
      <c r="AC631" s="15"/>
      <c r="AD631" s="15"/>
      <c r="AE631" s="15"/>
      <c r="AF631" s="15"/>
      <c r="AG631" s="15" t="s">
        <v>131</v>
      </c>
      <c r="AH631" s="15">
        <v>0</v>
      </c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</row>
    <row r="632" spans="1:60">
      <c r="A632" s="464" t="s">
        <v>120</v>
      </c>
      <c r="B632" s="450" t="s">
        <v>57</v>
      </c>
      <c r="C632" s="451" t="s">
        <v>58</v>
      </c>
      <c r="D632" s="452"/>
      <c r="E632" s="453"/>
      <c r="F632" s="454"/>
      <c r="G632" s="454">
        <f>SUMIF(AG633:AG657,"&lt;&gt;NOR",G633:G657)</f>
        <v>0</v>
      </c>
      <c r="H632" s="454"/>
      <c r="I632" s="454">
        <f>SUM(I633:I657)</f>
        <v>0</v>
      </c>
      <c r="J632" s="454"/>
      <c r="K632" s="454">
        <f>SUM(K633:K657)</f>
        <v>0</v>
      </c>
      <c r="L632" s="454"/>
      <c r="M632" s="454">
        <f>SUM(M633:M657)</f>
        <v>0</v>
      </c>
      <c r="N632" s="453"/>
      <c r="O632" s="453">
        <f>SUM(O633:O657)</f>
        <v>4.53</v>
      </c>
      <c r="P632" s="453"/>
      <c r="Q632" s="453">
        <f>SUM(Q633:Q657)</f>
        <v>0</v>
      </c>
      <c r="R632" s="454"/>
      <c r="S632" s="454"/>
      <c r="T632" s="455"/>
      <c r="U632" s="24"/>
      <c r="V632" s="24">
        <f>SUM(V633:V657)</f>
        <v>145.67999999999998</v>
      </c>
      <c r="W632" s="24"/>
      <c r="X632" s="24"/>
      <c r="Y632" s="24"/>
      <c r="AG632" t="s">
        <v>121</v>
      </c>
    </row>
    <row r="633" spans="1:60" ht="22.5" outlineLevel="1">
      <c r="A633" s="25">
        <v>76</v>
      </c>
      <c r="B633" s="26" t="s">
        <v>645</v>
      </c>
      <c r="C633" s="29" t="s">
        <v>646</v>
      </c>
      <c r="D633" s="27" t="s">
        <v>156</v>
      </c>
      <c r="E633" s="35">
        <v>67</v>
      </c>
      <c r="F633" s="392"/>
      <c r="G633" s="36">
        <f>ROUND(E633*F633,2)</f>
        <v>0</v>
      </c>
      <c r="H633" s="392"/>
      <c r="I633" s="36">
        <f>ROUND(E633*H633,2)</f>
        <v>0</v>
      </c>
      <c r="J633" s="392"/>
      <c r="K633" s="36">
        <f>ROUND(E633*J633,2)</f>
        <v>0</v>
      </c>
      <c r="L633" s="36">
        <v>21</v>
      </c>
      <c r="M633" s="36">
        <f>G633*(1+L633/100)</f>
        <v>0</v>
      </c>
      <c r="N633" s="35">
        <v>5.4109999999999998E-2</v>
      </c>
      <c r="O633" s="35">
        <f>ROUND(E633*N633,2)</f>
        <v>3.63</v>
      </c>
      <c r="P633" s="35">
        <v>0</v>
      </c>
      <c r="Q633" s="35">
        <f>ROUND(E633*P633,2)</f>
        <v>0</v>
      </c>
      <c r="R633" s="36"/>
      <c r="S633" s="36" t="s">
        <v>2116</v>
      </c>
      <c r="T633" s="28" t="s">
        <v>2116</v>
      </c>
      <c r="U633" s="21">
        <v>2.1</v>
      </c>
      <c r="V633" s="21">
        <f>ROUND(E633*U633,2)</f>
        <v>140.69999999999999</v>
      </c>
      <c r="W633" s="21"/>
      <c r="X633" s="21" t="s">
        <v>135</v>
      </c>
      <c r="Y633" s="21" t="s">
        <v>2117</v>
      </c>
      <c r="Z633" s="15"/>
      <c r="AA633" s="15"/>
      <c r="AB633" s="15"/>
      <c r="AC633" s="15"/>
      <c r="AD633" s="15"/>
      <c r="AE633" s="15"/>
      <c r="AF633" s="15"/>
      <c r="AG633" s="15" t="s">
        <v>136</v>
      </c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</row>
    <row r="634" spans="1:60" outlineLevel="2">
      <c r="A634" s="18"/>
      <c r="B634" s="19"/>
      <c r="C634" s="30" t="s">
        <v>647</v>
      </c>
      <c r="D634" s="23"/>
      <c r="E634" s="34">
        <v>8</v>
      </c>
      <c r="F634" s="21"/>
      <c r="G634" s="21"/>
      <c r="H634" s="21"/>
      <c r="I634" s="21"/>
      <c r="J634" s="21"/>
      <c r="K634" s="21"/>
      <c r="L634" s="21"/>
      <c r="M634" s="21"/>
      <c r="N634" s="393"/>
      <c r="O634" s="393"/>
      <c r="P634" s="393"/>
      <c r="Q634" s="393"/>
      <c r="R634" s="21"/>
      <c r="S634" s="21"/>
      <c r="T634" s="21"/>
      <c r="U634" s="21"/>
      <c r="V634" s="21"/>
      <c r="W634" s="21"/>
      <c r="X634" s="21"/>
      <c r="Y634" s="21"/>
      <c r="Z634" s="15"/>
      <c r="AA634" s="15"/>
      <c r="AB634" s="15"/>
      <c r="AC634" s="15"/>
      <c r="AD634" s="15"/>
      <c r="AE634" s="15"/>
      <c r="AF634" s="15"/>
      <c r="AG634" s="15" t="s">
        <v>131</v>
      </c>
      <c r="AH634" s="15">
        <v>0</v>
      </c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</row>
    <row r="635" spans="1:60" outlineLevel="3">
      <c r="A635" s="18"/>
      <c r="B635" s="19"/>
      <c r="C635" s="30" t="s">
        <v>648</v>
      </c>
      <c r="D635" s="23"/>
      <c r="E635" s="34">
        <v>11</v>
      </c>
      <c r="F635" s="21"/>
      <c r="G635" s="21"/>
      <c r="H635" s="21"/>
      <c r="I635" s="21"/>
      <c r="J635" s="21"/>
      <c r="K635" s="21"/>
      <c r="L635" s="21"/>
      <c r="M635" s="21"/>
      <c r="N635" s="393"/>
      <c r="O635" s="393"/>
      <c r="P635" s="393"/>
      <c r="Q635" s="393"/>
      <c r="R635" s="21"/>
      <c r="S635" s="21"/>
      <c r="T635" s="21"/>
      <c r="U635" s="21"/>
      <c r="V635" s="21"/>
      <c r="W635" s="21"/>
      <c r="X635" s="21"/>
      <c r="Y635" s="21"/>
      <c r="Z635" s="15"/>
      <c r="AA635" s="15"/>
      <c r="AB635" s="15"/>
      <c r="AC635" s="15"/>
      <c r="AD635" s="15"/>
      <c r="AE635" s="15"/>
      <c r="AF635" s="15"/>
      <c r="AG635" s="15" t="s">
        <v>131</v>
      </c>
      <c r="AH635" s="15">
        <v>0</v>
      </c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</row>
    <row r="636" spans="1:60" outlineLevel="3">
      <c r="A636" s="18"/>
      <c r="B636" s="19"/>
      <c r="C636" s="30" t="s">
        <v>648</v>
      </c>
      <c r="D636" s="23"/>
      <c r="E636" s="34">
        <v>11</v>
      </c>
      <c r="F636" s="21"/>
      <c r="G636" s="21"/>
      <c r="H636" s="21"/>
      <c r="I636" s="21"/>
      <c r="J636" s="21"/>
      <c r="K636" s="21"/>
      <c r="L636" s="21"/>
      <c r="M636" s="21"/>
      <c r="N636" s="393"/>
      <c r="O636" s="393"/>
      <c r="P636" s="393"/>
      <c r="Q636" s="393"/>
      <c r="R636" s="21"/>
      <c r="S636" s="21"/>
      <c r="T636" s="21"/>
      <c r="U636" s="21"/>
      <c r="V636" s="21"/>
      <c r="W636" s="21"/>
      <c r="X636" s="21"/>
      <c r="Y636" s="21"/>
      <c r="Z636" s="15"/>
      <c r="AA636" s="15"/>
      <c r="AB636" s="15"/>
      <c r="AC636" s="15"/>
      <c r="AD636" s="15"/>
      <c r="AE636" s="15"/>
      <c r="AF636" s="15"/>
      <c r="AG636" s="15" t="s">
        <v>131</v>
      </c>
      <c r="AH636" s="15">
        <v>0</v>
      </c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</row>
    <row r="637" spans="1:60" outlineLevel="3">
      <c r="A637" s="18"/>
      <c r="B637" s="19"/>
      <c r="C637" s="30" t="s">
        <v>649</v>
      </c>
      <c r="D637" s="23"/>
      <c r="E637" s="34">
        <v>14</v>
      </c>
      <c r="F637" s="21"/>
      <c r="G637" s="21"/>
      <c r="H637" s="21"/>
      <c r="I637" s="21"/>
      <c r="J637" s="21"/>
      <c r="K637" s="21"/>
      <c r="L637" s="21"/>
      <c r="M637" s="21"/>
      <c r="N637" s="393"/>
      <c r="O637" s="393"/>
      <c r="P637" s="393"/>
      <c r="Q637" s="393"/>
      <c r="R637" s="21"/>
      <c r="S637" s="21"/>
      <c r="T637" s="21"/>
      <c r="U637" s="21"/>
      <c r="V637" s="21"/>
      <c r="W637" s="21"/>
      <c r="X637" s="21"/>
      <c r="Y637" s="21"/>
      <c r="Z637" s="15"/>
      <c r="AA637" s="15"/>
      <c r="AB637" s="15"/>
      <c r="AC637" s="15"/>
      <c r="AD637" s="15"/>
      <c r="AE637" s="15"/>
      <c r="AF637" s="15"/>
      <c r="AG637" s="15" t="s">
        <v>131</v>
      </c>
      <c r="AH637" s="15">
        <v>0</v>
      </c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</row>
    <row r="638" spans="1:60" outlineLevel="3">
      <c r="A638" s="18"/>
      <c r="B638" s="19"/>
      <c r="C638" s="30" t="s">
        <v>203</v>
      </c>
      <c r="D638" s="23"/>
      <c r="E638" s="34">
        <v>2</v>
      </c>
      <c r="F638" s="21"/>
      <c r="G638" s="21"/>
      <c r="H638" s="21"/>
      <c r="I638" s="21"/>
      <c r="J638" s="21"/>
      <c r="K638" s="21"/>
      <c r="L638" s="21"/>
      <c r="M638" s="21"/>
      <c r="N638" s="393"/>
      <c r="O638" s="393"/>
      <c r="P638" s="393"/>
      <c r="Q638" s="393"/>
      <c r="R638" s="21"/>
      <c r="S638" s="21"/>
      <c r="T638" s="21"/>
      <c r="U638" s="21"/>
      <c r="V638" s="21"/>
      <c r="W638" s="21"/>
      <c r="X638" s="21"/>
      <c r="Y638" s="21"/>
      <c r="Z638" s="15"/>
      <c r="AA638" s="15"/>
      <c r="AB638" s="15"/>
      <c r="AC638" s="15"/>
      <c r="AD638" s="15"/>
      <c r="AE638" s="15"/>
      <c r="AF638" s="15"/>
      <c r="AG638" s="15" t="s">
        <v>131</v>
      </c>
      <c r="AH638" s="15">
        <v>0</v>
      </c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</row>
    <row r="639" spans="1:60" outlineLevel="3">
      <c r="A639" s="18"/>
      <c r="B639" s="19"/>
      <c r="C639" s="30" t="s">
        <v>42</v>
      </c>
      <c r="D639" s="23"/>
      <c r="E639" s="34">
        <v>1</v>
      </c>
      <c r="F639" s="21"/>
      <c r="G639" s="21"/>
      <c r="H639" s="21"/>
      <c r="I639" s="21"/>
      <c r="J639" s="21"/>
      <c r="K639" s="21"/>
      <c r="L639" s="21"/>
      <c r="M639" s="21"/>
      <c r="N639" s="393"/>
      <c r="O639" s="393"/>
      <c r="P639" s="393"/>
      <c r="Q639" s="393"/>
      <c r="R639" s="21"/>
      <c r="S639" s="21"/>
      <c r="T639" s="21"/>
      <c r="U639" s="21"/>
      <c r="V639" s="21"/>
      <c r="W639" s="21"/>
      <c r="X639" s="21"/>
      <c r="Y639" s="21"/>
      <c r="Z639" s="15"/>
      <c r="AA639" s="15"/>
      <c r="AB639" s="15"/>
      <c r="AC639" s="15"/>
      <c r="AD639" s="15"/>
      <c r="AE639" s="15"/>
      <c r="AF639" s="15"/>
      <c r="AG639" s="15" t="s">
        <v>131</v>
      </c>
      <c r="AH639" s="15">
        <v>0</v>
      </c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</row>
    <row r="640" spans="1:60" outlineLevel="3">
      <c r="A640" s="18"/>
      <c r="B640" s="19"/>
      <c r="C640" s="30" t="s">
        <v>35</v>
      </c>
      <c r="D640" s="23"/>
      <c r="E640" s="34">
        <v>3</v>
      </c>
      <c r="F640" s="21"/>
      <c r="G640" s="21"/>
      <c r="H640" s="21"/>
      <c r="I640" s="21"/>
      <c r="J640" s="21"/>
      <c r="K640" s="21"/>
      <c r="L640" s="21"/>
      <c r="M640" s="21"/>
      <c r="N640" s="393"/>
      <c r="O640" s="393"/>
      <c r="P640" s="393"/>
      <c r="Q640" s="393"/>
      <c r="R640" s="21"/>
      <c r="S640" s="21"/>
      <c r="T640" s="21"/>
      <c r="U640" s="21"/>
      <c r="V640" s="21"/>
      <c r="W640" s="21"/>
      <c r="X640" s="21"/>
      <c r="Y640" s="21"/>
      <c r="Z640" s="15"/>
      <c r="AA640" s="15"/>
      <c r="AB640" s="15"/>
      <c r="AC640" s="15"/>
      <c r="AD640" s="15"/>
      <c r="AE640" s="15"/>
      <c r="AF640" s="15"/>
      <c r="AG640" s="15" t="s">
        <v>131</v>
      </c>
      <c r="AH640" s="15">
        <v>0</v>
      </c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</row>
    <row r="641" spans="1:60" outlineLevel="3">
      <c r="A641" s="18"/>
      <c r="B641" s="19"/>
      <c r="C641" s="30" t="s">
        <v>650</v>
      </c>
      <c r="D641" s="23"/>
      <c r="E641" s="34">
        <v>9</v>
      </c>
      <c r="F641" s="21"/>
      <c r="G641" s="21"/>
      <c r="H641" s="21"/>
      <c r="I641" s="21"/>
      <c r="J641" s="21"/>
      <c r="K641" s="21"/>
      <c r="L641" s="21"/>
      <c r="M641" s="21"/>
      <c r="N641" s="393"/>
      <c r="O641" s="393"/>
      <c r="P641" s="393"/>
      <c r="Q641" s="393"/>
      <c r="R641" s="21"/>
      <c r="S641" s="21"/>
      <c r="T641" s="21"/>
      <c r="U641" s="21"/>
      <c r="V641" s="21"/>
      <c r="W641" s="21"/>
      <c r="X641" s="21"/>
      <c r="Y641" s="21"/>
      <c r="Z641" s="15"/>
      <c r="AA641" s="15"/>
      <c r="AB641" s="15"/>
      <c r="AC641" s="15"/>
      <c r="AD641" s="15"/>
      <c r="AE641" s="15"/>
      <c r="AF641" s="15"/>
      <c r="AG641" s="15" t="s">
        <v>131</v>
      </c>
      <c r="AH641" s="15">
        <v>0</v>
      </c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</row>
    <row r="642" spans="1:60" outlineLevel="3">
      <c r="A642" s="18"/>
      <c r="B642" s="19"/>
      <c r="C642" s="30" t="s">
        <v>203</v>
      </c>
      <c r="D642" s="23"/>
      <c r="E642" s="34">
        <v>2</v>
      </c>
      <c r="F642" s="21"/>
      <c r="G642" s="21"/>
      <c r="H642" s="21"/>
      <c r="I642" s="21"/>
      <c r="J642" s="21"/>
      <c r="K642" s="21"/>
      <c r="L642" s="21"/>
      <c r="M642" s="21"/>
      <c r="N642" s="393"/>
      <c r="O642" s="393"/>
      <c r="P642" s="393"/>
      <c r="Q642" s="393"/>
      <c r="R642" s="21"/>
      <c r="S642" s="21"/>
      <c r="T642" s="21"/>
      <c r="U642" s="21"/>
      <c r="V642" s="21"/>
      <c r="W642" s="21"/>
      <c r="X642" s="21"/>
      <c r="Y642" s="21"/>
      <c r="Z642" s="15"/>
      <c r="AA642" s="15"/>
      <c r="AB642" s="15"/>
      <c r="AC642" s="15"/>
      <c r="AD642" s="15"/>
      <c r="AE642" s="15"/>
      <c r="AF642" s="15"/>
      <c r="AG642" s="15" t="s">
        <v>131</v>
      </c>
      <c r="AH642" s="15">
        <v>0</v>
      </c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</row>
    <row r="643" spans="1:60" outlineLevel="3">
      <c r="A643" s="18"/>
      <c r="B643" s="19"/>
      <c r="C643" s="30" t="s">
        <v>42</v>
      </c>
      <c r="D643" s="23"/>
      <c r="E643" s="34">
        <v>1</v>
      </c>
      <c r="F643" s="21"/>
      <c r="G643" s="21"/>
      <c r="H643" s="21"/>
      <c r="I643" s="21"/>
      <c r="J643" s="21"/>
      <c r="K643" s="21"/>
      <c r="L643" s="21"/>
      <c r="M643" s="21"/>
      <c r="N643" s="393"/>
      <c r="O643" s="393"/>
      <c r="P643" s="393"/>
      <c r="Q643" s="393"/>
      <c r="R643" s="21"/>
      <c r="S643" s="21"/>
      <c r="T643" s="21"/>
      <c r="U643" s="21"/>
      <c r="V643" s="21"/>
      <c r="W643" s="21"/>
      <c r="X643" s="21"/>
      <c r="Y643" s="21"/>
      <c r="Z643" s="15"/>
      <c r="AA643" s="15"/>
      <c r="AB643" s="15"/>
      <c r="AC643" s="15"/>
      <c r="AD643" s="15"/>
      <c r="AE643" s="15"/>
      <c r="AF643" s="15"/>
      <c r="AG643" s="15" t="s">
        <v>131</v>
      </c>
      <c r="AH643" s="15">
        <v>0</v>
      </c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</row>
    <row r="644" spans="1:60" outlineLevel="3">
      <c r="A644" s="18"/>
      <c r="B644" s="19"/>
      <c r="C644" s="30" t="s">
        <v>203</v>
      </c>
      <c r="D644" s="23"/>
      <c r="E644" s="34">
        <v>2</v>
      </c>
      <c r="F644" s="21"/>
      <c r="G644" s="21"/>
      <c r="H644" s="21"/>
      <c r="I644" s="21"/>
      <c r="J644" s="21"/>
      <c r="K644" s="21"/>
      <c r="L644" s="21"/>
      <c r="M644" s="21"/>
      <c r="N644" s="393"/>
      <c r="O644" s="393"/>
      <c r="P644" s="393"/>
      <c r="Q644" s="393"/>
      <c r="R644" s="21"/>
      <c r="S644" s="21"/>
      <c r="T644" s="21"/>
      <c r="U644" s="21"/>
      <c r="V644" s="21"/>
      <c r="W644" s="21"/>
      <c r="X644" s="21"/>
      <c r="Y644" s="21"/>
      <c r="Z644" s="15"/>
      <c r="AA644" s="15"/>
      <c r="AB644" s="15"/>
      <c r="AC644" s="15"/>
      <c r="AD644" s="15"/>
      <c r="AE644" s="15"/>
      <c r="AF644" s="15"/>
      <c r="AG644" s="15" t="s">
        <v>131</v>
      </c>
      <c r="AH644" s="15">
        <v>0</v>
      </c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</row>
    <row r="645" spans="1:60" outlineLevel="3">
      <c r="A645" s="18"/>
      <c r="B645" s="19"/>
      <c r="C645" s="30" t="s">
        <v>42</v>
      </c>
      <c r="D645" s="23"/>
      <c r="E645" s="34">
        <v>1</v>
      </c>
      <c r="F645" s="21"/>
      <c r="G645" s="21"/>
      <c r="H645" s="21"/>
      <c r="I645" s="21"/>
      <c r="J645" s="21"/>
      <c r="K645" s="21"/>
      <c r="L645" s="21"/>
      <c r="M645" s="21"/>
      <c r="N645" s="393"/>
      <c r="O645" s="393"/>
      <c r="P645" s="393"/>
      <c r="Q645" s="393"/>
      <c r="R645" s="21"/>
      <c r="S645" s="21"/>
      <c r="T645" s="21"/>
      <c r="U645" s="21"/>
      <c r="V645" s="21"/>
      <c r="W645" s="21"/>
      <c r="X645" s="21"/>
      <c r="Y645" s="21"/>
      <c r="Z645" s="15"/>
      <c r="AA645" s="15"/>
      <c r="AB645" s="15"/>
      <c r="AC645" s="15"/>
      <c r="AD645" s="15"/>
      <c r="AE645" s="15"/>
      <c r="AF645" s="15"/>
      <c r="AG645" s="15" t="s">
        <v>131</v>
      </c>
      <c r="AH645" s="15">
        <v>0</v>
      </c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</row>
    <row r="646" spans="1:60" outlineLevel="3">
      <c r="A646" s="18"/>
      <c r="B646" s="19"/>
      <c r="C646" s="30" t="s">
        <v>203</v>
      </c>
      <c r="D646" s="23"/>
      <c r="E646" s="34">
        <v>2</v>
      </c>
      <c r="F646" s="21"/>
      <c r="G646" s="21"/>
      <c r="H646" s="21"/>
      <c r="I646" s="21"/>
      <c r="J646" s="21"/>
      <c r="K646" s="21"/>
      <c r="L646" s="21"/>
      <c r="M646" s="21"/>
      <c r="N646" s="393"/>
      <c r="O646" s="393"/>
      <c r="P646" s="393"/>
      <c r="Q646" s="393"/>
      <c r="R646" s="21"/>
      <c r="S646" s="21"/>
      <c r="T646" s="21"/>
      <c r="U646" s="21"/>
      <c r="V646" s="21"/>
      <c r="W646" s="21"/>
      <c r="X646" s="21"/>
      <c r="Y646" s="21"/>
      <c r="Z646" s="15"/>
      <c r="AA646" s="15"/>
      <c r="AB646" s="15"/>
      <c r="AC646" s="15"/>
      <c r="AD646" s="15"/>
      <c r="AE646" s="15"/>
      <c r="AF646" s="15"/>
      <c r="AG646" s="15" t="s">
        <v>131</v>
      </c>
      <c r="AH646" s="15">
        <v>0</v>
      </c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</row>
    <row r="647" spans="1:60" outlineLevel="1">
      <c r="A647" s="25">
        <v>77</v>
      </c>
      <c r="B647" s="26" t="s">
        <v>651</v>
      </c>
      <c r="C647" s="29" t="s">
        <v>652</v>
      </c>
      <c r="D647" s="27" t="s">
        <v>156</v>
      </c>
      <c r="E647" s="35">
        <v>2</v>
      </c>
      <c r="F647" s="392"/>
      <c r="G647" s="36">
        <f>ROUND(E647*F647,2)</f>
        <v>0</v>
      </c>
      <c r="H647" s="392"/>
      <c r="I647" s="36">
        <f>ROUND(E647*H647,2)</f>
        <v>0</v>
      </c>
      <c r="J647" s="392"/>
      <c r="K647" s="36">
        <f>ROUND(E647*J647,2)</f>
        <v>0</v>
      </c>
      <c r="L647" s="36">
        <v>21</v>
      </c>
      <c r="M647" s="36">
        <f>G647*(1+L647/100)</f>
        <v>0</v>
      </c>
      <c r="N647" s="35">
        <v>8.2040000000000002E-2</v>
      </c>
      <c r="O647" s="35">
        <f>ROUND(E647*N647,2)</f>
        <v>0.16</v>
      </c>
      <c r="P647" s="35">
        <v>0</v>
      </c>
      <c r="Q647" s="35">
        <f>ROUND(E647*P647,2)</f>
        <v>0</v>
      </c>
      <c r="R647" s="36"/>
      <c r="S647" s="36" t="s">
        <v>2116</v>
      </c>
      <c r="T647" s="28" t="s">
        <v>2116</v>
      </c>
      <c r="U647" s="21">
        <v>2.4900000000000002</v>
      </c>
      <c r="V647" s="21">
        <f>ROUND(E647*U647,2)</f>
        <v>4.9800000000000004</v>
      </c>
      <c r="W647" s="21"/>
      <c r="X647" s="21" t="s">
        <v>135</v>
      </c>
      <c r="Y647" s="21" t="s">
        <v>2117</v>
      </c>
      <c r="Z647" s="15"/>
      <c r="AA647" s="15"/>
      <c r="AB647" s="15"/>
      <c r="AC647" s="15"/>
      <c r="AD647" s="15"/>
      <c r="AE647" s="15"/>
      <c r="AF647" s="15"/>
      <c r="AG647" s="15" t="s">
        <v>136</v>
      </c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</row>
    <row r="648" spans="1:60" outlineLevel="2">
      <c r="A648" s="18"/>
      <c r="B648" s="19"/>
      <c r="C648" s="30" t="s">
        <v>42</v>
      </c>
      <c r="D648" s="23"/>
      <c r="E648" s="34">
        <v>1</v>
      </c>
      <c r="F648" s="21"/>
      <c r="G648" s="21"/>
      <c r="H648" s="21"/>
      <c r="I648" s="21"/>
      <c r="J648" s="21"/>
      <c r="K648" s="21"/>
      <c r="L648" s="21"/>
      <c r="M648" s="21"/>
      <c r="N648" s="393"/>
      <c r="O648" s="393"/>
      <c r="P648" s="393"/>
      <c r="Q648" s="393"/>
      <c r="R648" s="21"/>
      <c r="S648" s="21"/>
      <c r="T648" s="21"/>
      <c r="U648" s="21"/>
      <c r="V648" s="21"/>
      <c r="W648" s="21"/>
      <c r="X648" s="21"/>
      <c r="Y648" s="21"/>
      <c r="Z648" s="15"/>
      <c r="AA648" s="15"/>
      <c r="AB648" s="15"/>
      <c r="AC648" s="15"/>
      <c r="AD648" s="15"/>
      <c r="AE648" s="15"/>
      <c r="AF648" s="15"/>
      <c r="AG648" s="15" t="s">
        <v>131</v>
      </c>
      <c r="AH648" s="15">
        <v>0</v>
      </c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</row>
    <row r="649" spans="1:60" outlineLevel="3">
      <c r="A649" s="18"/>
      <c r="B649" s="19"/>
      <c r="C649" s="30" t="s">
        <v>42</v>
      </c>
      <c r="D649" s="23"/>
      <c r="E649" s="34">
        <v>1</v>
      </c>
      <c r="F649" s="21"/>
      <c r="G649" s="21"/>
      <c r="H649" s="21"/>
      <c r="I649" s="21"/>
      <c r="J649" s="21"/>
      <c r="K649" s="21"/>
      <c r="L649" s="21"/>
      <c r="M649" s="21"/>
      <c r="N649" s="393"/>
      <c r="O649" s="393"/>
      <c r="P649" s="393"/>
      <c r="Q649" s="393"/>
      <c r="R649" s="21"/>
      <c r="S649" s="21"/>
      <c r="T649" s="21"/>
      <c r="U649" s="21"/>
      <c r="V649" s="21"/>
      <c r="W649" s="21"/>
      <c r="X649" s="21"/>
      <c r="Y649" s="21"/>
      <c r="Z649" s="15"/>
      <c r="AA649" s="15"/>
      <c r="AB649" s="15"/>
      <c r="AC649" s="15"/>
      <c r="AD649" s="15"/>
      <c r="AE649" s="15"/>
      <c r="AF649" s="15"/>
      <c r="AG649" s="15" t="s">
        <v>131</v>
      </c>
      <c r="AH649" s="15">
        <v>0</v>
      </c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</row>
    <row r="650" spans="1:60" ht="22.5" outlineLevel="1">
      <c r="A650" s="25">
        <v>78</v>
      </c>
      <c r="B650" s="26" t="s">
        <v>653</v>
      </c>
      <c r="C650" s="29" t="s">
        <v>654</v>
      </c>
      <c r="D650" s="27" t="s">
        <v>156</v>
      </c>
      <c r="E650" s="35">
        <v>67</v>
      </c>
      <c r="F650" s="392"/>
      <c r="G650" s="36">
        <f>ROUND(E650*F650,2)</f>
        <v>0</v>
      </c>
      <c r="H650" s="392"/>
      <c r="I650" s="36">
        <f>ROUND(E650*H650,2)</f>
        <v>0</v>
      </c>
      <c r="J650" s="392"/>
      <c r="K650" s="36">
        <f>ROUND(E650*J650,2)</f>
        <v>0</v>
      </c>
      <c r="L650" s="36">
        <v>21</v>
      </c>
      <c r="M650" s="36">
        <f>G650*(1+L650/100)</f>
        <v>0</v>
      </c>
      <c r="N650" s="35">
        <v>1.056E-2</v>
      </c>
      <c r="O650" s="35">
        <f>ROUND(E650*N650,2)</f>
        <v>0.71</v>
      </c>
      <c r="P650" s="35">
        <v>0</v>
      </c>
      <c r="Q650" s="35">
        <f>ROUND(E650*P650,2)</f>
        <v>0</v>
      </c>
      <c r="R650" s="36" t="s">
        <v>230</v>
      </c>
      <c r="S650" s="36" t="s">
        <v>2116</v>
      </c>
      <c r="T650" s="28" t="s">
        <v>2116</v>
      </c>
      <c r="U650" s="21">
        <v>0</v>
      </c>
      <c r="V650" s="21">
        <f>ROUND(E650*U650,2)</f>
        <v>0</v>
      </c>
      <c r="W650" s="21"/>
      <c r="X650" s="21" t="s">
        <v>231</v>
      </c>
      <c r="Y650" s="21" t="s">
        <v>2117</v>
      </c>
      <c r="Z650" s="15"/>
      <c r="AA650" s="15"/>
      <c r="AB650" s="15"/>
      <c r="AC650" s="15"/>
      <c r="AD650" s="15"/>
      <c r="AE650" s="15"/>
      <c r="AF650" s="15"/>
      <c r="AG650" s="15" t="s">
        <v>232</v>
      </c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</row>
    <row r="651" spans="1:60" outlineLevel="2">
      <c r="A651" s="18"/>
      <c r="B651" s="19"/>
      <c r="C651" s="30" t="s">
        <v>655</v>
      </c>
      <c r="D651" s="23"/>
      <c r="E651" s="34">
        <v>67</v>
      </c>
      <c r="F651" s="21"/>
      <c r="G651" s="21"/>
      <c r="H651" s="21"/>
      <c r="I651" s="21"/>
      <c r="J651" s="21"/>
      <c r="K651" s="21"/>
      <c r="L651" s="21"/>
      <c r="M651" s="21"/>
      <c r="N651" s="393"/>
      <c r="O651" s="393"/>
      <c r="P651" s="393"/>
      <c r="Q651" s="393"/>
      <c r="R651" s="21"/>
      <c r="S651" s="21"/>
      <c r="T651" s="21"/>
      <c r="U651" s="21"/>
      <c r="V651" s="21"/>
      <c r="W651" s="21"/>
      <c r="X651" s="21"/>
      <c r="Y651" s="21"/>
      <c r="Z651" s="15"/>
      <c r="AA651" s="15"/>
      <c r="AB651" s="15"/>
      <c r="AC651" s="15"/>
      <c r="AD651" s="15"/>
      <c r="AE651" s="15"/>
      <c r="AF651" s="15"/>
      <c r="AG651" s="15" t="s">
        <v>131</v>
      </c>
      <c r="AH651" s="15">
        <v>0</v>
      </c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</row>
    <row r="652" spans="1:60" ht="22.5" outlineLevel="1">
      <c r="A652" s="25">
        <v>79</v>
      </c>
      <c r="B652" s="26" t="s">
        <v>656</v>
      </c>
      <c r="C652" s="29" t="s">
        <v>657</v>
      </c>
      <c r="D652" s="27" t="s">
        <v>156</v>
      </c>
      <c r="E652" s="35">
        <v>2</v>
      </c>
      <c r="F652" s="392"/>
      <c r="G652" s="36">
        <f>ROUND(E652*F652,2)</f>
        <v>0</v>
      </c>
      <c r="H652" s="392"/>
      <c r="I652" s="36">
        <f>ROUND(E652*H652,2)</f>
        <v>0</v>
      </c>
      <c r="J652" s="392"/>
      <c r="K652" s="36">
        <f>ROUND(E652*J652,2)</f>
        <v>0</v>
      </c>
      <c r="L652" s="36">
        <v>21</v>
      </c>
      <c r="M652" s="36">
        <f>G652*(1+L652/100)</f>
        <v>0</v>
      </c>
      <c r="N652" s="35">
        <v>1.324E-2</v>
      </c>
      <c r="O652" s="35">
        <f>ROUND(E652*N652,2)</f>
        <v>0.03</v>
      </c>
      <c r="P652" s="35">
        <v>0</v>
      </c>
      <c r="Q652" s="35">
        <f>ROUND(E652*P652,2)</f>
        <v>0</v>
      </c>
      <c r="R652" s="36" t="s">
        <v>230</v>
      </c>
      <c r="S652" s="36" t="s">
        <v>2116</v>
      </c>
      <c r="T652" s="28" t="s">
        <v>2116</v>
      </c>
      <c r="U652" s="21">
        <v>0</v>
      </c>
      <c r="V652" s="21">
        <f>ROUND(E652*U652,2)</f>
        <v>0</v>
      </c>
      <c r="W652" s="21"/>
      <c r="X652" s="21" t="s">
        <v>231</v>
      </c>
      <c r="Y652" s="21" t="s">
        <v>2117</v>
      </c>
      <c r="Z652" s="15"/>
      <c r="AA652" s="15"/>
      <c r="AB652" s="15"/>
      <c r="AC652" s="15"/>
      <c r="AD652" s="15"/>
      <c r="AE652" s="15"/>
      <c r="AF652" s="15"/>
      <c r="AG652" s="15" t="s">
        <v>232</v>
      </c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</row>
    <row r="653" spans="1:60" outlineLevel="2">
      <c r="A653" s="18"/>
      <c r="B653" s="19"/>
      <c r="C653" s="30" t="s">
        <v>203</v>
      </c>
      <c r="D653" s="23"/>
      <c r="E653" s="34">
        <v>2</v>
      </c>
      <c r="F653" s="21"/>
      <c r="G653" s="21"/>
      <c r="H653" s="21"/>
      <c r="I653" s="21"/>
      <c r="J653" s="21"/>
      <c r="K653" s="21"/>
      <c r="L653" s="21"/>
      <c r="M653" s="21"/>
      <c r="N653" s="393"/>
      <c r="O653" s="393"/>
      <c r="P653" s="393"/>
      <c r="Q653" s="393"/>
      <c r="R653" s="21"/>
      <c r="S653" s="21"/>
      <c r="T653" s="21"/>
      <c r="U653" s="21"/>
      <c r="V653" s="21"/>
      <c r="W653" s="21"/>
      <c r="X653" s="21"/>
      <c r="Y653" s="21"/>
      <c r="Z653" s="15"/>
      <c r="AA653" s="15"/>
      <c r="AB653" s="15"/>
      <c r="AC653" s="15"/>
      <c r="AD653" s="15"/>
      <c r="AE653" s="15"/>
      <c r="AF653" s="15"/>
      <c r="AG653" s="15" t="s">
        <v>131</v>
      </c>
      <c r="AH653" s="15">
        <v>0</v>
      </c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</row>
    <row r="654" spans="1:60" ht="22.5" outlineLevel="1">
      <c r="A654" s="25">
        <v>80</v>
      </c>
      <c r="B654" s="26" t="s">
        <v>658</v>
      </c>
      <c r="C654" s="29" t="s">
        <v>659</v>
      </c>
      <c r="D654" s="27" t="s">
        <v>156</v>
      </c>
      <c r="E654" s="35">
        <v>6</v>
      </c>
      <c r="F654" s="392"/>
      <c r="G654" s="36">
        <f>ROUND(E654*F654,2)</f>
        <v>0</v>
      </c>
      <c r="H654" s="392"/>
      <c r="I654" s="36">
        <f>ROUND(E654*H654,2)</f>
        <v>0</v>
      </c>
      <c r="J654" s="392"/>
      <c r="K654" s="36">
        <f>ROUND(E654*J654,2)</f>
        <v>0</v>
      </c>
      <c r="L654" s="36">
        <v>21</v>
      </c>
      <c r="M654" s="36">
        <f>G654*(1+L654/100)</f>
        <v>0</v>
      </c>
      <c r="N654" s="35">
        <v>0</v>
      </c>
      <c r="O654" s="35">
        <f>ROUND(E654*N654,2)</f>
        <v>0</v>
      </c>
      <c r="P654" s="35">
        <v>0</v>
      </c>
      <c r="Q654" s="35">
        <f>ROUND(E654*P654,2)</f>
        <v>0</v>
      </c>
      <c r="R654" s="36"/>
      <c r="S654" s="36" t="s">
        <v>236</v>
      </c>
      <c r="T654" s="28" t="s">
        <v>127</v>
      </c>
      <c r="U654" s="21">
        <v>0</v>
      </c>
      <c r="V654" s="21">
        <f>ROUND(E654*U654,2)</f>
        <v>0</v>
      </c>
      <c r="W654" s="21"/>
      <c r="X654" s="21" t="s">
        <v>231</v>
      </c>
      <c r="Y654" s="21" t="s">
        <v>2117</v>
      </c>
      <c r="Z654" s="15"/>
      <c r="AA654" s="15"/>
      <c r="AB654" s="15"/>
      <c r="AC654" s="15"/>
      <c r="AD654" s="15"/>
      <c r="AE654" s="15"/>
      <c r="AF654" s="15"/>
      <c r="AG654" s="15" t="s">
        <v>232</v>
      </c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</row>
    <row r="655" spans="1:60" outlineLevel="2">
      <c r="A655" s="18"/>
      <c r="B655" s="19"/>
      <c r="C655" s="30" t="s">
        <v>37</v>
      </c>
      <c r="D655" s="23"/>
      <c r="E655" s="34">
        <v>6</v>
      </c>
      <c r="F655" s="21"/>
      <c r="G655" s="21"/>
      <c r="H655" s="21"/>
      <c r="I655" s="21"/>
      <c r="J655" s="21"/>
      <c r="K655" s="21"/>
      <c r="L655" s="21"/>
      <c r="M655" s="21"/>
      <c r="N655" s="393"/>
      <c r="O655" s="393"/>
      <c r="P655" s="393"/>
      <c r="Q655" s="393"/>
      <c r="R655" s="21"/>
      <c r="S655" s="21"/>
      <c r="T655" s="21"/>
      <c r="U655" s="21"/>
      <c r="V655" s="21"/>
      <c r="W655" s="21"/>
      <c r="X655" s="21"/>
      <c r="Y655" s="21"/>
      <c r="Z655" s="15"/>
      <c r="AA655" s="15"/>
      <c r="AB655" s="15"/>
      <c r="AC655" s="15"/>
      <c r="AD655" s="15"/>
      <c r="AE655" s="15"/>
      <c r="AF655" s="15"/>
      <c r="AG655" s="15" t="s">
        <v>131</v>
      </c>
      <c r="AH655" s="15">
        <v>0</v>
      </c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</row>
    <row r="656" spans="1:60" outlineLevel="1">
      <c r="A656" s="25">
        <v>81</v>
      </c>
      <c r="B656" s="26" t="s">
        <v>660</v>
      </c>
      <c r="C656" s="29" t="s">
        <v>661</v>
      </c>
      <c r="D656" s="27" t="s">
        <v>156</v>
      </c>
      <c r="E656" s="35">
        <v>11</v>
      </c>
      <c r="F656" s="392"/>
      <c r="G656" s="36">
        <f>ROUND(E656*F656,2)</f>
        <v>0</v>
      </c>
      <c r="H656" s="392"/>
      <c r="I656" s="36">
        <f>ROUND(E656*H656,2)</f>
        <v>0</v>
      </c>
      <c r="J656" s="392"/>
      <c r="K656" s="36">
        <f>ROUND(E656*J656,2)</f>
        <v>0</v>
      </c>
      <c r="L656" s="36">
        <v>21</v>
      </c>
      <c r="M656" s="36">
        <f>G656*(1+L656/100)</f>
        <v>0</v>
      </c>
      <c r="N656" s="35">
        <v>0</v>
      </c>
      <c r="O656" s="35">
        <f>ROUND(E656*N656,2)</f>
        <v>0</v>
      </c>
      <c r="P656" s="35">
        <v>0</v>
      </c>
      <c r="Q656" s="35">
        <f>ROUND(E656*P656,2)</f>
        <v>0</v>
      </c>
      <c r="R656" s="36"/>
      <c r="S656" s="36" t="s">
        <v>236</v>
      </c>
      <c r="T656" s="28" t="s">
        <v>127</v>
      </c>
      <c r="U656" s="21">
        <v>0</v>
      </c>
      <c r="V656" s="21">
        <f>ROUND(E656*U656,2)</f>
        <v>0</v>
      </c>
      <c r="W656" s="21"/>
      <c r="X656" s="21" t="s">
        <v>231</v>
      </c>
      <c r="Y656" s="21" t="s">
        <v>2117</v>
      </c>
      <c r="Z656" s="15"/>
      <c r="AA656" s="15"/>
      <c r="AB656" s="15"/>
      <c r="AC656" s="15"/>
      <c r="AD656" s="15"/>
      <c r="AE656" s="15"/>
      <c r="AF656" s="15"/>
      <c r="AG656" s="15" t="s">
        <v>232</v>
      </c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</row>
    <row r="657" spans="1:60" outlineLevel="2">
      <c r="A657" s="18"/>
      <c r="B657" s="19"/>
      <c r="C657" s="30" t="s">
        <v>662</v>
      </c>
      <c r="D657" s="23"/>
      <c r="E657" s="34">
        <v>11</v>
      </c>
      <c r="F657" s="21"/>
      <c r="G657" s="21"/>
      <c r="H657" s="21"/>
      <c r="I657" s="21"/>
      <c r="J657" s="21"/>
      <c r="K657" s="21"/>
      <c r="L657" s="21"/>
      <c r="M657" s="21"/>
      <c r="N657" s="393"/>
      <c r="O657" s="393"/>
      <c r="P657" s="393"/>
      <c r="Q657" s="393"/>
      <c r="R657" s="21"/>
      <c r="S657" s="21"/>
      <c r="T657" s="21"/>
      <c r="U657" s="21"/>
      <c r="V657" s="21"/>
      <c r="W657" s="21"/>
      <c r="X657" s="21"/>
      <c r="Y657" s="21"/>
      <c r="Z657" s="15"/>
      <c r="AA657" s="15"/>
      <c r="AB657" s="15"/>
      <c r="AC657" s="15"/>
      <c r="AD657" s="15"/>
      <c r="AE657" s="15"/>
      <c r="AF657" s="15"/>
      <c r="AG657" s="15" t="s">
        <v>131</v>
      </c>
      <c r="AH657" s="15">
        <v>0</v>
      </c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</row>
    <row r="658" spans="1:60">
      <c r="A658" s="464" t="s">
        <v>120</v>
      </c>
      <c r="B658" s="450" t="s">
        <v>59</v>
      </c>
      <c r="C658" s="451" t="s">
        <v>60</v>
      </c>
      <c r="D658" s="452"/>
      <c r="E658" s="453"/>
      <c r="F658" s="454"/>
      <c r="G658" s="454">
        <f>SUMIF(AG659:AG717,"&lt;&gt;NOR",G659:G717)</f>
        <v>0</v>
      </c>
      <c r="H658" s="454"/>
      <c r="I658" s="454">
        <f>SUM(I659:I717)</f>
        <v>0</v>
      </c>
      <c r="J658" s="454"/>
      <c r="K658" s="454">
        <f>SUM(K659:K717)</f>
        <v>0</v>
      </c>
      <c r="L658" s="454"/>
      <c r="M658" s="454">
        <f>SUM(M659:M717)</f>
        <v>0</v>
      </c>
      <c r="N658" s="453"/>
      <c r="O658" s="453">
        <f>SUM(O659:O717)</f>
        <v>47.06</v>
      </c>
      <c r="P658" s="453"/>
      <c r="Q658" s="453">
        <f>SUM(Q659:Q717)</f>
        <v>0</v>
      </c>
      <c r="R658" s="454"/>
      <c r="S658" s="454"/>
      <c r="T658" s="455"/>
      <c r="U658" s="24"/>
      <c r="V658" s="24">
        <f>SUM(V659:V717)</f>
        <v>1730.86</v>
      </c>
      <c r="W658" s="24"/>
      <c r="X658" s="24"/>
      <c r="Y658" s="24"/>
      <c r="AG658" t="s">
        <v>121</v>
      </c>
    </row>
    <row r="659" spans="1:60" outlineLevel="1">
      <c r="A659" s="25">
        <v>82</v>
      </c>
      <c r="B659" s="26" t="s">
        <v>663</v>
      </c>
      <c r="C659" s="29" t="s">
        <v>664</v>
      </c>
      <c r="D659" s="27" t="s">
        <v>156</v>
      </c>
      <c r="E659" s="35">
        <v>1</v>
      </c>
      <c r="F659" s="392"/>
      <c r="G659" s="36">
        <f>ROUND(E659*F659,2)</f>
        <v>0</v>
      </c>
      <c r="H659" s="392"/>
      <c r="I659" s="36">
        <f>ROUND(E659*H659,2)</f>
        <v>0</v>
      </c>
      <c r="J659" s="392"/>
      <c r="K659" s="36">
        <f>ROUND(E659*J659,2)</f>
        <v>0</v>
      </c>
      <c r="L659" s="36">
        <v>21</v>
      </c>
      <c r="M659" s="36">
        <f>G659*(1+L659/100)</f>
        <v>0</v>
      </c>
      <c r="N659" s="35">
        <v>0</v>
      </c>
      <c r="O659" s="35">
        <f>ROUND(E659*N659,2)</f>
        <v>0</v>
      </c>
      <c r="P659" s="35">
        <v>0</v>
      </c>
      <c r="Q659" s="35">
        <f>ROUND(E659*P659,2)</f>
        <v>0</v>
      </c>
      <c r="R659" s="36"/>
      <c r="S659" s="36" t="s">
        <v>2116</v>
      </c>
      <c r="T659" s="28" t="s">
        <v>127</v>
      </c>
      <c r="U659" s="21">
        <v>14.74</v>
      </c>
      <c r="V659" s="21">
        <f>ROUND(E659*U659,2)</f>
        <v>14.74</v>
      </c>
      <c r="W659" s="21"/>
      <c r="X659" s="21" t="s">
        <v>135</v>
      </c>
      <c r="Y659" s="21" t="s">
        <v>2117</v>
      </c>
      <c r="Z659" s="15"/>
      <c r="AA659" s="15"/>
      <c r="AB659" s="15"/>
      <c r="AC659" s="15"/>
      <c r="AD659" s="15"/>
      <c r="AE659" s="15"/>
      <c r="AF659" s="15"/>
      <c r="AG659" s="15" t="s">
        <v>136</v>
      </c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</row>
    <row r="660" spans="1:60" outlineLevel="2">
      <c r="A660" s="18"/>
      <c r="B660" s="19"/>
      <c r="C660" s="30" t="s">
        <v>42</v>
      </c>
      <c r="D660" s="23"/>
      <c r="E660" s="34">
        <v>1</v>
      </c>
      <c r="F660" s="21"/>
      <c r="G660" s="21"/>
      <c r="H660" s="21"/>
      <c r="I660" s="21"/>
      <c r="J660" s="21"/>
      <c r="K660" s="21"/>
      <c r="L660" s="21"/>
      <c r="M660" s="21"/>
      <c r="N660" s="393"/>
      <c r="O660" s="393"/>
      <c r="P660" s="393"/>
      <c r="Q660" s="393"/>
      <c r="R660" s="21"/>
      <c r="S660" s="21"/>
      <c r="T660" s="21"/>
      <c r="U660" s="21"/>
      <c r="V660" s="21"/>
      <c r="W660" s="21"/>
      <c r="X660" s="21"/>
      <c r="Y660" s="21"/>
      <c r="Z660" s="15"/>
      <c r="AA660" s="15"/>
      <c r="AB660" s="15"/>
      <c r="AC660" s="15"/>
      <c r="AD660" s="15"/>
      <c r="AE660" s="15"/>
      <c r="AF660" s="15"/>
      <c r="AG660" s="15" t="s">
        <v>131</v>
      </c>
      <c r="AH660" s="15">
        <v>0</v>
      </c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</row>
    <row r="661" spans="1:60" outlineLevel="1">
      <c r="A661" s="25">
        <v>83</v>
      </c>
      <c r="B661" s="26" t="s">
        <v>665</v>
      </c>
      <c r="C661" s="29" t="s">
        <v>666</v>
      </c>
      <c r="D661" s="27" t="s">
        <v>152</v>
      </c>
      <c r="E661" s="35">
        <v>2128</v>
      </c>
      <c r="F661" s="392"/>
      <c r="G661" s="36">
        <f>ROUND(E661*F661,2)</f>
        <v>0</v>
      </c>
      <c r="H661" s="392"/>
      <c r="I661" s="36">
        <f>ROUND(E661*H661,2)</f>
        <v>0</v>
      </c>
      <c r="J661" s="392"/>
      <c r="K661" s="36">
        <f>ROUND(E661*J661,2)</f>
        <v>0</v>
      </c>
      <c r="L661" s="36">
        <v>21</v>
      </c>
      <c r="M661" s="36">
        <f>G661*(1+L661/100)</f>
        <v>0</v>
      </c>
      <c r="N661" s="35">
        <v>1.8380000000000001E-2</v>
      </c>
      <c r="O661" s="35">
        <f>ROUND(E661*N661,2)</f>
        <v>39.11</v>
      </c>
      <c r="P661" s="35">
        <v>0</v>
      </c>
      <c r="Q661" s="35">
        <f>ROUND(E661*P661,2)</f>
        <v>0</v>
      </c>
      <c r="R661" s="36"/>
      <c r="S661" s="36" t="s">
        <v>2116</v>
      </c>
      <c r="T661" s="28" t="s">
        <v>2116</v>
      </c>
      <c r="U661" s="21">
        <v>0.14399999999999999</v>
      </c>
      <c r="V661" s="21">
        <f>ROUND(E661*U661,2)</f>
        <v>306.43</v>
      </c>
      <c r="W661" s="21"/>
      <c r="X661" s="21" t="s">
        <v>135</v>
      </c>
      <c r="Y661" s="21" t="s">
        <v>2117</v>
      </c>
      <c r="Z661" s="15"/>
      <c r="AA661" s="15"/>
      <c r="AB661" s="15"/>
      <c r="AC661" s="15"/>
      <c r="AD661" s="15"/>
      <c r="AE661" s="15"/>
      <c r="AF661" s="15"/>
      <c r="AG661" s="15" t="s">
        <v>136</v>
      </c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</row>
    <row r="662" spans="1:60" outlineLevel="2">
      <c r="A662" s="18"/>
      <c r="B662" s="19"/>
      <c r="C662" s="30" t="s">
        <v>667</v>
      </c>
      <c r="D662" s="23"/>
      <c r="E662" s="34">
        <v>2128</v>
      </c>
      <c r="F662" s="21"/>
      <c r="G662" s="21"/>
      <c r="H662" s="21"/>
      <c r="I662" s="21"/>
      <c r="J662" s="21"/>
      <c r="K662" s="21"/>
      <c r="L662" s="21"/>
      <c r="M662" s="21"/>
      <c r="N662" s="393"/>
      <c r="O662" s="393"/>
      <c r="P662" s="393"/>
      <c r="Q662" s="393"/>
      <c r="R662" s="21"/>
      <c r="S662" s="21"/>
      <c r="T662" s="21"/>
      <c r="U662" s="21"/>
      <c r="V662" s="21"/>
      <c r="W662" s="21"/>
      <c r="X662" s="21"/>
      <c r="Y662" s="21"/>
      <c r="Z662" s="15"/>
      <c r="AA662" s="15"/>
      <c r="AB662" s="15"/>
      <c r="AC662" s="15"/>
      <c r="AD662" s="15"/>
      <c r="AE662" s="15"/>
      <c r="AF662" s="15"/>
      <c r="AG662" s="15" t="s">
        <v>131</v>
      </c>
      <c r="AH662" s="15">
        <v>0</v>
      </c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</row>
    <row r="663" spans="1:60" outlineLevel="1">
      <c r="A663" s="25">
        <v>84</v>
      </c>
      <c r="B663" s="26" t="s">
        <v>668</v>
      </c>
      <c r="C663" s="29" t="s">
        <v>669</v>
      </c>
      <c r="D663" s="27" t="s">
        <v>152</v>
      </c>
      <c r="E663" s="35">
        <v>4256</v>
      </c>
      <c r="F663" s="392"/>
      <c r="G663" s="36">
        <f>ROUND(E663*F663,2)</f>
        <v>0</v>
      </c>
      <c r="H663" s="392"/>
      <c r="I663" s="36">
        <f>ROUND(E663*H663,2)</f>
        <v>0</v>
      </c>
      <c r="J663" s="392"/>
      <c r="K663" s="36">
        <f>ROUND(E663*J663,2)</f>
        <v>0</v>
      </c>
      <c r="L663" s="36">
        <v>21</v>
      </c>
      <c r="M663" s="36">
        <f>G663*(1+L663/100)</f>
        <v>0</v>
      </c>
      <c r="N663" s="35">
        <v>9.7000000000000005E-4</v>
      </c>
      <c r="O663" s="35">
        <f>ROUND(E663*N663,2)</f>
        <v>4.13</v>
      </c>
      <c r="P663" s="35">
        <v>0</v>
      </c>
      <c r="Q663" s="35">
        <f>ROUND(E663*P663,2)</f>
        <v>0</v>
      </c>
      <c r="R663" s="36"/>
      <c r="S663" s="36" t="s">
        <v>2116</v>
      </c>
      <c r="T663" s="28" t="s">
        <v>2116</v>
      </c>
      <c r="U663" s="21">
        <v>6.0000000000000001E-3</v>
      </c>
      <c r="V663" s="21">
        <f>ROUND(E663*U663,2)</f>
        <v>25.54</v>
      </c>
      <c r="W663" s="21"/>
      <c r="X663" s="21" t="s">
        <v>135</v>
      </c>
      <c r="Y663" s="21" t="s">
        <v>2117</v>
      </c>
      <c r="Z663" s="15"/>
      <c r="AA663" s="15"/>
      <c r="AB663" s="15"/>
      <c r="AC663" s="15"/>
      <c r="AD663" s="15"/>
      <c r="AE663" s="15"/>
      <c r="AF663" s="15"/>
      <c r="AG663" s="15" t="s">
        <v>136</v>
      </c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</row>
    <row r="664" spans="1:60" outlineLevel="2">
      <c r="A664" s="18"/>
      <c r="B664" s="19"/>
      <c r="C664" s="30" t="s">
        <v>670</v>
      </c>
      <c r="D664" s="23"/>
      <c r="E664" s="34">
        <v>4256</v>
      </c>
      <c r="F664" s="21"/>
      <c r="G664" s="21"/>
      <c r="H664" s="21"/>
      <c r="I664" s="21"/>
      <c r="J664" s="21"/>
      <c r="K664" s="21"/>
      <c r="L664" s="21"/>
      <c r="M664" s="21"/>
      <c r="N664" s="393"/>
      <c r="O664" s="393"/>
      <c r="P664" s="393"/>
      <c r="Q664" s="393"/>
      <c r="R664" s="21"/>
      <c r="S664" s="21"/>
      <c r="T664" s="21"/>
      <c r="U664" s="21"/>
      <c r="V664" s="21"/>
      <c r="W664" s="21"/>
      <c r="X664" s="21"/>
      <c r="Y664" s="21"/>
      <c r="Z664" s="15"/>
      <c r="AA664" s="15"/>
      <c r="AB664" s="15"/>
      <c r="AC664" s="15"/>
      <c r="AD664" s="15"/>
      <c r="AE664" s="15"/>
      <c r="AF664" s="15"/>
      <c r="AG664" s="15" t="s">
        <v>131</v>
      </c>
      <c r="AH664" s="15">
        <v>0</v>
      </c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</row>
    <row r="665" spans="1:60" outlineLevel="1">
      <c r="A665" s="25">
        <v>85</v>
      </c>
      <c r="B665" s="26" t="s">
        <v>671</v>
      </c>
      <c r="C665" s="29" t="s">
        <v>672</v>
      </c>
      <c r="D665" s="27" t="s">
        <v>152</v>
      </c>
      <c r="E665" s="35">
        <v>2128</v>
      </c>
      <c r="F665" s="392"/>
      <c r="G665" s="36">
        <f>ROUND(E665*F665,2)</f>
        <v>0</v>
      </c>
      <c r="H665" s="392"/>
      <c r="I665" s="36">
        <f>ROUND(E665*H665,2)</f>
        <v>0</v>
      </c>
      <c r="J665" s="392"/>
      <c r="K665" s="36">
        <f>ROUND(E665*J665,2)</f>
        <v>0</v>
      </c>
      <c r="L665" s="36">
        <v>21</v>
      </c>
      <c r="M665" s="36">
        <f>G665*(1+L665/100)</f>
        <v>0</v>
      </c>
      <c r="N665" s="35">
        <v>0</v>
      </c>
      <c r="O665" s="35">
        <f>ROUND(E665*N665,2)</f>
        <v>0</v>
      </c>
      <c r="P665" s="35">
        <v>0</v>
      </c>
      <c r="Q665" s="35">
        <f>ROUND(E665*P665,2)</f>
        <v>0</v>
      </c>
      <c r="R665" s="36"/>
      <c r="S665" s="36" t="s">
        <v>2116</v>
      </c>
      <c r="T665" s="28" t="s">
        <v>2116</v>
      </c>
      <c r="U665" s="21">
        <v>0.126</v>
      </c>
      <c r="V665" s="21">
        <f>ROUND(E665*U665,2)</f>
        <v>268.13</v>
      </c>
      <c r="W665" s="21"/>
      <c r="X665" s="21" t="s">
        <v>135</v>
      </c>
      <c r="Y665" s="21" t="s">
        <v>2117</v>
      </c>
      <c r="Z665" s="15"/>
      <c r="AA665" s="15"/>
      <c r="AB665" s="15"/>
      <c r="AC665" s="15"/>
      <c r="AD665" s="15"/>
      <c r="AE665" s="15"/>
      <c r="AF665" s="15"/>
      <c r="AG665" s="15" t="s">
        <v>136</v>
      </c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</row>
    <row r="666" spans="1:60" outlineLevel="2">
      <c r="A666" s="18"/>
      <c r="B666" s="19"/>
      <c r="C666" s="30" t="s">
        <v>667</v>
      </c>
      <c r="D666" s="23"/>
      <c r="E666" s="34">
        <v>2128</v>
      </c>
      <c r="F666" s="21"/>
      <c r="G666" s="21"/>
      <c r="H666" s="21"/>
      <c r="I666" s="21"/>
      <c r="J666" s="21"/>
      <c r="K666" s="21"/>
      <c r="L666" s="21"/>
      <c r="M666" s="21"/>
      <c r="N666" s="393"/>
      <c r="O666" s="393"/>
      <c r="P666" s="393"/>
      <c r="Q666" s="393"/>
      <c r="R666" s="21"/>
      <c r="S666" s="21"/>
      <c r="T666" s="21"/>
      <c r="U666" s="21"/>
      <c r="V666" s="21"/>
      <c r="W666" s="21"/>
      <c r="X666" s="21"/>
      <c r="Y666" s="21"/>
      <c r="Z666" s="15"/>
      <c r="AA666" s="15"/>
      <c r="AB666" s="15"/>
      <c r="AC666" s="15"/>
      <c r="AD666" s="15"/>
      <c r="AE666" s="15"/>
      <c r="AF666" s="15"/>
      <c r="AG666" s="15" t="s">
        <v>131</v>
      </c>
      <c r="AH666" s="15">
        <v>0</v>
      </c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</row>
    <row r="667" spans="1:60" outlineLevel="1">
      <c r="A667" s="25">
        <v>86</v>
      </c>
      <c r="B667" s="26" t="s">
        <v>673</v>
      </c>
      <c r="C667" s="29" t="s">
        <v>674</v>
      </c>
      <c r="D667" s="27" t="s">
        <v>152</v>
      </c>
      <c r="E667" s="35">
        <v>2773.47</v>
      </c>
      <c r="F667" s="392"/>
      <c r="G667" s="36">
        <f>ROUND(E667*F667,2)</f>
        <v>0</v>
      </c>
      <c r="H667" s="392"/>
      <c r="I667" s="36">
        <f>ROUND(E667*H667,2)</f>
        <v>0</v>
      </c>
      <c r="J667" s="392"/>
      <c r="K667" s="36">
        <f>ROUND(E667*J667,2)</f>
        <v>0</v>
      </c>
      <c r="L667" s="36">
        <v>21</v>
      </c>
      <c r="M667" s="36">
        <f>G667*(1+L667/100)</f>
        <v>0</v>
      </c>
      <c r="N667" s="35">
        <v>1.2099999999999999E-3</v>
      </c>
      <c r="O667" s="35">
        <f>ROUND(E667*N667,2)</f>
        <v>3.36</v>
      </c>
      <c r="P667" s="35">
        <v>0</v>
      </c>
      <c r="Q667" s="35">
        <f>ROUND(E667*P667,2)</f>
        <v>0</v>
      </c>
      <c r="R667" s="36"/>
      <c r="S667" s="36" t="s">
        <v>2116</v>
      </c>
      <c r="T667" s="28" t="s">
        <v>2116</v>
      </c>
      <c r="U667" s="21">
        <v>0.18</v>
      </c>
      <c r="V667" s="21">
        <f>ROUND(E667*U667,2)</f>
        <v>499.22</v>
      </c>
      <c r="W667" s="21"/>
      <c r="X667" s="21" t="s">
        <v>135</v>
      </c>
      <c r="Y667" s="21" t="s">
        <v>2117</v>
      </c>
      <c r="Z667" s="15"/>
      <c r="AA667" s="15"/>
      <c r="AB667" s="15"/>
      <c r="AC667" s="15"/>
      <c r="AD667" s="15"/>
      <c r="AE667" s="15"/>
      <c r="AF667" s="15"/>
      <c r="AG667" s="15" t="s">
        <v>136</v>
      </c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</row>
    <row r="668" spans="1:60" outlineLevel="2">
      <c r="A668" s="18"/>
      <c r="B668" s="19"/>
      <c r="C668" s="30" t="s">
        <v>675</v>
      </c>
      <c r="D668" s="23"/>
      <c r="E668" s="34">
        <v>19.04</v>
      </c>
      <c r="F668" s="21"/>
      <c r="G668" s="21"/>
      <c r="H668" s="21"/>
      <c r="I668" s="21"/>
      <c r="J668" s="21"/>
      <c r="K668" s="21"/>
      <c r="L668" s="21"/>
      <c r="M668" s="21"/>
      <c r="N668" s="393"/>
      <c r="O668" s="393"/>
      <c r="P668" s="393"/>
      <c r="Q668" s="393"/>
      <c r="R668" s="21"/>
      <c r="S668" s="21"/>
      <c r="T668" s="21"/>
      <c r="U668" s="21"/>
      <c r="V668" s="21"/>
      <c r="W668" s="21"/>
      <c r="X668" s="21"/>
      <c r="Y668" s="21"/>
      <c r="Z668" s="15"/>
      <c r="AA668" s="15"/>
      <c r="AB668" s="15"/>
      <c r="AC668" s="15"/>
      <c r="AD668" s="15"/>
      <c r="AE668" s="15"/>
      <c r="AF668" s="15"/>
      <c r="AG668" s="15" t="s">
        <v>131</v>
      </c>
      <c r="AH668" s="15">
        <v>0</v>
      </c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</row>
    <row r="669" spans="1:60" outlineLevel="3">
      <c r="A669" s="18"/>
      <c r="B669" s="19"/>
      <c r="C669" s="30" t="s">
        <v>676</v>
      </c>
      <c r="D669" s="23"/>
      <c r="E669" s="34">
        <v>4.95</v>
      </c>
      <c r="F669" s="21"/>
      <c r="G669" s="21"/>
      <c r="H669" s="21"/>
      <c r="I669" s="21"/>
      <c r="J669" s="21"/>
      <c r="K669" s="21"/>
      <c r="L669" s="21"/>
      <c r="M669" s="21"/>
      <c r="N669" s="393"/>
      <c r="O669" s="393"/>
      <c r="P669" s="393"/>
      <c r="Q669" s="393"/>
      <c r="R669" s="21"/>
      <c r="S669" s="21"/>
      <c r="T669" s="21"/>
      <c r="U669" s="21"/>
      <c r="V669" s="21"/>
      <c r="W669" s="21"/>
      <c r="X669" s="21"/>
      <c r="Y669" s="21"/>
      <c r="Z669" s="15"/>
      <c r="AA669" s="15"/>
      <c r="AB669" s="15"/>
      <c r="AC669" s="15"/>
      <c r="AD669" s="15"/>
      <c r="AE669" s="15"/>
      <c r="AF669" s="15"/>
      <c r="AG669" s="15" t="s">
        <v>131</v>
      </c>
      <c r="AH669" s="15">
        <v>0</v>
      </c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</row>
    <row r="670" spans="1:60" outlineLevel="3">
      <c r="A670" s="18"/>
      <c r="B670" s="19"/>
      <c r="C670" s="30" t="s">
        <v>677</v>
      </c>
      <c r="D670" s="23"/>
      <c r="E670" s="34">
        <v>5.25</v>
      </c>
      <c r="F670" s="21"/>
      <c r="G670" s="21"/>
      <c r="H670" s="21"/>
      <c r="I670" s="21"/>
      <c r="J670" s="21"/>
      <c r="K670" s="21"/>
      <c r="L670" s="21"/>
      <c r="M670" s="21"/>
      <c r="N670" s="393"/>
      <c r="O670" s="393"/>
      <c r="P670" s="393"/>
      <c r="Q670" s="393"/>
      <c r="R670" s="21"/>
      <c r="S670" s="21"/>
      <c r="T670" s="21"/>
      <c r="U670" s="21"/>
      <c r="V670" s="21"/>
      <c r="W670" s="21"/>
      <c r="X670" s="21"/>
      <c r="Y670" s="21"/>
      <c r="Z670" s="15"/>
      <c r="AA670" s="15"/>
      <c r="AB670" s="15"/>
      <c r="AC670" s="15"/>
      <c r="AD670" s="15"/>
      <c r="AE670" s="15"/>
      <c r="AF670" s="15"/>
      <c r="AG670" s="15" t="s">
        <v>131</v>
      </c>
      <c r="AH670" s="15">
        <v>0</v>
      </c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</row>
    <row r="671" spans="1:60" outlineLevel="3">
      <c r="A671" s="18"/>
      <c r="B671" s="19"/>
      <c r="C671" s="30" t="s">
        <v>678</v>
      </c>
      <c r="D671" s="23"/>
      <c r="E671" s="34">
        <v>4.2</v>
      </c>
      <c r="F671" s="21"/>
      <c r="G671" s="21"/>
      <c r="H671" s="21"/>
      <c r="I671" s="21"/>
      <c r="J671" s="21"/>
      <c r="K671" s="21"/>
      <c r="L671" s="21"/>
      <c r="M671" s="21"/>
      <c r="N671" s="393"/>
      <c r="O671" s="393"/>
      <c r="P671" s="393"/>
      <c r="Q671" s="393"/>
      <c r="R671" s="21"/>
      <c r="S671" s="21"/>
      <c r="T671" s="21"/>
      <c r="U671" s="21"/>
      <c r="V671" s="21"/>
      <c r="W671" s="21"/>
      <c r="X671" s="21"/>
      <c r="Y671" s="21"/>
      <c r="Z671" s="15"/>
      <c r="AA671" s="15"/>
      <c r="AB671" s="15"/>
      <c r="AC671" s="15"/>
      <c r="AD671" s="15"/>
      <c r="AE671" s="15"/>
      <c r="AF671" s="15"/>
      <c r="AG671" s="15" t="s">
        <v>131</v>
      </c>
      <c r="AH671" s="15">
        <v>0</v>
      </c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</row>
    <row r="672" spans="1:60" outlineLevel="3">
      <c r="A672" s="18"/>
      <c r="B672" s="19"/>
      <c r="C672" s="30" t="s">
        <v>675</v>
      </c>
      <c r="D672" s="23"/>
      <c r="E672" s="34">
        <v>19.04</v>
      </c>
      <c r="F672" s="21"/>
      <c r="G672" s="21"/>
      <c r="H672" s="21"/>
      <c r="I672" s="21"/>
      <c r="J672" s="21"/>
      <c r="K672" s="21"/>
      <c r="L672" s="21"/>
      <c r="M672" s="21"/>
      <c r="N672" s="393"/>
      <c r="O672" s="393"/>
      <c r="P672" s="393"/>
      <c r="Q672" s="393"/>
      <c r="R672" s="21"/>
      <c r="S672" s="21"/>
      <c r="T672" s="21"/>
      <c r="U672" s="21"/>
      <c r="V672" s="21"/>
      <c r="W672" s="21"/>
      <c r="X672" s="21"/>
      <c r="Y672" s="21"/>
      <c r="Z672" s="15"/>
      <c r="AA672" s="15"/>
      <c r="AB672" s="15"/>
      <c r="AC672" s="15"/>
      <c r="AD672" s="15"/>
      <c r="AE672" s="15"/>
      <c r="AF672" s="15"/>
      <c r="AG672" s="15" t="s">
        <v>131</v>
      </c>
      <c r="AH672" s="15">
        <v>0</v>
      </c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</row>
    <row r="673" spans="1:60" outlineLevel="3">
      <c r="A673" s="18"/>
      <c r="B673" s="19"/>
      <c r="C673" s="30" t="s">
        <v>677</v>
      </c>
      <c r="D673" s="23"/>
      <c r="E673" s="34">
        <v>5.25</v>
      </c>
      <c r="F673" s="21"/>
      <c r="G673" s="21"/>
      <c r="H673" s="21"/>
      <c r="I673" s="21"/>
      <c r="J673" s="21"/>
      <c r="K673" s="21"/>
      <c r="L673" s="21"/>
      <c r="M673" s="21"/>
      <c r="N673" s="393"/>
      <c r="O673" s="393"/>
      <c r="P673" s="393"/>
      <c r="Q673" s="393"/>
      <c r="R673" s="21"/>
      <c r="S673" s="21"/>
      <c r="T673" s="21"/>
      <c r="U673" s="21"/>
      <c r="V673" s="21"/>
      <c r="W673" s="21"/>
      <c r="X673" s="21"/>
      <c r="Y673" s="21"/>
      <c r="Z673" s="15"/>
      <c r="AA673" s="15"/>
      <c r="AB673" s="15"/>
      <c r="AC673" s="15"/>
      <c r="AD673" s="15"/>
      <c r="AE673" s="15"/>
      <c r="AF673" s="15"/>
      <c r="AG673" s="15" t="s">
        <v>131</v>
      </c>
      <c r="AH673" s="15">
        <v>0</v>
      </c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</row>
    <row r="674" spans="1:60" outlineLevel="3">
      <c r="A674" s="18"/>
      <c r="B674" s="19"/>
      <c r="C674" s="30" t="s">
        <v>679</v>
      </c>
      <c r="D674" s="23"/>
      <c r="E674" s="34">
        <v>4</v>
      </c>
      <c r="F674" s="21"/>
      <c r="G674" s="21"/>
      <c r="H674" s="21"/>
      <c r="I674" s="21"/>
      <c r="J674" s="21"/>
      <c r="K674" s="21"/>
      <c r="L674" s="21"/>
      <c r="M674" s="21"/>
      <c r="N674" s="393"/>
      <c r="O674" s="393"/>
      <c r="P674" s="393"/>
      <c r="Q674" s="393"/>
      <c r="R674" s="21"/>
      <c r="S674" s="21"/>
      <c r="T674" s="21"/>
      <c r="U674" s="21"/>
      <c r="V674" s="21"/>
      <c r="W674" s="21"/>
      <c r="X674" s="21"/>
      <c r="Y674" s="21"/>
      <c r="Z674" s="15"/>
      <c r="AA674" s="15"/>
      <c r="AB674" s="15"/>
      <c r="AC674" s="15"/>
      <c r="AD674" s="15"/>
      <c r="AE674" s="15"/>
      <c r="AF674" s="15"/>
      <c r="AG674" s="15" t="s">
        <v>131</v>
      </c>
      <c r="AH674" s="15">
        <v>0</v>
      </c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</row>
    <row r="675" spans="1:60" outlineLevel="3">
      <c r="A675" s="18"/>
      <c r="B675" s="19"/>
      <c r="C675" s="30" t="s">
        <v>680</v>
      </c>
      <c r="D675" s="23"/>
      <c r="E675" s="34">
        <v>1.6</v>
      </c>
      <c r="F675" s="21"/>
      <c r="G675" s="21"/>
      <c r="H675" s="21"/>
      <c r="I675" s="21"/>
      <c r="J675" s="21"/>
      <c r="K675" s="21"/>
      <c r="L675" s="21"/>
      <c r="M675" s="21"/>
      <c r="N675" s="393"/>
      <c r="O675" s="393"/>
      <c r="P675" s="393"/>
      <c r="Q675" s="393"/>
      <c r="R675" s="21"/>
      <c r="S675" s="21"/>
      <c r="T675" s="21"/>
      <c r="U675" s="21"/>
      <c r="V675" s="21"/>
      <c r="W675" s="21"/>
      <c r="X675" s="21"/>
      <c r="Y675" s="21"/>
      <c r="Z675" s="15"/>
      <c r="AA675" s="15"/>
      <c r="AB675" s="15"/>
      <c r="AC675" s="15"/>
      <c r="AD675" s="15"/>
      <c r="AE675" s="15"/>
      <c r="AF675" s="15"/>
      <c r="AG675" s="15" t="s">
        <v>131</v>
      </c>
      <c r="AH675" s="15">
        <v>0</v>
      </c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</row>
    <row r="676" spans="1:60" outlineLevel="3">
      <c r="A676" s="18"/>
      <c r="B676" s="19"/>
      <c r="C676" s="30" t="s">
        <v>681</v>
      </c>
      <c r="D676" s="23"/>
      <c r="E676" s="34">
        <v>13.44</v>
      </c>
      <c r="F676" s="21"/>
      <c r="G676" s="21"/>
      <c r="H676" s="21"/>
      <c r="I676" s="21"/>
      <c r="J676" s="21"/>
      <c r="K676" s="21"/>
      <c r="L676" s="21"/>
      <c r="M676" s="21"/>
      <c r="N676" s="393"/>
      <c r="O676" s="393"/>
      <c r="P676" s="393"/>
      <c r="Q676" s="393"/>
      <c r="R676" s="21"/>
      <c r="S676" s="21"/>
      <c r="T676" s="21"/>
      <c r="U676" s="21"/>
      <c r="V676" s="21"/>
      <c r="W676" s="21"/>
      <c r="X676" s="21"/>
      <c r="Y676" s="21"/>
      <c r="Z676" s="15"/>
      <c r="AA676" s="15"/>
      <c r="AB676" s="15"/>
      <c r="AC676" s="15"/>
      <c r="AD676" s="15"/>
      <c r="AE676" s="15"/>
      <c r="AF676" s="15"/>
      <c r="AG676" s="15" t="s">
        <v>131</v>
      </c>
      <c r="AH676" s="15">
        <v>0</v>
      </c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</row>
    <row r="677" spans="1:60" outlineLevel="3">
      <c r="A677" s="18"/>
      <c r="B677" s="19"/>
      <c r="C677" s="30" t="s">
        <v>682</v>
      </c>
      <c r="D677" s="23"/>
      <c r="E677" s="34">
        <v>8.9600000000000009</v>
      </c>
      <c r="F677" s="21"/>
      <c r="G677" s="21"/>
      <c r="H677" s="21"/>
      <c r="I677" s="21"/>
      <c r="J677" s="21"/>
      <c r="K677" s="21"/>
      <c r="L677" s="21"/>
      <c r="M677" s="21"/>
      <c r="N677" s="393"/>
      <c r="O677" s="393"/>
      <c r="P677" s="393"/>
      <c r="Q677" s="393"/>
      <c r="R677" s="21"/>
      <c r="S677" s="21"/>
      <c r="T677" s="21"/>
      <c r="U677" s="21"/>
      <c r="V677" s="21"/>
      <c r="W677" s="21"/>
      <c r="X677" s="21"/>
      <c r="Y677" s="21"/>
      <c r="Z677" s="15"/>
      <c r="AA677" s="15"/>
      <c r="AB677" s="15"/>
      <c r="AC677" s="15"/>
      <c r="AD677" s="15"/>
      <c r="AE677" s="15"/>
      <c r="AF677" s="15"/>
      <c r="AG677" s="15" t="s">
        <v>131</v>
      </c>
      <c r="AH677" s="15">
        <v>0</v>
      </c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</row>
    <row r="678" spans="1:60" outlineLevel="3">
      <c r="A678" s="18"/>
      <c r="B678" s="19"/>
      <c r="C678" s="30" t="s">
        <v>683</v>
      </c>
      <c r="D678" s="23"/>
      <c r="E678" s="34">
        <v>18.149999999999999</v>
      </c>
      <c r="F678" s="21"/>
      <c r="G678" s="21"/>
      <c r="H678" s="21"/>
      <c r="I678" s="21"/>
      <c r="J678" s="21"/>
      <c r="K678" s="21"/>
      <c r="L678" s="21"/>
      <c r="M678" s="21"/>
      <c r="N678" s="393"/>
      <c r="O678" s="393"/>
      <c r="P678" s="393"/>
      <c r="Q678" s="393"/>
      <c r="R678" s="21"/>
      <c r="S678" s="21"/>
      <c r="T678" s="21"/>
      <c r="U678" s="21"/>
      <c r="V678" s="21"/>
      <c r="W678" s="21"/>
      <c r="X678" s="21"/>
      <c r="Y678" s="21"/>
      <c r="Z678" s="15"/>
      <c r="AA678" s="15"/>
      <c r="AB678" s="15"/>
      <c r="AC678" s="15"/>
      <c r="AD678" s="15"/>
      <c r="AE678" s="15"/>
      <c r="AF678" s="15"/>
      <c r="AG678" s="15" t="s">
        <v>131</v>
      </c>
      <c r="AH678" s="15">
        <v>0</v>
      </c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</row>
    <row r="679" spans="1:60" outlineLevel="3">
      <c r="A679" s="18"/>
      <c r="B679" s="19"/>
      <c r="C679" s="30" t="s">
        <v>684</v>
      </c>
      <c r="D679" s="23"/>
      <c r="E679" s="34">
        <v>5.4</v>
      </c>
      <c r="F679" s="21"/>
      <c r="G679" s="21"/>
      <c r="H679" s="21"/>
      <c r="I679" s="21"/>
      <c r="J679" s="21"/>
      <c r="K679" s="21"/>
      <c r="L679" s="21"/>
      <c r="M679" s="21"/>
      <c r="N679" s="393"/>
      <c r="O679" s="393"/>
      <c r="P679" s="393"/>
      <c r="Q679" s="393"/>
      <c r="R679" s="21"/>
      <c r="S679" s="21"/>
      <c r="T679" s="21"/>
      <c r="U679" s="21"/>
      <c r="V679" s="21"/>
      <c r="W679" s="21"/>
      <c r="X679" s="21"/>
      <c r="Y679" s="21"/>
      <c r="Z679" s="15"/>
      <c r="AA679" s="15"/>
      <c r="AB679" s="15"/>
      <c r="AC679" s="15"/>
      <c r="AD679" s="15"/>
      <c r="AE679" s="15"/>
      <c r="AF679" s="15"/>
      <c r="AG679" s="15" t="s">
        <v>131</v>
      </c>
      <c r="AH679" s="15">
        <v>0</v>
      </c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</row>
    <row r="680" spans="1:60" outlineLevel="3">
      <c r="A680" s="18"/>
      <c r="B680" s="19"/>
      <c r="C680" s="30" t="s">
        <v>685</v>
      </c>
      <c r="D680" s="23"/>
      <c r="E680" s="34">
        <v>18.149999999999999</v>
      </c>
      <c r="F680" s="21"/>
      <c r="G680" s="21"/>
      <c r="H680" s="21"/>
      <c r="I680" s="21"/>
      <c r="J680" s="21"/>
      <c r="K680" s="21"/>
      <c r="L680" s="21"/>
      <c r="M680" s="21"/>
      <c r="N680" s="393"/>
      <c r="O680" s="393"/>
      <c r="P680" s="393"/>
      <c r="Q680" s="393"/>
      <c r="R680" s="21"/>
      <c r="S680" s="21"/>
      <c r="T680" s="21"/>
      <c r="U680" s="21"/>
      <c r="V680" s="21"/>
      <c r="W680" s="21"/>
      <c r="X680" s="21"/>
      <c r="Y680" s="21"/>
      <c r="Z680" s="15"/>
      <c r="AA680" s="15"/>
      <c r="AB680" s="15"/>
      <c r="AC680" s="15"/>
      <c r="AD680" s="15"/>
      <c r="AE680" s="15"/>
      <c r="AF680" s="15"/>
      <c r="AG680" s="15" t="s">
        <v>131</v>
      </c>
      <c r="AH680" s="15">
        <v>0</v>
      </c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</row>
    <row r="681" spans="1:60" outlineLevel="3">
      <c r="A681" s="18"/>
      <c r="B681" s="19"/>
      <c r="C681" s="30" t="s">
        <v>684</v>
      </c>
      <c r="D681" s="23"/>
      <c r="E681" s="34">
        <v>5.4</v>
      </c>
      <c r="F681" s="21"/>
      <c r="G681" s="21"/>
      <c r="H681" s="21"/>
      <c r="I681" s="21"/>
      <c r="J681" s="21"/>
      <c r="K681" s="21"/>
      <c r="L681" s="21"/>
      <c r="M681" s="21"/>
      <c r="N681" s="393"/>
      <c r="O681" s="393"/>
      <c r="P681" s="393"/>
      <c r="Q681" s="393"/>
      <c r="R681" s="21"/>
      <c r="S681" s="21"/>
      <c r="T681" s="21"/>
      <c r="U681" s="21"/>
      <c r="V681" s="21"/>
      <c r="W681" s="21"/>
      <c r="X681" s="21"/>
      <c r="Y681" s="21"/>
      <c r="Z681" s="15"/>
      <c r="AA681" s="15"/>
      <c r="AB681" s="15"/>
      <c r="AC681" s="15"/>
      <c r="AD681" s="15"/>
      <c r="AE681" s="15"/>
      <c r="AF681" s="15"/>
      <c r="AG681" s="15" t="s">
        <v>131</v>
      </c>
      <c r="AH681" s="15">
        <v>0</v>
      </c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</row>
    <row r="682" spans="1:60" outlineLevel="3">
      <c r="A682" s="18"/>
      <c r="B682" s="19"/>
      <c r="C682" s="30" t="s">
        <v>686</v>
      </c>
      <c r="D682" s="23"/>
      <c r="E682" s="34">
        <v>8.32</v>
      </c>
      <c r="F682" s="21"/>
      <c r="G682" s="21"/>
      <c r="H682" s="21"/>
      <c r="I682" s="21"/>
      <c r="J682" s="21"/>
      <c r="K682" s="21"/>
      <c r="L682" s="21"/>
      <c r="M682" s="21"/>
      <c r="N682" s="393"/>
      <c r="O682" s="393"/>
      <c r="P682" s="393"/>
      <c r="Q682" s="393"/>
      <c r="R682" s="21"/>
      <c r="S682" s="21"/>
      <c r="T682" s="21"/>
      <c r="U682" s="21"/>
      <c r="V682" s="21"/>
      <c r="W682" s="21"/>
      <c r="X682" s="21"/>
      <c r="Y682" s="21"/>
      <c r="Z682" s="15"/>
      <c r="AA682" s="15"/>
      <c r="AB682" s="15"/>
      <c r="AC682" s="15"/>
      <c r="AD682" s="15"/>
      <c r="AE682" s="15"/>
      <c r="AF682" s="15"/>
      <c r="AG682" s="15" t="s">
        <v>131</v>
      </c>
      <c r="AH682" s="15">
        <v>0</v>
      </c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</row>
    <row r="683" spans="1:60" outlineLevel="3">
      <c r="A683" s="18"/>
      <c r="B683" s="19"/>
      <c r="C683" s="30" t="s">
        <v>687</v>
      </c>
      <c r="D683" s="23"/>
      <c r="E683" s="34">
        <v>3.96</v>
      </c>
      <c r="F683" s="21"/>
      <c r="G683" s="21"/>
      <c r="H683" s="21"/>
      <c r="I683" s="21"/>
      <c r="J683" s="21"/>
      <c r="K683" s="21"/>
      <c r="L683" s="21"/>
      <c r="M683" s="21"/>
      <c r="N683" s="393"/>
      <c r="O683" s="393"/>
      <c r="P683" s="393"/>
      <c r="Q683" s="393"/>
      <c r="R683" s="21"/>
      <c r="S683" s="21"/>
      <c r="T683" s="21"/>
      <c r="U683" s="21"/>
      <c r="V683" s="21"/>
      <c r="W683" s="21"/>
      <c r="X683" s="21"/>
      <c r="Y683" s="21"/>
      <c r="Z683" s="15"/>
      <c r="AA683" s="15"/>
      <c r="AB683" s="15"/>
      <c r="AC683" s="15"/>
      <c r="AD683" s="15"/>
      <c r="AE683" s="15"/>
      <c r="AF683" s="15"/>
      <c r="AG683" s="15" t="s">
        <v>131</v>
      </c>
      <c r="AH683" s="15">
        <v>0</v>
      </c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</row>
    <row r="684" spans="1:60" outlineLevel="3">
      <c r="A684" s="18"/>
      <c r="B684" s="19"/>
      <c r="C684" s="30" t="s">
        <v>688</v>
      </c>
      <c r="D684" s="23"/>
      <c r="E684" s="34">
        <v>36.96</v>
      </c>
      <c r="F684" s="21"/>
      <c r="G684" s="21"/>
      <c r="H684" s="21"/>
      <c r="I684" s="21"/>
      <c r="J684" s="21"/>
      <c r="K684" s="21"/>
      <c r="L684" s="21"/>
      <c r="M684" s="21"/>
      <c r="N684" s="393"/>
      <c r="O684" s="393"/>
      <c r="P684" s="393"/>
      <c r="Q684" s="393"/>
      <c r="R684" s="21"/>
      <c r="S684" s="21"/>
      <c r="T684" s="21"/>
      <c r="U684" s="21"/>
      <c r="V684" s="21"/>
      <c r="W684" s="21"/>
      <c r="X684" s="21"/>
      <c r="Y684" s="21"/>
      <c r="Z684" s="15"/>
      <c r="AA684" s="15"/>
      <c r="AB684" s="15"/>
      <c r="AC684" s="15"/>
      <c r="AD684" s="15"/>
      <c r="AE684" s="15"/>
      <c r="AF684" s="15"/>
      <c r="AG684" s="15" t="s">
        <v>131</v>
      </c>
      <c r="AH684" s="15">
        <v>0</v>
      </c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</row>
    <row r="685" spans="1:60" outlineLevel="3">
      <c r="A685" s="18"/>
      <c r="B685" s="19"/>
      <c r="C685" s="30" t="s">
        <v>689</v>
      </c>
      <c r="D685" s="23"/>
      <c r="E685" s="34">
        <v>10.8</v>
      </c>
      <c r="F685" s="21"/>
      <c r="G685" s="21"/>
      <c r="H685" s="21"/>
      <c r="I685" s="21"/>
      <c r="J685" s="21"/>
      <c r="K685" s="21"/>
      <c r="L685" s="21"/>
      <c r="M685" s="21"/>
      <c r="N685" s="393"/>
      <c r="O685" s="393"/>
      <c r="P685" s="393"/>
      <c r="Q685" s="393"/>
      <c r="R685" s="21"/>
      <c r="S685" s="21"/>
      <c r="T685" s="21"/>
      <c r="U685" s="21"/>
      <c r="V685" s="21"/>
      <c r="W685" s="21"/>
      <c r="X685" s="21"/>
      <c r="Y685" s="21"/>
      <c r="Z685" s="15"/>
      <c r="AA685" s="15"/>
      <c r="AB685" s="15"/>
      <c r="AC685" s="15"/>
      <c r="AD685" s="15"/>
      <c r="AE685" s="15"/>
      <c r="AF685" s="15"/>
      <c r="AG685" s="15" t="s">
        <v>131</v>
      </c>
      <c r="AH685" s="15">
        <v>0</v>
      </c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</row>
    <row r="686" spans="1:60" outlineLevel="3">
      <c r="A686" s="18"/>
      <c r="B686" s="19"/>
      <c r="C686" s="30" t="s">
        <v>690</v>
      </c>
      <c r="D686" s="23"/>
      <c r="E686" s="34">
        <v>3.6</v>
      </c>
      <c r="F686" s="21"/>
      <c r="G686" s="21"/>
      <c r="H686" s="21"/>
      <c r="I686" s="21"/>
      <c r="J686" s="21"/>
      <c r="K686" s="21"/>
      <c r="L686" s="21"/>
      <c r="M686" s="21"/>
      <c r="N686" s="393"/>
      <c r="O686" s="393"/>
      <c r="P686" s="393"/>
      <c r="Q686" s="393"/>
      <c r="R686" s="21"/>
      <c r="S686" s="21"/>
      <c r="T686" s="21"/>
      <c r="U686" s="21"/>
      <c r="V686" s="21"/>
      <c r="W686" s="21"/>
      <c r="X686" s="21"/>
      <c r="Y686" s="21"/>
      <c r="Z686" s="15"/>
      <c r="AA686" s="15"/>
      <c r="AB686" s="15"/>
      <c r="AC686" s="15"/>
      <c r="AD686" s="15"/>
      <c r="AE686" s="15"/>
      <c r="AF686" s="15"/>
      <c r="AG686" s="15" t="s">
        <v>131</v>
      </c>
      <c r="AH686" s="15">
        <v>0</v>
      </c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</row>
    <row r="687" spans="1:60" outlineLevel="3">
      <c r="A687" s="18"/>
      <c r="B687" s="19"/>
      <c r="C687" s="30" t="s">
        <v>691</v>
      </c>
      <c r="D687" s="23"/>
      <c r="E687" s="34">
        <v>3.8</v>
      </c>
      <c r="F687" s="21"/>
      <c r="G687" s="21"/>
      <c r="H687" s="21"/>
      <c r="I687" s="21"/>
      <c r="J687" s="21"/>
      <c r="K687" s="21"/>
      <c r="L687" s="21"/>
      <c r="M687" s="21"/>
      <c r="N687" s="393"/>
      <c r="O687" s="393"/>
      <c r="P687" s="393"/>
      <c r="Q687" s="393"/>
      <c r="R687" s="21"/>
      <c r="S687" s="21"/>
      <c r="T687" s="21"/>
      <c r="U687" s="21"/>
      <c r="V687" s="21"/>
      <c r="W687" s="21"/>
      <c r="X687" s="21"/>
      <c r="Y687" s="21"/>
      <c r="Z687" s="15"/>
      <c r="AA687" s="15"/>
      <c r="AB687" s="15"/>
      <c r="AC687" s="15"/>
      <c r="AD687" s="15"/>
      <c r="AE687" s="15"/>
      <c r="AF687" s="15"/>
      <c r="AG687" s="15" t="s">
        <v>131</v>
      </c>
      <c r="AH687" s="15">
        <v>0</v>
      </c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</row>
    <row r="688" spans="1:60" outlineLevel="3">
      <c r="A688" s="18"/>
      <c r="B688" s="19"/>
      <c r="C688" s="30" t="s">
        <v>692</v>
      </c>
      <c r="D688" s="23"/>
      <c r="E688" s="34">
        <v>5.6</v>
      </c>
      <c r="F688" s="21"/>
      <c r="G688" s="21"/>
      <c r="H688" s="21"/>
      <c r="I688" s="21"/>
      <c r="J688" s="21"/>
      <c r="K688" s="21"/>
      <c r="L688" s="21"/>
      <c r="M688" s="21"/>
      <c r="N688" s="393"/>
      <c r="O688" s="393"/>
      <c r="P688" s="393"/>
      <c r="Q688" s="393"/>
      <c r="R688" s="21"/>
      <c r="S688" s="21"/>
      <c r="T688" s="21"/>
      <c r="U688" s="21"/>
      <c r="V688" s="21"/>
      <c r="W688" s="21"/>
      <c r="X688" s="21"/>
      <c r="Y688" s="21"/>
      <c r="Z688" s="15"/>
      <c r="AA688" s="15"/>
      <c r="AB688" s="15"/>
      <c r="AC688" s="15"/>
      <c r="AD688" s="15"/>
      <c r="AE688" s="15"/>
      <c r="AF688" s="15"/>
      <c r="AG688" s="15" t="s">
        <v>131</v>
      </c>
      <c r="AH688" s="15">
        <v>0</v>
      </c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</row>
    <row r="689" spans="1:60" outlineLevel="3">
      <c r="A689" s="18"/>
      <c r="B689" s="19"/>
      <c r="C689" s="30" t="s">
        <v>693</v>
      </c>
      <c r="D689" s="23"/>
      <c r="E689" s="34">
        <v>37</v>
      </c>
      <c r="F689" s="21"/>
      <c r="G689" s="21"/>
      <c r="H689" s="21"/>
      <c r="I689" s="21"/>
      <c r="J689" s="21"/>
      <c r="K689" s="21"/>
      <c r="L689" s="21"/>
      <c r="M689" s="21"/>
      <c r="N689" s="393"/>
      <c r="O689" s="393"/>
      <c r="P689" s="393"/>
      <c r="Q689" s="393"/>
      <c r="R689" s="21"/>
      <c r="S689" s="21"/>
      <c r="T689" s="21"/>
      <c r="U689" s="21"/>
      <c r="V689" s="21"/>
      <c r="W689" s="21"/>
      <c r="X689" s="21"/>
      <c r="Y689" s="21"/>
      <c r="Z689" s="15"/>
      <c r="AA689" s="15"/>
      <c r="AB689" s="15"/>
      <c r="AC689" s="15"/>
      <c r="AD689" s="15"/>
      <c r="AE689" s="15"/>
      <c r="AF689" s="15"/>
      <c r="AG689" s="15" t="s">
        <v>131</v>
      </c>
      <c r="AH689" s="15">
        <v>0</v>
      </c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</row>
    <row r="690" spans="1:60" outlineLevel="3">
      <c r="A690" s="18"/>
      <c r="B690" s="19"/>
      <c r="C690" s="30" t="s">
        <v>694</v>
      </c>
      <c r="D690" s="23"/>
      <c r="E690" s="34">
        <v>32.4</v>
      </c>
      <c r="F690" s="21"/>
      <c r="G690" s="21"/>
      <c r="H690" s="21"/>
      <c r="I690" s="21"/>
      <c r="J690" s="21"/>
      <c r="K690" s="21"/>
      <c r="L690" s="21"/>
      <c r="M690" s="21"/>
      <c r="N690" s="393"/>
      <c r="O690" s="393"/>
      <c r="P690" s="393"/>
      <c r="Q690" s="393"/>
      <c r="R690" s="21"/>
      <c r="S690" s="21"/>
      <c r="T690" s="21"/>
      <c r="U690" s="21"/>
      <c r="V690" s="21"/>
      <c r="W690" s="21"/>
      <c r="X690" s="21"/>
      <c r="Y690" s="21"/>
      <c r="Z690" s="15"/>
      <c r="AA690" s="15"/>
      <c r="AB690" s="15"/>
      <c r="AC690" s="15"/>
      <c r="AD690" s="15"/>
      <c r="AE690" s="15"/>
      <c r="AF690" s="15"/>
      <c r="AG690" s="15" t="s">
        <v>131</v>
      </c>
      <c r="AH690" s="15">
        <v>0</v>
      </c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</row>
    <row r="691" spans="1:60" outlineLevel="3">
      <c r="A691" s="18"/>
      <c r="B691" s="19"/>
      <c r="C691" s="30" t="s">
        <v>695</v>
      </c>
      <c r="D691" s="23"/>
      <c r="E691" s="34">
        <v>36.6</v>
      </c>
      <c r="F691" s="21"/>
      <c r="G691" s="21"/>
      <c r="H691" s="21"/>
      <c r="I691" s="21"/>
      <c r="J691" s="21"/>
      <c r="K691" s="21"/>
      <c r="L691" s="21"/>
      <c r="M691" s="21"/>
      <c r="N691" s="393"/>
      <c r="O691" s="393"/>
      <c r="P691" s="393"/>
      <c r="Q691" s="393"/>
      <c r="R691" s="21"/>
      <c r="S691" s="21"/>
      <c r="T691" s="21"/>
      <c r="U691" s="21"/>
      <c r="V691" s="21"/>
      <c r="W691" s="21"/>
      <c r="X691" s="21"/>
      <c r="Y691" s="21"/>
      <c r="Z691" s="15"/>
      <c r="AA691" s="15"/>
      <c r="AB691" s="15"/>
      <c r="AC691" s="15"/>
      <c r="AD691" s="15"/>
      <c r="AE691" s="15"/>
      <c r="AF691" s="15"/>
      <c r="AG691" s="15" t="s">
        <v>131</v>
      </c>
      <c r="AH691" s="15">
        <v>0</v>
      </c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</row>
    <row r="692" spans="1:60" outlineLevel="3">
      <c r="A692" s="18"/>
      <c r="B692" s="19"/>
      <c r="C692" s="30" t="s">
        <v>696</v>
      </c>
      <c r="D692" s="23"/>
      <c r="E692" s="34">
        <v>36.6</v>
      </c>
      <c r="F692" s="21"/>
      <c r="G692" s="21"/>
      <c r="H692" s="21"/>
      <c r="I692" s="21"/>
      <c r="J692" s="21"/>
      <c r="K692" s="21"/>
      <c r="L692" s="21"/>
      <c r="M692" s="21"/>
      <c r="N692" s="393"/>
      <c r="O692" s="393"/>
      <c r="P692" s="393"/>
      <c r="Q692" s="393"/>
      <c r="R692" s="21"/>
      <c r="S692" s="21"/>
      <c r="T692" s="21"/>
      <c r="U692" s="21"/>
      <c r="V692" s="21"/>
      <c r="W692" s="21"/>
      <c r="X692" s="21"/>
      <c r="Y692" s="21"/>
      <c r="Z692" s="15"/>
      <c r="AA692" s="15"/>
      <c r="AB692" s="15"/>
      <c r="AC692" s="15"/>
      <c r="AD692" s="15"/>
      <c r="AE692" s="15"/>
      <c r="AF692" s="15"/>
      <c r="AG692" s="15" t="s">
        <v>131</v>
      </c>
      <c r="AH692" s="15">
        <v>0</v>
      </c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</row>
    <row r="693" spans="1:60" outlineLevel="3">
      <c r="A693" s="18"/>
      <c r="B693" s="19"/>
      <c r="C693" s="30" t="s">
        <v>624</v>
      </c>
      <c r="D693" s="23"/>
      <c r="E693" s="34">
        <v>236.9</v>
      </c>
      <c r="F693" s="21"/>
      <c r="G693" s="21"/>
      <c r="H693" s="21"/>
      <c r="I693" s="21"/>
      <c r="J693" s="21"/>
      <c r="K693" s="21"/>
      <c r="L693" s="21"/>
      <c r="M693" s="21"/>
      <c r="N693" s="393"/>
      <c r="O693" s="393"/>
      <c r="P693" s="393"/>
      <c r="Q693" s="393"/>
      <c r="R693" s="21"/>
      <c r="S693" s="21"/>
      <c r="T693" s="21"/>
      <c r="U693" s="21"/>
      <c r="V693" s="21"/>
      <c r="W693" s="21"/>
      <c r="X693" s="21"/>
      <c r="Y693" s="21"/>
      <c r="Z693" s="15"/>
      <c r="AA693" s="15"/>
      <c r="AB693" s="15"/>
      <c r="AC693" s="15"/>
      <c r="AD693" s="15"/>
      <c r="AE693" s="15"/>
      <c r="AF693" s="15"/>
      <c r="AG693" s="15" t="s">
        <v>131</v>
      </c>
      <c r="AH693" s="15">
        <v>0</v>
      </c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</row>
    <row r="694" spans="1:60" outlineLevel="3">
      <c r="A694" s="18"/>
      <c r="B694" s="19"/>
      <c r="C694" s="30" t="s">
        <v>625</v>
      </c>
      <c r="D694" s="23"/>
      <c r="E694" s="34">
        <v>156.19999999999999</v>
      </c>
      <c r="F694" s="21"/>
      <c r="G694" s="21"/>
      <c r="H694" s="21"/>
      <c r="I694" s="21"/>
      <c r="J694" s="21"/>
      <c r="K694" s="21"/>
      <c r="L694" s="21"/>
      <c r="M694" s="21"/>
      <c r="N694" s="393"/>
      <c r="O694" s="393"/>
      <c r="P694" s="393"/>
      <c r="Q694" s="393"/>
      <c r="R694" s="21"/>
      <c r="S694" s="21"/>
      <c r="T694" s="21"/>
      <c r="U694" s="21"/>
      <c r="V694" s="21"/>
      <c r="W694" s="21"/>
      <c r="X694" s="21"/>
      <c r="Y694" s="21"/>
      <c r="Z694" s="15"/>
      <c r="AA694" s="15"/>
      <c r="AB694" s="15"/>
      <c r="AC694" s="15"/>
      <c r="AD694" s="15"/>
      <c r="AE694" s="15"/>
      <c r="AF694" s="15"/>
      <c r="AG694" s="15" t="s">
        <v>131</v>
      </c>
      <c r="AH694" s="15">
        <v>0</v>
      </c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</row>
    <row r="695" spans="1:60" outlineLevel="3">
      <c r="A695" s="18"/>
      <c r="B695" s="19"/>
      <c r="C695" s="30" t="s">
        <v>626</v>
      </c>
      <c r="D695" s="23"/>
      <c r="E695" s="34">
        <v>17</v>
      </c>
      <c r="F695" s="21"/>
      <c r="G695" s="21"/>
      <c r="H695" s="21"/>
      <c r="I695" s="21"/>
      <c r="J695" s="21"/>
      <c r="K695" s="21"/>
      <c r="L695" s="21"/>
      <c r="M695" s="21"/>
      <c r="N695" s="393"/>
      <c r="O695" s="393"/>
      <c r="P695" s="393"/>
      <c r="Q695" s="393"/>
      <c r="R695" s="21"/>
      <c r="S695" s="21"/>
      <c r="T695" s="21"/>
      <c r="U695" s="21"/>
      <c r="V695" s="21"/>
      <c r="W695" s="21"/>
      <c r="X695" s="21"/>
      <c r="Y695" s="21"/>
      <c r="Z695" s="15"/>
      <c r="AA695" s="15"/>
      <c r="AB695" s="15"/>
      <c r="AC695" s="15"/>
      <c r="AD695" s="15"/>
      <c r="AE695" s="15"/>
      <c r="AF695" s="15"/>
      <c r="AG695" s="15" t="s">
        <v>131</v>
      </c>
      <c r="AH695" s="15">
        <v>0</v>
      </c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</row>
    <row r="696" spans="1:60" outlineLevel="3">
      <c r="A696" s="18"/>
      <c r="B696" s="19"/>
      <c r="C696" s="30" t="s">
        <v>300</v>
      </c>
      <c r="D696" s="23"/>
      <c r="E696" s="34">
        <v>4.5999999999999996</v>
      </c>
      <c r="F696" s="21"/>
      <c r="G696" s="21"/>
      <c r="H696" s="21"/>
      <c r="I696" s="21"/>
      <c r="J696" s="21"/>
      <c r="K696" s="21"/>
      <c r="L696" s="21"/>
      <c r="M696" s="21"/>
      <c r="N696" s="393"/>
      <c r="O696" s="393"/>
      <c r="P696" s="393"/>
      <c r="Q696" s="393"/>
      <c r="R696" s="21"/>
      <c r="S696" s="21"/>
      <c r="T696" s="21"/>
      <c r="U696" s="21"/>
      <c r="V696" s="21"/>
      <c r="W696" s="21"/>
      <c r="X696" s="21"/>
      <c r="Y696" s="21"/>
      <c r="Z696" s="15"/>
      <c r="AA696" s="15"/>
      <c r="AB696" s="15"/>
      <c r="AC696" s="15"/>
      <c r="AD696" s="15"/>
      <c r="AE696" s="15"/>
      <c r="AF696" s="15"/>
      <c r="AG696" s="15" t="s">
        <v>131</v>
      </c>
      <c r="AH696" s="15">
        <v>0</v>
      </c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</row>
    <row r="697" spans="1:60" outlineLevel="3">
      <c r="A697" s="18"/>
      <c r="B697" s="19"/>
      <c r="C697" s="30" t="s">
        <v>302</v>
      </c>
      <c r="D697" s="23"/>
      <c r="E697" s="34">
        <v>63.4</v>
      </c>
      <c r="F697" s="21"/>
      <c r="G697" s="21"/>
      <c r="H697" s="21"/>
      <c r="I697" s="21"/>
      <c r="J697" s="21"/>
      <c r="K697" s="21"/>
      <c r="L697" s="21"/>
      <c r="M697" s="21"/>
      <c r="N697" s="393"/>
      <c r="O697" s="393"/>
      <c r="P697" s="393"/>
      <c r="Q697" s="393"/>
      <c r="R697" s="21"/>
      <c r="S697" s="21"/>
      <c r="T697" s="21"/>
      <c r="U697" s="21"/>
      <c r="V697" s="21"/>
      <c r="W697" s="21"/>
      <c r="X697" s="21"/>
      <c r="Y697" s="21"/>
      <c r="Z697" s="15"/>
      <c r="AA697" s="15"/>
      <c r="AB697" s="15"/>
      <c r="AC697" s="15"/>
      <c r="AD697" s="15"/>
      <c r="AE697" s="15"/>
      <c r="AF697" s="15"/>
      <c r="AG697" s="15" t="s">
        <v>131</v>
      </c>
      <c r="AH697" s="15">
        <v>0</v>
      </c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</row>
    <row r="698" spans="1:60" outlineLevel="3">
      <c r="A698" s="18"/>
      <c r="B698" s="19"/>
      <c r="C698" s="30" t="s">
        <v>627</v>
      </c>
      <c r="D698" s="23"/>
      <c r="E698" s="34">
        <v>152.19999999999999</v>
      </c>
      <c r="F698" s="21"/>
      <c r="G698" s="21"/>
      <c r="H698" s="21"/>
      <c r="I698" s="21"/>
      <c r="J698" s="21"/>
      <c r="K698" s="21"/>
      <c r="L698" s="21"/>
      <c r="M698" s="21"/>
      <c r="N698" s="393"/>
      <c r="O698" s="393"/>
      <c r="P698" s="393"/>
      <c r="Q698" s="393"/>
      <c r="R698" s="21"/>
      <c r="S698" s="21"/>
      <c r="T698" s="21"/>
      <c r="U698" s="21"/>
      <c r="V698" s="21"/>
      <c r="W698" s="21"/>
      <c r="X698" s="21"/>
      <c r="Y698" s="21"/>
      <c r="Z698" s="15"/>
      <c r="AA698" s="15"/>
      <c r="AB698" s="15"/>
      <c r="AC698" s="15"/>
      <c r="AD698" s="15"/>
      <c r="AE698" s="15"/>
      <c r="AF698" s="15"/>
      <c r="AG698" s="15" t="s">
        <v>131</v>
      </c>
      <c r="AH698" s="15">
        <v>0</v>
      </c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</row>
    <row r="699" spans="1:60" outlineLevel="3">
      <c r="A699" s="18"/>
      <c r="B699" s="19"/>
      <c r="C699" s="30" t="s">
        <v>628</v>
      </c>
      <c r="D699" s="23"/>
      <c r="E699" s="34">
        <v>144.69999999999999</v>
      </c>
      <c r="F699" s="21"/>
      <c r="G699" s="21"/>
      <c r="H699" s="21"/>
      <c r="I699" s="21"/>
      <c r="J699" s="21"/>
      <c r="K699" s="21"/>
      <c r="L699" s="21"/>
      <c r="M699" s="21"/>
      <c r="N699" s="393"/>
      <c r="O699" s="393"/>
      <c r="P699" s="393"/>
      <c r="Q699" s="393"/>
      <c r="R699" s="21"/>
      <c r="S699" s="21"/>
      <c r="T699" s="21"/>
      <c r="U699" s="21"/>
      <c r="V699" s="21"/>
      <c r="W699" s="21"/>
      <c r="X699" s="21"/>
      <c r="Y699" s="21"/>
      <c r="Z699" s="15"/>
      <c r="AA699" s="15"/>
      <c r="AB699" s="15"/>
      <c r="AC699" s="15"/>
      <c r="AD699" s="15"/>
      <c r="AE699" s="15"/>
      <c r="AF699" s="15"/>
      <c r="AG699" s="15" t="s">
        <v>131</v>
      </c>
      <c r="AH699" s="15">
        <v>0</v>
      </c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</row>
    <row r="700" spans="1:60" outlineLevel="3">
      <c r="A700" s="18"/>
      <c r="B700" s="19"/>
      <c r="C700" s="30" t="s">
        <v>629</v>
      </c>
      <c r="D700" s="23"/>
      <c r="E700" s="34">
        <v>36.9</v>
      </c>
      <c r="F700" s="21"/>
      <c r="G700" s="21"/>
      <c r="H700" s="21"/>
      <c r="I700" s="21"/>
      <c r="J700" s="21"/>
      <c r="K700" s="21"/>
      <c r="L700" s="21"/>
      <c r="M700" s="21"/>
      <c r="N700" s="393"/>
      <c r="O700" s="393"/>
      <c r="P700" s="393"/>
      <c r="Q700" s="393"/>
      <c r="R700" s="21"/>
      <c r="S700" s="21"/>
      <c r="T700" s="21"/>
      <c r="U700" s="21"/>
      <c r="V700" s="21"/>
      <c r="W700" s="21"/>
      <c r="X700" s="21"/>
      <c r="Y700" s="21"/>
      <c r="Z700" s="15"/>
      <c r="AA700" s="15"/>
      <c r="AB700" s="15"/>
      <c r="AC700" s="15"/>
      <c r="AD700" s="15"/>
      <c r="AE700" s="15"/>
      <c r="AF700" s="15"/>
      <c r="AG700" s="15" t="s">
        <v>131</v>
      </c>
      <c r="AH700" s="15">
        <v>0</v>
      </c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</row>
    <row r="701" spans="1:60" outlineLevel="3">
      <c r="A701" s="18"/>
      <c r="B701" s="19"/>
      <c r="C701" s="30" t="s">
        <v>630</v>
      </c>
      <c r="D701" s="23"/>
      <c r="E701" s="34">
        <v>45.9</v>
      </c>
      <c r="F701" s="21"/>
      <c r="G701" s="21"/>
      <c r="H701" s="21"/>
      <c r="I701" s="21"/>
      <c r="J701" s="21"/>
      <c r="K701" s="21"/>
      <c r="L701" s="21"/>
      <c r="M701" s="21"/>
      <c r="N701" s="393"/>
      <c r="O701" s="393"/>
      <c r="P701" s="393"/>
      <c r="Q701" s="393"/>
      <c r="R701" s="21"/>
      <c r="S701" s="21"/>
      <c r="T701" s="21"/>
      <c r="U701" s="21"/>
      <c r="V701" s="21"/>
      <c r="W701" s="21"/>
      <c r="X701" s="21"/>
      <c r="Y701" s="21"/>
      <c r="Z701" s="15"/>
      <c r="AA701" s="15"/>
      <c r="AB701" s="15"/>
      <c r="AC701" s="15"/>
      <c r="AD701" s="15"/>
      <c r="AE701" s="15"/>
      <c r="AF701" s="15"/>
      <c r="AG701" s="15" t="s">
        <v>131</v>
      </c>
      <c r="AH701" s="15">
        <v>0</v>
      </c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</row>
    <row r="702" spans="1:60" ht="22.5" outlineLevel="3">
      <c r="A702" s="18"/>
      <c r="B702" s="19"/>
      <c r="C702" s="30" t="s">
        <v>631</v>
      </c>
      <c r="D702" s="23"/>
      <c r="E702" s="34">
        <v>492.8</v>
      </c>
      <c r="F702" s="21"/>
      <c r="G702" s="21"/>
      <c r="H702" s="21"/>
      <c r="I702" s="21"/>
      <c r="J702" s="21"/>
      <c r="K702" s="21"/>
      <c r="L702" s="21"/>
      <c r="M702" s="21"/>
      <c r="N702" s="393"/>
      <c r="O702" s="393"/>
      <c r="P702" s="393"/>
      <c r="Q702" s="393"/>
      <c r="R702" s="21"/>
      <c r="S702" s="21"/>
      <c r="T702" s="21"/>
      <c r="U702" s="21"/>
      <c r="V702" s="21"/>
      <c r="W702" s="21"/>
      <c r="X702" s="21"/>
      <c r="Y702" s="21"/>
      <c r="Z702" s="15"/>
      <c r="AA702" s="15"/>
      <c r="AB702" s="15"/>
      <c r="AC702" s="15"/>
      <c r="AD702" s="15"/>
      <c r="AE702" s="15"/>
      <c r="AF702" s="15"/>
      <c r="AG702" s="15" t="s">
        <v>131</v>
      </c>
      <c r="AH702" s="15">
        <v>0</v>
      </c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</row>
    <row r="703" spans="1:60" outlineLevel="3">
      <c r="A703" s="18"/>
      <c r="B703" s="19"/>
      <c r="C703" s="30" t="s">
        <v>305</v>
      </c>
      <c r="D703" s="23"/>
      <c r="E703" s="34">
        <v>478.6</v>
      </c>
      <c r="F703" s="21"/>
      <c r="G703" s="21"/>
      <c r="H703" s="21"/>
      <c r="I703" s="21"/>
      <c r="J703" s="21"/>
      <c r="K703" s="21"/>
      <c r="L703" s="21"/>
      <c r="M703" s="21"/>
      <c r="N703" s="393"/>
      <c r="O703" s="393"/>
      <c r="P703" s="393"/>
      <c r="Q703" s="393"/>
      <c r="R703" s="21"/>
      <c r="S703" s="21"/>
      <c r="T703" s="21"/>
      <c r="U703" s="21"/>
      <c r="V703" s="21"/>
      <c r="W703" s="21"/>
      <c r="X703" s="21"/>
      <c r="Y703" s="21"/>
      <c r="Z703" s="15"/>
      <c r="AA703" s="15"/>
      <c r="AB703" s="15"/>
      <c r="AC703" s="15"/>
      <c r="AD703" s="15"/>
      <c r="AE703" s="15"/>
      <c r="AF703" s="15"/>
      <c r="AG703" s="15" t="s">
        <v>131</v>
      </c>
      <c r="AH703" s="15">
        <v>0</v>
      </c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</row>
    <row r="704" spans="1:60" ht="33.75" outlineLevel="3">
      <c r="A704" s="18"/>
      <c r="B704" s="19"/>
      <c r="C704" s="30" t="s">
        <v>632</v>
      </c>
      <c r="D704" s="23"/>
      <c r="E704" s="34">
        <v>534.6</v>
      </c>
      <c r="F704" s="21"/>
      <c r="G704" s="21"/>
      <c r="H704" s="21"/>
      <c r="I704" s="21"/>
      <c r="J704" s="21"/>
      <c r="K704" s="21"/>
      <c r="L704" s="21"/>
      <c r="M704" s="21"/>
      <c r="N704" s="393"/>
      <c r="O704" s="393"/>
      <c r="P704" s="393"/>
      <c r="Q704" s="393"/>
      <c r="R704" s="21"/>
      <c r="S704" s="21"/>
      <c r="T704" s="21"/>
      <c r="U704" s="21"/>
      <c r="V704" s="21"/>
      <c r="W704" s="21"/>
      <c r="X704" s="21"/>
      <c r="Y704" s="21"/>
      <c r="Z704" s="15"/>
      <c r="AA704" s="15"/>
      <c r="AB704" s="15"/>
      <c r="AC704" s="15"/>
      <c r="AD704" s="15"/>
      <c r="AE704" s="15"/>
      <c r="AF704" s="15"/>
      <c r="AG704" s="15" t="s">
        <v>131</v>
      </c>
      <c r="AH704" s="15">
        <v>0</v>
      </c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</row>
    <row r="705" spans="1:60" outlineLevel="3">
      <c r="A705" s="18"/>
      <c r="B705" s="19"/>
      <c r="C705" s="30" t="s">
        <v>633</v>
      </c>
      <c r="D705" s="23"/>
      <c r="E705" s="34">
        <v>61.5</v>
      </c>
      <c r="F705" s="21"/>
      <c r="G705" s="21"/>
      <c r="H705" s="21"/>
      <c r="I705" s="21"/>
      <c r="J705" s="21"/>
      <c r="K705" s="21"/>
      <c r="L705" s="21"/>
      <c r="M705" s="21"/>
      <c r="N705" s="393"/>
      <c r="O705" s="393"/>
      <c r="P705" s="393"/>
      <c r="Q705" s="393"/>
      <c r="R705" s="21"/>
      <c r="S705" s="21"/>
      <c r="T705" s="21"/>
      <c r="U705" s="21"/>
      <c r="V705" s="21"/>
      <c r="W705" s="21"/>
      <c r="X705" s="21"/>
      <c r="Y705" s="21"/>
      <c r="Z705" s="15"/>
      <c r="AA705" s="15"/>
      <c r="AB705" s="15"/>
      <c r="AC705" s="15"/>
      <c r="AD705" s="15"/>
      <c r="AE705" s="15"/>
      <c r="AF705" s="15"/>
      <c r="AG705" s="15" t="s">
        <v>131</v>
      </c>
      <c r="AH705" s="15">
        <v>0</v>
      </c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</row>
    <row r="706" spans="1:60" outlineLevel="3">
      <c r="A706" s="18"/>
      <c r="B706" s="19"/>
      <c r="C706" s="30" t="s">
        <v>634</v>
      </c>
      <c r="D706" s="23"/>
      <c r="E706" s="34">
        <v>39.700000000000003</v>
      </c>
      <c r="F706" s="21"/>
      <c r="G706" s="21"/>
      <c r="H706" s="21"/>
      <c r="I706" s="21"/>
      <c r="J706" s="21"/>
      <c r="K706" s="21"/>
      <c r="L706" s="21"/>
      <c r="M706" s="21"/>
      <c r="N706" s="393"/>
      <c r="O706" s="393"/>
      <c r="P706" s="393"/>
      <c r="Q706" s="393"/>
      <c r="R706" s="21"/>
      <c r="S706" s="21"/>
      <c r="T706" s="21"/>
      <c r="U706" s="21"/>
      <c r="V706" s="21"/>
      <c r="W706" s="21"/>
      <c r="X706" s="21"/>
      <c r="Y706" s="21"/>
      <c r="Z706" s="15"/>
      <c r="AA706" s="15"/>
      <c r="AB706" s="15"/>
      <c r="AC706" s="15"/>
      <c r="AD706" s="15"/>
      <c r="AE706" s="15"/>
      <c r="AF706" s="15"/>
      <c r="AG706" s="15" t="s">
        <v>131</v>
      </c>
      <c r="AH706" s="15">
        <v>0</v>
      </c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</row>
    <row r="707" spans="1:60" outlineLevel="3">
      <c r="A707" s="18"/>
      <c r="B707" s="19"/>
      <c r="C707" s="30" t="s">
        <v>2216</v>
      </c>
      <c r="D707" s="23"/>
      <c r="E707" s="34">
        <v>-40</v>
      </c>
      <c r="F707" s="21"/>
      <c r="G707" s="21"/>
      <c r="H707" s="21"/>
      <c r="I707" s="21"/>
      <c r="J707" s="21"/>
      <c r="K707" s="21"/>
      <c r="L707" s="21"/>
      <c r="M707" s="21"/>
      <c r="N707" s="393"/>
      <c r="O707" s="393"/>
      <c r="P707" s="393"/>
      <c r="Q707" s="393"/>
      <c r="R707" s="21"/>
      <c r="S707" s="21"/>
      <c r="T707" s="21"/>
      <c r="U707" s="21"/>
      <c r="V707" s="21"/>
      <c r="W707" s="21"/>
      <c r="X707" s="21"/>
      <c r="Y707" s="21"/>
      <c r="Z707" s="15"/>
      <c r="AA707" s="15"/>
      <c r="AB707" s="15"/>
      <c r="AC707" s="15"/>
      <c r="AD707" s="15"/>
      <c r="AE707" s="15"/>
      <c r="AF707" s="15"/>
      <c r="AG707" s="15" t="s">
        <v>131</v>
      </c>
      <c r="AH707" s="15">
        <v>0</v>
      </c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</row>
    <row r="708" spans="1:60" outlineLevel="1">
      <c r="A708" s="25">
        <v>87</v>
      </c>
      <c r="B708" s="26" t="s">
        <v>2217</v>
      </c>
      <c r="C708" s="29" t="s">
        <v>2218</v>
      </c>
      <c r="D708" s="27" t="s">
        <v>152</v>
      </c>
      <c r="E708" s="35">
        <v>40</v>
      </c>
      <c r="F708" s="392"/>
      <c r="G708" s="36">
        <f>ROUND(E708*F708,2)</f>
        <v>0</v>
      </c>
      <c r="H708" s="392"/>
      <c r="I708" s="36">
        <f>ROUND(E708*H708,2)</f>
        <v>0</v>
      </c>
      <c r="J708" s="392"/>
      <c r="K708" s="36">
        <f>ROUND(E708*J708,2)</f>
        <v>0</v>
      </c>
      <c r="L708" s="36">
        <v>21</v>
      </c>
      <c r="M708" s="36">
        <f>G708*(1+L708/100)</f>
        <v>0</v>
      </c>
      <c r="N708" s="35">
        <v>6.3400000000000001E-3</v>
      </c>
      <c r="O708" s="35">
        <f>ROUND(E708*N708,2)</f>
        <v>0.25</v>
      </c>
      <c r="P708" s="35">
        <v>0</v>
      </c>
      <c r="Q708" s="35">
        <f>ROUND(E708*P708,2)</f>
        <v>0</v>
      </c>
      <c r="R708" s="36"/>
      <c r="S708" s="36" t="s">
        <v>2116</v>
      </c>
      <c r="T708" s="28" t="s">
        <v>2116</v>
      </c>
      <c r="U708" s="21">
        <v>0.26</v>
      </c>
      <c r="V708" s="21">
        <f>ROUND(E708*U708,2)</f>
        <v>10.4</v>
      </c>
      <c r="W708" s="21"/>
      <c r="X708" s="21" t="s">
        <v>135</v>
      </c>
      <c r="Y708" s="21" t="s">
        <v>2117</v>
      </c>
      <c r="Z708" s="15"/>
      <c r="AA708" s="15"/>
      <c r="AB708" s="15"/>
      <c r="AC708" s="15"/>
      <c r="AD708" s="15"/>
      <c r="AE708" s="15"/>
      <c r="AF708" s="15"/>
      <c r="AG708" s="15" t="s">
        <v>136</v>
      </c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</row>
    <row r="709" spans="1:60" outlineLevel="2">
      <c r="A709" s="18"/>
      <c r="B709" s="19"/>
      <c r="C709" s="30" t="s">
        <v>2219</v>
      </c>
      <c r="D709" s="23"/>
      <c r="E709" s="34">
        <v>40</v>
      </c>
      <c r="F709" s="21"/>
      <c r="G709" s="21"/>
      <c r="H709" s="21"/>
      <c r="I709" s="21"/>
      <c r="J709" s="21"/>
      <c r="K709" s="21"/>
      <c r="L709" s="21"/>
      <c r="M709" s="21"/>
      <c r="N709" s="393"/>
      <c r="O709" s="393"/>
      <c r="P709" s="393"/>
      <c r="Q709" s="393"/>
      <c r="R709" s="21"/>
      <c r="S709" s="21"/>
      <c r="T709" s="21"/>
      <c r="U709" s="21"/>
      <c r="V709" s="21"/>
      <c r="W709" s="21"/>
      <c r="X709" s="21"/>
      <c r="Y709" s="21"/>
      <c r="Z709" s="15"/>
      <c r="AA709" s="15"/>
      <c r="AB709" s="15"/>
      <c r="AC709" s="15"/>
      <c r="AD709" s="15"/>
      <c r="AE709" s="15"/>
      <c r="AF709" s="15"/>
      <c r="AG709" s="15" t="s">
        <v>131</v>
      </c>
      <c r="AH709" s="15">
        <v>0</v>
      </c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</row>
    <row r="710" spans="1:60" outlineLevel="1">
      <c r="A710" s="25">
        <v>88</v>
      </c>
      <c r="B710" s="26" t="s">
        <v>697</v>
      </c>
      <c r="C710" s="29" t="s">
        <v>698</v>
      </c>
      <c r="D710" s="27" t="s">
        <v>152</v>
      </c>
      <c r="E710" s="35">
        <v>2128</v>
      </c>
      <c r="F710" s="392"/>
      <c r="G710" s="36">
        <f>ROUND(E710*F710,2)</f>
        <v>0</v>
      </c>
      <c r="H710" s="392"/>
      <c r="I710" s="36">
        <f>ROUND(E710*H710,2)</f>
        <v>0</v>
      </c>
      <c r="J710" s="392"/>
      <c r="K710" s="36">
        <f>ROUND(E710*J710,2)</f>
        <v>0</v>
      </c>
      <c r="L710" s="36">
        <v>21</v>
      </c>
      <c r="M710" s="36">
        <f>G710*(1+L710/100)</f>
        <v>0</v>
      </c>
      <c r="N710" s="35">
        <v>0</v>
      </c>
      <c r="O710" s="35">
        <f>ROUND(E710*N710,2)</f>
        <v>0</v>
      </c>
      <c r="P710" s="35">
        <v>0</v>
      </c>
      <c r="Q710" s="35">
        <f>ROUND(E710*P710,2)</f>
        <v>0</v>
      </c>
      <c r="R710" s="36"/>
      <c r="S710" s="36" t="s">
        <v>2116</v>
      </c>
      <c r="T710" s="28" t="s">
        <v>2116</v>
      </c>
      <c r="U710" s="21">
        <v>0.03</v>
      </c>
      <c r="V710" s="21">
        <f>ROUND(E710*U710,2)</f>
        <v>63.84</v>
      </c>
      <c r="W710" s="21"/>
      <c r="X710" s="21" t="s">
        <v>135</v>
      </c>
      <c r="Y710" s="21" t="s">
        <v>2117</v>
      </c>
      <c r="Z710" s="15"/>
      <c r="AA710" s="15"/>
      <c r="AB710" s="15"/>
      <c r="AC710" s="15"/>
      <c r="AD710" s="15"/>
      <c r="AE710" s="15"/>
      <c r="AF710" s="15"/>
      <c r="AG710" s="15" t="s">
        <v>136</v>
      </c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</row>
    <row r="711" spans="1:60" outlineLevel="2">
      <c r="A711" s="18"/>
      <c r="B711" s="19"/>
      <c r="C711" s="30" t="s">
        <v>667</v>
      </c>
      <c r="D711" s="23"/>
      <c r="E711" s="34">
        <v>2128</v>
      </c>
      <c r="F711" s="21"/>
      <c r="G711" s="21"/>
      <c r="H711" s="21"/>
      <c r="I711" s="21"/>
      <c r="J711" s="21"/>
      <c r="K711" s="21"/>
      <c r="L711" s="21"/>
      <c r="M711" s="21"/>
      <c r="N711" s="393"/>
      <c r="O711" s="393"/>
      <c r="P711" s="393"/>
      <c r="Q711" s="393"/>
      <c r="R711" s="21"/>
      <c r="S711" s="21"/>
      <c r="T711" s="21"/>
      <c r="U711" s="21"/>
      <c r="V711" s="21"/>
      <c r="W711" s="21"/>
      <c r="X711" s="21"/>
      <c r="Y711" s="21"/>
      <c r="Z711" s="15"/>
      <c r="AA711" s="15"/>
      <c r="AB711" s="15"/>
      <c r="AC711" s="15"/>
      <c r="AD711" s="15"/>
      <c r="AE711" s="15"/>
      <c r="AF711" s="15"/>
      <c r="AG711" s="15" t="s">
        <v>131</v>
      </c>
      <c r="AH711" s="15">
        <v>0</v>
      </c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</row>
    <row r="712" spans="1:60" outlineLevel="1">
      <c r="A712" s="25">
        <v>89</v>
      </c>
      <c r="B712" s="26" t="s">
        <v>699</v>
      </c>
      <c r="C712" s="29" t="s">
        <v>700</v>
      </c>
      <c r="D712" s="27" t="s">
        <v>152</v>
      </c>
      <c r="E712" s="35">
        <v>4256</v>
      </c>
      <c r="F712" s="392"/>
      <c r="G712" s="36">
        <f>ROUND(E712*F712,2)</f>
        <v>0</v>
      </c>
      <c r="H712" s="392"/>
      <c r="I712" s="36">
        <f>ROUND(E712*H712,2)</f>
        <v>0</v>
      </c>
      <c r="J712" s="392"/>
      <c r="K712" s="36">
        <f>ROUND(E712*J712,2)</f>
        <v>0</v>
      </c>
      <c r="L712" s="36">
        <v>21</v>
      </c>
      <c r="M712" s="36">
        <f>G712*(1+L712/100)</f>
        <v>0</v>
      </c>
      <c r="N712" s="35">
        <v>5.0000000000000002E-5</v>
      </c>
      <c r="O712" s="35">
        <f>ROUND(E712*N712,2)</f>
        <v>0.21</v>
      </c>
      <c r="P712" s="35">
        <v>0</v>
      </c>
      <c r="Q712" s="35">
        <f>ROUND(E712*P712,2)</f>
        <v>0</v>
      </c>
      <c r="R712" s="36"/>
      <c r="S712" s="36" t="s">
        <v>2116</v>
      </c>
      <c r="T712" s="28" t="s">
        <v>2116</v>
      </c>
      <c r="U712" s="21">
        <v>0</v>
      </c>
      <c r="V712" s="21">
        <f>ROUND(E712*U712,2)</f>
        <v>0</v>
      </c>
      <c r="W712" s="21"/>
      <c r="X712" s="21" t="s">
        <v>135</v>
      </c>
      <c r="Y712" s="21" t="s">
        <v>2117</v>
      </c>
      <c r="Z712" s="15"/>
      <c r="AA712" s="15"/>
      <c r="AB712" s="15"/>
      <c r="AC712" s="15"/>
      <c r="AD712" s="15"/>
      <c r="AE712" s="15"/>
      <c r="AF712" s="15"/>
      <c r="AG712" s="15" t="s">
        <v>136</v>
      </c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</row>
    <row r="713" spans="1:60" outlineLevel="2">
      <c r="A713" s="18"/>
      <c r="B713" s="19"/>
      <c r="C713" s="30" t="s">
        <v>670</v>
      </c>
      <c r="D713" s="23"/>
      <c r="E713" s="34">
        <v>4256</v>
      </c>
      <c r="F713" s="21"/>
      <c r="G713" s="21"/>
      <c r="H713" s="21"/>
      <c r="I713" s="21"/>
      <c r="J713" s="21"/>
      <c r="K713" s="21"/>
      <c r="L713" s="21"/>
      <c r="M713" s="21"/>
      <c r="N713" s="393"/>
      <c r="O713" s="393"/>
      <c r="P713" s="393"/>
      <c r="Q713" s="393"/>
      <c r="R713" s="21"/>
      <c r="S713" s="21"/>
      <c r="T713" s="21"/>
      <c r="U713" s="21"/>
      <c r="V713" s="21"/>
      <c r="W713" s="21"/>
      <c r="X713" s="21"/>
      <c r="Y713" s="21"/>
      <c r="Z713" s="15"/>
      <c r="AA713" s="15"/>
      <c r="AB713" s="15"/>
      <c r="AC713" s="15"/>
      <c r="AD713" s="15"/>
      <c r="AE713" s="15"/>
      <c r="AF713" s="15"/>
      <c r="AG713" s="15" t="s">
        <v>131</v>
      </c>
      <c r="AH713" s="15">
        <v>0</v>
      </c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</row>
    <row r="714" spans="1:60" outlineLevel="1">
      <c r="A714" s="25">
        <v>90</v>
      </c>
      <c r="B714" s="26" t="s">
        <v>701</v>
      </c>
      <c r="C714" s="29" t="s">
        <v>702</v>
      </c>
      <c r="D714" s="27" t="s">
        <v>152</v>
      </c>
      <c r="E714" s="35">
        <v>2128</v>
      </c>
      <c r="F714" s="392"/>
      <c r="G714" s="36">
        <f>ROUND(E714*F714,2)</f>
        <v>0</v>
      </c>
      <c r="H714" s="392"/>
      <c r="I714" s="36">
        <f>ROUND(E714*H714,2)</f>
        <v>0</v>
      </c>
      <c r="J714" s="392"/>
      <c r="K714" s="36">
        <f>ROUND(E714*J714,2)</f>
        <v>0</v>
      </c>
      <c r="L714" s="36">
        <v>21</v>
      </c>
      <c r="M714" s="36">
        <f>G714*(1+L714/100)</f>
        <v>0</v>
      </c>
      <c r="N714" s="35">
        <v>0</v>
      </c>
      <c r="O714" s="35">
        <f>ROUND(E714*N714,2)</f>
        <v>0</v>
      </c>
      <c r="P714" s="35">
        <v>0</v>
      </c>
      <c r="Q714" s="35">
        <f>ROUND(E714*P714,2)</f>
        <v>0</v>
      </c>
      <c r="R714" s="36"/>
      <c r="S714" s="36" t="s">
        <v>2116</v>
      </c>
      <c r="T714" s="28" t="s">
        <v>2116</v>
      </c>
      <c r="U714" s="21">
        <v>0.02</v>
      </c>
      <c r="V714" s="21">
        <f>ROUND(E714*U714,2)</f>
        <v>42.56</v>
      </c>
      <c r="W714" s="21"/>
      <c r="X714" s="21" t="s">
        <v>135</v>
      </c>
      <c r="Y714" s="21" t="s">
        <v>2117</v>
      </c>
      <c r="Z714" s="15"/>
      <c r="AA714" s="15"/>
      <c r="AB714" s="15"/>
      <c r="AC714" s="15"/>
      <c r="AD714" s="15"/>
      <c r="AE714" s="15"/>
      <c r="AF714" s="15"/>
      <c r="AG714" s="15" t="s">
        <v>136</v>
      </c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</row>
    <row r="715" spans="1:60" outlineLevel="2">
      <c r="A715" s="18"/>
      <c r="B715" s="19"/>
      <c r="C715" s="30" t="s">
        <v>667</v>
      </c>
      <c r="D715" s="23"/>
      <c r="E715" s="34">
        <v>2128</v>
      </c>
      <c r="F715" s="21"/>
      <c r="G715" s="21"/>
      <c r="H715" s="21"/>
      <c r="I715" s="21"/>
      <c r="J715" s="21"/>
      <c r="K715" s="21"/>
      <c r="L715" s="21"/>
      <c r="M715" s="21"/>
      <c r="N715" s="393"/>
      <c r="O715" s="393"/>
      <c r="P715" s="393"/>
      <c r="Q715" s="393"/>
      <c r="R715" s="21"/>
      <c r="S715" s="21"/>
      <c r="T715" s="21"/>
      <c r="U715" s="21"/>
      <c r="V715" s="21"/>
      <c r="W715" s="21"/>
      <c r="X715" s="21"/>
      <c r="Y715" s="21"/>
      <c r="Z715" s="15"/>
      <c r="AA715" s="15"/>
      <c r="AB715" s="15"/>
      <c r="AC715" s="15"/>
      <c r="AD715" s="15"/>
      <c r="AE715" s="15"/>
      <c r="AF715" s="15"/>
      <c r="AG715" s="15" t="s">
        <v>131</v>
      </c>
      <c r="AH715" s="15">
        <v>0</v>
      </c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</row>
    <row r="716" spans="1:60" ht="33.75" outlineLevel="1">
      <c r="A716" s="25">
        <v>91</v>
      </c>
      <c r="B716" s="26" t="s">
        <v>703</v>
      </c>
      <c r="C716" s="29" t="s">
        <v>704</v>
      </c>
      <c r="D716" s="27" t="s">
        <v>124</v>
      </c>
      <c r="E716" s="35">
        <v>250</v>
      </c>
      <c r="F716" s="392"/>
      <c r="G716" s="36">
        <f>ROUND(E716*F716,2)</f>
        <v>0</v>
      </c>
      <c r="H716" s="392"/>
      <c r="I716" s="36">
        <f>ROUND(E716*H716,2)</f>
        <v>0</v>
      </c>
      <c r="J716" s="392"/>
      <c r="K716" s="36">
        <f>ROUND(E716*J716,2)</f>
        <v>0</v>
      </c>
      <c r="L716" s="36">
        <v>21</v>
      </c>
      <c r="M716" s="36">
        <f>G716*(1+L716/100)</f>
        <v>0</v>
      </c>
      <c r="N716" s="35">
        <v>0</v>
      </c>
      <c r="O716" s="35">
        <f>ROUND(E716*N716,2)</f>
        <v>0</v>
      </c>
      <c r="P716" s="35">
        <v>0</v>
      </c>
      <c r="Q716" s="35">
        <f>ROUND(E716*P716,2)</f>
        <v>0</v>
      </c>
      <c r="R716" s="36"/>
      <c r="S716" s="36" t="s">
        <v>2116</v>
      </c>
      <c r="T716" s="28" t="s">
        <v>127</v>
      </c>
      <c r="U716" s="21">
        <v>2</v>
      </c>
      <c r="V716" s="21">
        <f>ROUND(E716*U716,2)</f>
        <v>500</v>
      </c>
      <c r="W716" s="21"/>
      <c r="X716" s="21" t="s">
        <v>135</v>
      </c>
      <c r="Y716" s="21" t="s">
        <v>2117</v>
      </c>
      <c r="Z716" s="15"/>
      <c r="AA716" s="15"/>
      <c r="AB716" s="15"/>
      <c r="AC716" s="15"/>
      <c r="AD716" s="15"/>
      <c r="AE716" s="15"/>
      <c r="AF716" s="15"/>
      <c r="AG716" s="15" t="s">
        <v>136</v>
      </c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</row>
    <row r="717" spans="1:60" outlineLevel="2">
      <c r="A717" s="18"/>
      <c r="B717" s="19"/>
      <c r="C717" s="30" t="s">
        <v>705</v>
      </c>
      <c r="D717" s="23"/>
      <c r="E717" s="34">
        <v>250</v>
      </c>
      <c r="F717" s="21"/>
      <c r="G717" s="21"/>
      <c r="H717" s="21"/>
      <c r="I717" s="21"/>
      <c r="J717" s="21"/>
      <c r="K717" s="21"/>
      <c r="L717" s="21"/>
      <c r="M717" s="21"/>
      <c r="N717" s="393"/>
      <c r="O717" s="393"/>
      <c r="P717" s="393"/>
      <c r="Q717" s="393"/>
      <c r="R717" s="21"/>
      <c r="S717" s="21"/>
      <c r="T717" s="21"/>
      <c r="U717" s="21"/>
      <c r="V717" s="21"/>
      <c r="W717" s="21"/>
      <c r="X717" s="21"/>
      <c r="Y717" s="21"/>
      <c r="Z717" s="15"/>
      <c r="AA717" s="15"/>
      <c r="AB717" s="15"/>
      <c r="AC717" s="15"/>
      <c r="AD717" s="15"/>
      <c r="AE717" s="15"/>
      <c r="AF717" s="15"/>
      <c r="AG717" s="15" t="s">
        <v>131</v>
      </c>
      <c r="AH717" s="15">
        <v>0</v>
      </c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</row>
    <row r="718" spans="1:60" ht="25.5">
      <c r="A718" s="464" t="s">
        <v>120</v>
      </c>
      <c r="B718" s="450" t="s">
        <v>61</v>
      </c>
      <c r="C718" s="451" t="s">
        <v>62</v>
      </c>
      <c r="D718" s="452"/>
      <c r="E718" s="453"/>
      <c r="F718" s="454"/>
      <c r="G718" s="454">
        <f>SUMIF(AG719:AG758,"&lt;&gt;NOR",G719:G758)</f>
        <v>0</v>
      </c>
      <c r="H718" s="454"/>
      <c r="I718" s="454">
        <f>SUM(I719:I758)</f>
        <v>0</v>
      </c>
      <c r="J718" s="454"/>
      <c r="K718" s="454">
        <f>SUM(K719:K758)</f>
        <v>0</v>
      </c>
      <c r="L718" s="454"/>
      <c r="M718" s="454">
        <f>SUM(M719:M758)</f>
        <v>0</v>
      </c>
      <c r="N718" s="453"/>
      <c r="O718" s="453">
        <f>SUM(O719:O758)</f>
        <v>0.11</v>
      </c>
      <c r="P718" s="453"/>
      <c r="Q718" s="453">
        <f>SUM(Q719:Q758)</f>
        <v>0</v>
      </c>
      <c r="R718" s="454"/>
      <c r="S718" s="454"/>
      <c r="T718" s="455"/>
      <c r="U718" s="24"/>
      <c r="V718" s="24">
        <f>SUM(V719:V758)</f>
        <v>872.18</v>
      </c>
      <c r="W718" s="24"/>
      <c r="X718" s="24"/>
      <c r="Y718" s="24"/>
      <c r="AG718" t="s">
        <v>121</v>
      </c>
    </row>
    <row r="719" spans="1:60" outlineLevel="1">
      <c r="A719" s="25">
        <v>92</v>
      </c>
      <c r="B719" s="26" t="s">
        <v>2220</v>
      </c>
      <c r="C719" s="29" t="s">
        <v>2221</v>
      </c>
      <c r="D719" s="27" t="s">
        <v>152</v>
      </c>
      <c r="E719" s="35">
        <v>2813.47</v>
      </c>
      <c r="F719" s="392"/>
      <c r="G719" s="36">
        <f>ROUND(E719*F719,2)</f>
        <v>0</v>
      </c>
      <c r="H719" s="392"/>
      <c r="I719" s="36">
        <f>ROUND(E719*H719,2)</f>
        <v>0</v>
      </c>
      <c r="J719" s="392"/>
      <c r="K719" s="36">
        <f>ROUND(E719*J719,2)</f>
        <v>0</v>
      </c>
      <c r="L719" s="36">
        <v>21</v>
      </c>
      <c r="M719" s="36">
        <f>G719*(1+L719/100)</f>
        <v>0</v>
      </c>
      <c r="N719" s="35">
        <v>4.0000000000000003E-5</v>
      </c>
      <c r="O719" s="35">
        <f>ROUND(E719*N719,2)</f>
        <v>0.11</v>
      </c>
      <c r="P719" s="35">
        <v>0</v>
      </c>
      <c r="Q719" s="35">
        <f>ROUND(E719*P719,2)</f>
        <v>0</v>
      </c>
      <c r="R719" s="36"/>
      <c r="S719" s="36" t="s">
        <v>2116</v>
      </c>
      <c r="T719" s="28" t="s">
        <v>2116</v>
      </c>
      <c r="U719" s="21">
        <v>0.31</v>
      </c>
      <c r="V719" s="21">
        <f>ROUND(E719*U719,2)</f>
        <v>872.18</v>
      </c>
      <c r="W719" s="21"/>
      <c r="X719" s="21" t="s">
        <v>135</v>
      </c>
      <c r="Y719" s="21" t="s">
        <v>2117</v>
      </c>
      <c r="Z719" s="15"/>
      <c r="AA719" s="15"/>
      <c r="AB719" s="15"/>
      <c r="AC719" s="15"/>
      <c r="AD719" s="15"/>
      <c r="AE719" s="15"/>
      <c r="AF719" s="15"/>
      <c r="AG719" s="15" t="s">
        <v>136</v>
      </c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</row>
    <row r="720" spans="1:60" outlineLevel="2">
      <c r="A720" s="18"/>
      <c r="B720" s="19"/>
      <c r="C720" s="30" t="s">
        <v>675</v>
      </c>
      <c r="D720" s="23"/>
      <c r="E720" s="34">
        <v>19.04</v>
      </c>
      <c r="F720" s="21"/>
      <c r="G720" s="21"/>
      <c r="H720" s="21"/>
      <c r="I720" s="21"/>
      <c r="J720" s="21"/>
      <c r="K720" s="21"/>
      <c r="L720" s="21"/>
      <c r="M720" s="21"/>
      <c r="N720" s="393"/>
      <c r="O720" s="393"/>
      <c r="P720" s="393"/>
      <c r="Q720" s="393"/>
      <c r="R720" s="21"/>
      <c r="S720" s="21"/>
      <c r="T720" s="21"/>
      <c r="U720" s="21"/>
      <c r="V720" s="21"/>
      <c r="W720" s="21"/>
      <c r="X720" s="21"/>
      <c r="Y720" s="21"/>
      <c r="Z720" s="15"/>
      <c r="AA720" s="15"/>
      <c r="AB720" s="15"/>
      <c r="AC720" s="15"/>
      <c r="AD720" s="15"/>
      <c r="AE720" s="15"/>
      <c r="AF720" s="15"/>
      <c r="AG720" s="15" t="s">
        <v>131</v>
      </c>
      <c r="AH720" s="15">
        <v>0</v>
      </c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</row>
    <row r="721" spans="1:60" outlineLevel="3">
      <c r="A721" s="18"/>
      <c r="B721" s="19"/>
      <c r="C721" s="30" t="s">
        <v>676</v>
      </c>
      <c r="D721" s="23"/>
      <c r="E721" s="34">
        <v>4.95</v>
      </c>
      <c r="F721" s="21"/>
      <c r="G721" s="21"/>
      <c r="H721" s="21"/>
      <c r="I721" s="21"/>
      <c r="J721" s="21"/>
      <c r="K721" s="21"/>
      <c r="L721" s="21"/>
      <c r="M721" s="21"/>
      <c r="N721" s="393"/>
      <c r="O721" s="393"/>
      <c r="P721" s="393"/>
      <c r="Q721" s="393"/>
      <c r="R721" s="21"/>
      <c r="S721" s="21"/>
      <c r="T721" s="21"/>
      <c r="U721" s="21"/>
      <c r="V721" s="21"/>
      <c r="W721" s="21"/>
      <c r="X721" s="21"/>
      <c r="Y721" s="21"/>
      <c r="Z721" s="15"/>
      <c r="AA721" s="15"/>
      <c r="AB721" s="15"/>
      <c r="AC721" s="15"/>
      <c r="AD721" s="15"/>
      <c r="AE721" s="15"/>
      <c r="AF721" s="15"/>
      <c r="AG721" s="15" t="s">
        <v>131</v>
      </c>
      <c r="AH721" s="15">
        <v>0</v>
      </c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</row>
    <row r="722" spans="1:60" outlineLevel="3">
      <c r="A722" s="18"/>
      <c r="B722" s="19"/>
      <c r="C722" s="30" t="s">
        <v>677</v>
      </c>
      <c r="D722" s="23"/>
      <c r="E722" s="34">
        <v>5.25</v>
      </c>
      <c r="F722" s="21"/>
      <c r="G722" s="21"/>
      <c r="H722" s="21"/>
      <c r="I722" s="21"/>
      <c r="J722" s="21"/>
      <c r="K722" s="21"/>
      <c r="L722" s="21"/>
      <c r="M722" s="21"/>
      <c r="N722" s="393"/>
      <c r="O722" s="393"/>
      <c r="P722" s="393"/>
      <c r="Q722" s="393"/>
      <c r="R722" s="21"/>
      <c r="S722" s="21"/>
      <c r="T722" s="21"/>
      <c r="U722" s="21"/>
      <c r="V722" s="21"/>
      <c r="W722" s="21"/>
      <c r="X722" s="21"/>
      <c r="Y722" s="21"/>
      <c r="Z722" s="15"/>
      <c r="AA722" s="15"/>
      <c r="AB722" s="15"/>
      <c r="AC722" s="15"/>
      <c r="AD722" s="15"/>
      <c r="AE722" s="15"/>
      <c r="AF722" s="15"/>
      <c r="AG722" s="15" t="s">
        <v>131</v>
      </c>
      <c r="AH722" s="15">
        <v>0</v>
      </c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</row>
    <row r="723" spans="1:60" outlineLevel="3">
      <c r="A723" s="18"/>
      <c r="B723" s="19"/>
      <c r="C723" s="30" t="s">
        <v>678</v>
      </c>
      <c r="D723" s="23"/>
      <c r="E723" s="34">
        <v>4.2</v>
      </c>
      <c r="F723" s="21"/>
      <c r="G723" s="21"/>
      <c r="H723" s="21"/>
      <c r="I723" s="21"/>
      <c r="J723" s="21"/>
      <c r="K723" s="21"/>
      <c r="L723" s="21"/>
      <c r="M723" s="21"/>
      <c r="N723" s="393"/>
      <c r="O723" s="393"/>
      <c r="P723" s="393"/>
      <c r="Q723" s="393"/>
      <c r="R723" s="21"/>
      <c r="S723" s="21"/>
      <c r="T723" s="21"/>
      <c r="U723" s="21"/>
      <c r="V723" s="21"/>
      <c r="W723" s="21"/>
      <c r="X723" s="21"/>
      <c r="Y723" s="21"/>
      <c r="Z723" s="15"/>
      <c r="AA723" s="15"/>
      <c r="AB723" s="15"/>
      <c r="AC723" s="15"/>
      <c r="AD723" s="15"/>
      <c r="AE723" s="15"/>
      <c r="AF723" s="15"/>
      <c r="AG723" s="15" t="s">
        <v>131</v>
      </c>
      <c r="AH723" s="15">
        <v>0</v>
      </c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</row>
    <row r="724" spans="1:60" outlineLevel="3">
      <c r="A724" s="18"/>
      <c r="B724" s="19"/>
      <c r="C724" s="30" t="s">
        <v>675</v>
      </c>
      <c r="D724" s="23"/>
      <c r="E724" s="34">
        <v>19.04</v>
      </c>
      <c r="F724" s="21"/>
      <c r="G724" s="21"/>
      <c r="H724" s="21"/>
      <c r="I724" s="21"/>
      <c r="J724" s="21"/>
      <c r="K724" s="21"/>
      <c r="L724" s="21"/>
      <c r="M724" s="21"/>
      <c r="N724" s="393"/>
      <c r="O724" s="393"/>
      <c r="P724" s="393"/>
      <c r="Q724" s="393"/>
      <c r="R724" s="21"/>
      <c r="S724" s="21"/>
      <c r="T724" s="21"/>
      <c r="U724" s="21"/>
      <c r="V724" s="21"/>
      <c r="W724" s="21"/>
      <c r="X724" s="21"/>
      <c r="Y724" s="21"/>
      <c r="Z724" s="15"/>
      <c r="AA724" s="15"/>
      <c r="AB724" s="15"/>
      <c r="AC724" s="15"/>
      <c r="AD724" s="15"/>
      <c r="AE724" s="15"/>
      <c r="AF724" s="15"/>
      <c r="AG724" s="15" t="s">
        <v>131</v>
      </c>
      <c r="AH724" s="15">
        <v>0</v>
      </c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</row>
    <row r="725" spans="1:60" outlineLevel="3">
      <c r="A725" s="18"/>
      <c r="B725" s="19"/>
      <c r="C725" s="30" t="s">
        <v>677</v>
      </c>
      <c r="D725" s="23"/>
      <c r="E725" s="34">
        <v>5.25</v>
      </c>
      <c r="F725" s="21"/>
      <c r="G725" s="21"/>
      <c r="H725" s="21"/>
      <c r="I725" s="21"/>
      <c r="J725" s="21"/>
      <c r="K725" s="21"/>
      <c r="L725" s="21"/>
      <c r="M725" s="21"/>
      <c r="N725" s="393"/>
      <c r="O725" s="393"/>
      <c r="P725" s="393"/>
      <c r="Q725" s="393"/>
      <c r="R725" s="21"/>
      <c r="S725" s="21"/>
      <c r="T725" s="21"/>
      <c r="U725" s="21"/>
      <c r="V725" s="21"/>
      <c r="W725" s="21"/>
      <c r="X725" s="21"/>
      <c r="Y725" s="21"/>
      <c r="Z725" s="15"/>
      <c r="AA725" s="15"/>
      <c r="AB725" s="15"/>
      <c r="AC725" s="15"/>
      <c r="AD725" s="15"/>
      <c r="AE725" s="15"/>
      <c r="AF725" s="15"/>
      <c r="AG725" s="15" t="s">
        <v>131</v>
      </c>
      <c r="AH725" s="15">
        <v>0</v>
      </c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</row>
    <row r="726" spans="1:60" outlineLevel="3">
      <c r="A726" s="18"/>
      <c r="B726" s="19"/>
      <c r="C726" s="30" t="s">
        <v>679</v>
      </c>
      <c r="D726" s="23"/>
      <c r="E726" s="34">
        <v>4</v>
      </c>
      <c r="F726" s="21"/>
      <c r="G726" s="21"/>
      <c r="H726" s="21"/>
      <c r="I726" s="21"/>
      <c r="J726" s="21"/>
      <c r="K726" s="21"/>
      <c r="L726" s="21"/>
      <c r="M726" s="21"/>
      <c r="N726" s="393"/>
      <c r="O726" s="393"/>
      <c r="P726" s="393"/>
      <c r="Q726" s="393"/>
      <c r="R726" s="21"/>
      <c r="S726" s="21"/>
      <c r="T726" s="21"/>
      <c r="U726" s="21"/>
      <c r="V726" s="21"/>
      <c r="W726" s="21"/>
      <c r="X726" s="21"/>
      <c r="Y726" s="21"/>
      <c r="Z726" s="15"/>
      <c r="AA726" s="15"/>
      <c r="AB726" s="15"/>
      <c r="AC726" s="15"/>
      <c r="AD726" s="15"/>
      <c r="AE726" s="15"/>
      <c r="AF726" s="15"/>
      <c r="AG726" s="15" t="s">
        <v>131</v>
      </c>
      <c r="AH726" s="15">
        <v>0</v>
      </c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</row>
    <row r="727" spans="1:60" outlineLevel="3">
      <c r="A727" s="18"/>
      <c r="B727" s="19"/>
      <c r="C727" s="30" t="s">
        <v>680</v>
      </c>
      <c r="D727" s="23"/>
      <c r="E727" s="34">
        <v>1.6</v>
      </c>
      <c r="F727" s="21"/>
      <c r="G727" s="21"/>
      <c r="H727" s="21"/>
      <c r="I727" s="21"/>
      <c r="J727" s="21"/>
      <c r="K727" s="21"/>
      <c r="L727" s="21"/>
      <c r="M727" s="21"/>
      <c r="N727" s="393"/>
      <c r="O727" s="393"/>
      <c r="P727" s="393"/>
      <c r="Q727" s="393"/>
      <c r="R727" s="21"/>
      <c r="S727" s="21"/>
      <c r="T727" s="21"/>
      <c r="U727" s="21"/>
      <c r="V727" s="21"/>
      <c r="W727" s="21"/>
      <c r="X727" s="21"/>
      <c r="Y727" s="21"/>
      <c r="Z727" s="15"/>
      <c r="AA727" s="15"/>
      <c r="AB727" s="15"/>
      <c r="AC727" s="15"/>
      <c r="AD727" s="15"/>
      <c r="AE727" s="15"/>
      <c r="AF727" s="15"/>
      <c r="AG727" s="15" t="s">
        <v>131</v>
      </c>
      <c r="AH727" s="15">
        <v>0</v>
      </c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</row>
    <row r="728" spans="1:60" outlineLevel="3">
      <c r="A728" s="18"/>
      <c r="B728" s="19"/>
      <c r="C728" s="30" t="s">
        <v>681</v>
      </c>
      <c r="D728" s="23"/>
      <c r="E728" s="34">
        <v>13.44</v>
      </c>
      <c r="F728" s="21"/>
      <c r="G728" s="21"/>
      <c r="H728" s="21"/>
      <c r="I728" s="21"/>
      <c r="J728" s="21"/>
      <c r="K728" s="21"/>
      <c r="L728" s="21"/>
      <c r="M728" s="21"/>
      <c r="N728" s="393"/>
      <c r="O728" s="393"/>
      <c r="P728" s="393"/>
      <c r="Q728" s="393"/>
      <c r="R728" s="21"/>
      <c r="S728" s="21"/>
      <c r="T728" s="21"/>
      <c r="U728" s="21"/>
      <c r="V728" s="21"/>
      <c r="W728" s="21"/>
      <c r="X728" s="21"/>
      <c r="Y728" s="21"/>
      <c r="Z728" s="15"/>
      <c r="AA728" s="15"/>
      <c r="AB728" s="15"/>
      <c r="AC728" s="15"/>
      <c r="AD728" s="15"/>
      <c r="AE728" s="15"/>
      <c r="AF728" s="15"/>
      <c r="AG728" s="15" t="s">
        <v>131</v>
      </c>
      <c r="AH728" s="15">
        <v>0</v>
      </c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</row>
    <row r="729" spans="1:60" outlineLevel="3">
      <c r="A729" s="18"/>
      <c r="B729" s="19"/>
      <c r="C729" s="30" t="s">
        <v>682</v>
      </c>
      <c r="D729" s="23"/>
      <c r="E729" s="34">
        <v>8.9600000000000009</v>
      </c>
      <c r="F729" s="21"/>
      <c r="G729" s="21"/>
      <c r="H729" s="21"/>
      <c r="I729" s="21"/>
      <c r="J729" s="21"/>
      <c r="K729" s="21"/>
      <c r="L729" s="21"/>
      <c r="M729" s="21"/>
      <c r="N729" s="393"/>
      <c r="O729" s="393"/>
      <c r="P729" s="393"/>
      <c r="Q729" s="393"/>
      <c r="R729" s="21"/>
      <c r="S729" s="21"/>
      <c r="T729" s="21"/>
      <c r="U729" s="21"/>
      <c r="V729" s="21"/>
      <c r="W729" s="21"/>
      <c r="X729" s="21"/>
      <c r="Y729" s="21"/>
      <c r="Z729" s="15"/>
      <c r="AA729" s="15"/>
      <c r="AB729" s="15"/>
      <c r="AC729" s="15"/>
      <c r="AD729" s="15"/>
      <c r="AE729" s="15"/>
      <c r="AF729" s="15"/>
      <c r="AG729" s="15" t="s">
        <v>131</v>
      </c>
      <c r="AH729" s="15">
        <v>0</v>
      </c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</row>
    <row r="730" spans="1:60" outlineLevel="3">
      <c r="A730" s="18"/>
      <c r="B730" s="19"/>
      <c r="C730" s="30" t="s">
        <v>683</v>
      </c>
      <c r="D730" s="23"/>
      <c r="E730" s="34">
        <v>18.149999999999999</v>
      </c>
      <c r="F730" s="21"/>
      <c r="G730" s="21"/>
      <c r="H730" s="21"/>
      <c r="I730" s="21"/>
      <c r="J730" s="21"/>
      <c r="K730" s="21"/>
      <c r="L730" s="21"/>
      <c r="M730" s="21"/>
      <c r="N730" s="393"/>
      <c r="O730" s="393"/>
      <c r="P730" s="393"/>
      <c r="Q730" s="393"/>
      <c r="R730" s="21"/>
      <c r="S730" s="21"/>
      <c r="T730" s="21"/>
      <c r="U730" s="21"/>
      <c r="V730" s="21"/>
      <c r="W730" s="21"/>
      <c r="X730" s="21"/>
      <c r="Y730" s="21"/>
      <c r="Z730" s="15"/>
      <c r="AA730" s="15"/>
      <c r="AB730" s="15"/>
      <c r="AC730" s="15"/>
      <c r="AD730" s="15"/>
      <c r="AE730" s="15"/>
      <c r="AF730" s="15"/>
      <c r="AG730" s="15" t="s">
        <v>131</v>
      </c>
      <c r="AH730" s="15">
        <v>0</v>
      </c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</row>
    <row r="731" spans="1:60" outlineLevel="3">
      <c r="A731" s="18"/>
      <c r="B731" s="19"/>
      <c r="C731" s="30" t="s">
        <v>684</v>
      </c>
      <c r="D731" s="23"/>
      <c r="E731" s="34">
        <v>5.4</v>
      </c>
      <c r="F731" s="21"/>
      <c r="G731" s="21"/>
      <c r="H731" s="21"/>
      <c r="I731" s="21"/>
      <c r="J731" s="21"/>
      <c r="K731" s="21"/>
      <c r="L731" s="21"/>
      <c r="M731" s="21"/>
      <c r="N731" s="393"/>
      <c r="O731" s="393"/>
      <c r="P731" s="393"/>
      <c r="Q731" s="393"/>
      <c r="R731" s="21"/>
      <c r="S731" s="21"/>
      <c r="T731" s="21"/>
      <c r="U731" s="21"/>
      <c r="V731" s="21"/>
      <c r="W731" s="21"/>
      <c r="X731" s="21"/>
      <c r="Y731" s="21"/>
      <c r="Z731" s="15"/>
      <c r="AA731" s="15"/>
      <c r="AB731" s="15"/>
      <c r="AC731" s="15"/>
      <c r="AD731" s="15"/>
      <c r="AE731" s="15"/>
      <c r="AF731" s="15"/>
      <c r="AG731" s="15" t="s">
        <v>131</v>
      </c>
      <c r="AH731" s="15">
        <v>0</v>
      </c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</row>
    <row r="732" spans="1:60" outlineLevel="3">
      <c r="A732" s="18"/>
      <c r="B732" s="19"/>
      <c r="C732" s="30" t="s">
        <v>685</v>
      </c>
      <c r="D732" s="23"/>
      <c r="E732" s="34">
        <v>18.149999999999999</v>
      </c>
      <c r="F732" s="21"/>
      <c r="G732" s="21"/>
      <c r="H732" s="21"/>
      <c r="I732" s="21"/>
      <c r="J732" s="21"/>
      <c r="K732" s="21"/>
      <c r="L732" s="21"/>
      <c r="M732" s="21"/>
      <c r="N732" s="393"/>
      <c r="O732" s="393"/>
      <c r="P732" s="393"/>
      <c r="Q732" s="393"/>
      <c r="R732" s="21"/>
      <c r="S732" s="21"/>
      <c r="T732" s="21"/>
      <c r="U732" s="21"/>
      <c r="V732" s="21"/>
      <c r="W732" s="21"/>
      <c r="X732" s="21"/>
      <c r="Y732" s="21"/>
      <c r="Z732" s="15"/>
      <c r="AA732" s="15"/>
      <c r="AB732" s="15"/>
      <c r="AC732" s="15"/>
      <c r="AD732" s="15"/>
      <c r="AE732" s="15"/>
      <c r="AF732" s="15"/>
      <c r="AG732" s="15" t="s">
        <v>131</v>
      </c>
      <c r="AH732" s="15">
        <v>0</v>
      </c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</row>
    <row r="733" spans="1:60" outlineLevel="3">
      <c r="A733" s="18"/>
      <c r="B733" s="19"/>
      <c r="C733" s="30" t="s">
        <v>684</v>
      </c>
      <c r="D733" s="23"/>
      <c r="E733" s="34">
        <v>5.4</v>
      </c>
      <c r="F733" s="21"/>
      <c r="G733" s="21"/>
      <c r="H733" s="21"/>
      <c r="I733" s="21"/>
      <c r="J733" s="21"/>
      <c r="K733" s="21"/>
      <c r="L733" s="21"/>
      <c r="M733" s="21"/>
      <c r="N733" s="393"/>
      <c r="O733" s="393"/>
      <c r="P733" s="393"/>
      <c r="Q733" s="393"/>
      <c r="R733" s="21"/>
      <c r="S733" s="21"/>
      <c r="T733" s="21"/>
      <c r="U733" s="21"/>
      <c r="V733" s="21"/>
      <c r="W733" s="21"/>
      <c r="X733" s="21"/>
      <c r="Y733" s="21"/>
      <c r="Z733" s="15"/>
      <c r="AA733" s="15"/>
      <c r="AB733" s="15"/>
      <c r="AC733" s="15"/>
      <c r="AD733" s="15"/>
      <c r="AE733" s="15"/>
      <c r="AF733" s="15"/>
      <c r="AG733" s="15" t="s">
        <v>131</v>
      </c>
      <c r="AH733" s="15">
        <v>0</v>
      </c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</row>
    <row r="734" spans="1:60" outlineLevel="3">
      <c r="A734" s="18"/>
      <c r="B734" s="19"/>
      <c r="C734" s="30" t="s">
        <v>686</v>
      </c>
      <c r="D734" s="23"/>
      <c r="E734" s="34">
        <v>8.32</v>
      </c>
      <c r="F734" s="21"/>
      <c r="G734" s="21"/>
      <c r="H734" s="21"/>
      <c r="I734" s="21"/>
      <c r="J734" s="21"/>
      <c r="K734" s="21"/>
      <c r="L734" s="21"/>
      <c r="M734" s="21"/>
      <c r="N734" s="393"/>
      <c r="O734" s="393"/>
      <c r="P734" s="393"/>
      <c r="Q734" s="393"/>
      <c r="R734" s="21"/>
      <c r="S734" s="21"/>
      <c r="T734" s="21"/>
      <c r="U734" s="21"/>
      <c r="V734" s="21"/>
      <c r="W734" s="21"/>
      <c r="X734" s="21"/>
      <c r="Y734" s="21"/>
      <c r="Z734" s="15"/>
      <c r="AA734" s="15"/>
      <c r="AB734" s="15"/>
      <c r="AC734" s="15"/>
      <c r="AD734" s="15"/>
      <c r="AE734" s="15"/>
      <c r="AF734" s="15"/>
      <c r="AG734" s="15" t="s">
        <v>131</v>
      </c>
      <c r="AH734" s="15">
        <v>0</v>
      </c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</row>
    <row r="735" spans="1:60" outlineLevel="3">
      <c r="A735" s="18"/>
      <c r="B735" s="19"/>
      <c r="C735" s="30" t="s">
        <v>687</v>
      </c>
      <c r="D735" s="23"/>
      <c r="E735" s="34">
        <v>3.96</v>
      </c>
      <c r="F735" s="21"/>
      <c r="G735" s="21"/>
      <c r="H735" s="21"/>
      <c r="I735" s="21"/>
      <c r="J735" s="21"/>
      <c r="K735" s="21"/>
      <c r="L735" s="21"/>
      <c r="M735" s="21"/>
      <c r="N735" s="393"/>
      <c r="O735" s="393"/>
      <c r="P735" s="393"/>
      <c r="Q735" s="393"/>
      <c r="R735" s="21"/>
      <c r="S735" s="21"/>
      <c r="T735" s="21"/>
      <c r="U735" s="21"/>
      <c r="V735" s="21"/>
      <c r="W735" s="21"/>
      <c r="X735" s="21"/>
      <c r="Y735" s="21"/>
      <c r="Z735" s="15"/>
      <c r="AA735" s="15"/>
      <c r="AB735" s="15"/>
      <c r="AC735" s="15"/>
      <c r="AD735" s="15"/>
      <c r="AE735" s="15"/>
      <c r="AF735" s="15"/>
      <c r="AG735" s="15" t="s">
        <v>131</v>
      </c>
      <c r="AH735" s="15">
        <v>0</v>
      </c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</row>
    <row r="736" spans="1:60" outlineLevel="3">
      <c r="A736" s="18"/>
      <c r="B736" s="19"/>
      <c r="C736" s="30" t="s">
        <v>688</v>
      </c>
      <c r="D736" s="23"/>
      <c r="E736" s="34">
        <v>36.96</v>
      </c>
      <c r="F736" s="21"/>
      <c r="G736" s="21"/>
      <c r="H736" s="21"/>
      <c r="I736" s="21"/>
      <c r="J736" s="21"/>
      <c r="K736" s="21"/>
      <c r="L736" s="21"/>
      <c r="M736" s="21"/>
      <c r="N736" s="393"/>
      <c r="O736" s="393"/>
      <c r="P736" s="393"/>
      <c r="Q736" s="393"/>
      <c r="R736" s="21"/>
      <c r="S736" s="21"/>
      <c r="T736" s="21"/>
      <c r="U736" s="21"/>
      <c r="V736" s="21"/>
      <c r="W736" s="21"/>
      <c r="X736" s="21"/>
      <c r="Y736" s="21"/>
      <c r="Z736" s="15"/>
      <c r="AA736" s="15"/>
      <c r="AB736" s="15"/>
      <c r="AC736" s="15"/>
      <c r="AD736" s="15"/>
      <c r="AE736" s="15"/>
      <c r="AF736" s="15"/>
      <c r="AG736" s="15" t="s">
        <v>131</v>
      </c>
      <c r="AH736" s="15">
        <v>0</v>
      </c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</row>
    <row r="737" spans="1:60" outlineLevel="3">
      <c r="A737" s="18"/>
      <c r="B737" s="19"/>
      <c r="C737" s="30" t="s">
        <v>689</v>
      </c>
      <c r="D737" s="23"/>
      <c r="E737" s="34">
        <v>10.8</v>
      </c>
      <c r="F737" s="21"/>
      <c r="G737" s="21"/>
      <c r="H737" s="21"/>
      <c r="I737" s="21"/>
      <c r="J737" s="21"/>
      <c r="K737" s="21"/>
      <c r="L737" s="21"/>
      <c r="M737" s="21"/>
      <c r="N737" s="393"/>
      <c r="O737" s="393"/>
      <c r="P737" s="393"/>
      <c r="Q737" s="393"/>
      <c r="R737" s="21"/>
      <c r="S737" s="21"/>
      <c r="T737" s="21"/>
      <c r="U737" s="21"/>
      <c r="V737" s="21"/>
      <c r="W737" s="21"/>
      <c r="X737" s="21"/>
      <c r="Y737" s="21"/>
      <c r="Z737" s="15"/>
      <c r="AA737" s="15"/>
      <c r="AB737" s="15"/>
      <c r="AC737" s="15"/>
      <c r="AD737" s="15"/>
      <c r="AE737" s="15"/>
      <c r="AF737" s="15"/>
      <c r="AG737" s="15" t="s">
        <v>131</v>
      </c>
      <c r="AH737" s="15">
        <v>0</v>
      </c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</row>
    <row r="738" spans="1:60" outlineLevel="3">
      <c r="A738" s="18"/>
      <c r="B738" s="19"/>
      <c r="C738" s="30" t="s">
        <v>690</v>
      </c>
      <c r="D738" s="23"/>
      <c r="E738" s="34">
        <v>3.6</v>
      </c>
      <c r="F738" s="21"/>
      <c r="G738" s="21"/>
      <c r="H738" s="21"/>
      <c r="I738" s="21"/>
      <c r="J738" s="21"/>
      <c r="K738" s="21"/>
      <c r="L738" s="21"/>
      <c r="M738" s="21"/>
      <c r="N738" s="393"/>
      <c r="O738" s="393"/>
      <c r="P738" s="393"/>
      <c r="Q738" s="393"/>
      <c r="R738" s="21"/>
      <c r="S738" s="21"/>
      <c r="T738" s="21"/>
      <c r="U738" s="21"/>
      <c r="V738" s="21"/>
      <c r="W738" s="21"/>
      <c r="X738" s="21"/>
      <c r="Y738" s="21"/>
      <c r="Z738" s="15"/>
      <c r="AA738" s="15"/>
      <c r="AB738" s="15"/>
      <c r="AC738" s="15"/>
      <c r="AD738" s="15"/>
      <c r="AE738" s="15"/>
      <c r="AF738" s="15"/>
      <c r="AG738" s="15" t="s">
        <v>131</v>
      </c>
      <c r="AH738" s="15">
        <v>0</v>
      </c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</row>
    <row r="739" spans="1:60" outlineLevel="3">
      <c r="A739" s="18"/>
      <c r="B739" s="19"/>
      <c r="C739" s="30" t="s">
        <v>691</v>
      </c>
      <c r="D739" s="23"/>
      <c r="E739" s="34">
        <v>3.8</v>
      </c>
      <c r="F739" s="21"/>
      <c r="G739" s="21"/>
      <c r="H739" s="21"/>
      <c r="I739" s="21"/>
      <c r="J739" s="21"/>
      <c r="K739" s="21"/>
      <c r="L739" s="21"/>
      <c r="M739" s="21"/>
      <c r="N739" s="393"/>
      <c r="O739" s="393"/>
      <c r="P739" s="393"/>
      <c r="Q739" s="393"/>
      <c r="R739" s="21"/>
      <c r="S739" s="21"/>
      <c r="T739" s="21"/>
      <c r="U739" s="21"/>
      <c r="V739" s="21"/>
      <c r="W739" s="21"/>
      <c r="X739" s="21"/>
      <c r="Y739" s="21"/>
      <c r="Z739" s="15"/>
      <c r="AA739" s="15"/>
      <c r="AB739" s="15"/>
      <c r="AC739" s="15"/>
      <c r="AD739" s="15"/>
      <c r="AE739" s="15"/>
      <c r="AF739" s="15"/>
      <c r="AG739" s="15" t="s">
        <v>131</v>
      </c>
      <c r="AH739" s="15">
        <v>0</v>
      </c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</row>
    <row r="740" spans="1:60" outlineLevel="3">
      <c r="A740" s="18"/>
      <c r="B740" s="19"/>
      <c r="C740" s="30" t="s">
        <v>692</v>
      </c>
      <c r="D740" s="23"/>
      <c r="E740" s="34">
        <v>5.6</v>
      </c>
      <c r="F740" s="21"/>
      <c r="G740" s="21"/>
      <c r="H740" s="21"/>
      <c r="I740" s="21"/>
      <c r="J740" s="21"/>
      <c r="K740" s="21"/>
      <c r="L740" s="21"/>
      <c r="M740" s="21"/>
      <c r="N740" s="393"/>
      <c r="O740" s="393"/>
      <c r="P740" s="393"/>
      <c r="Q740" s="393"/>
      <c r="R740" s="21"/>
      <c r="S740" s="21"/>
      <c r="T740" s="21"/>
      <c r="U740" s="21"/>
      <c r="V740" s="21"/>
      <c r="W740" s="21"/>
      <c r="X740" s="21"/>
      <c r="Y740" s="21"/>
      <c r="Z740" s="15"/>
      <c r="AA740" s="15"/>
      <c r="AB740" s="15"/>
      <c r="AC740" s="15"/>
      <c r="AD740" s="15"/>
      <c r="AE740" s="15"/>
      <c r="AF740" s="15"/>
      <c r="AG740" s="15" t="s">
        <v>131</v>
      </c>
      <c r="AH740" s="15">
        <v>0</v>
      </c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</row>
    <row r="741" spans="1:60" outlineLevel="3">
      <c r="A741" s="18"/>
      <c r="B741" s="19"/>
      <c r="C741" s="30" t="s">
        <v>693</v>
      </c>
      <c r="D741" s="23"/>
      <c r="E741" s="34">
        <v>37</v>
      </c>
      <c r="F741" s="21"/>
      <c r="G741" s="21"/>
      <c r="H741" s="21"/>
      <c r="I741" s="21"/>
      <c r="J741" s="21"/>
      <c r="K741" s="21"/>
      <c r="L741" s="21"/>
      <c r="M741" s="21"/>
      <c r="N741" s="393"/>
      <c r="O741" s="393"/>
      <c r="P741" s="393"/>
      <c r="Q741" s="393"/>
      <c r="R741" s="21"/>
      <c r="S741" s="21"/>
      <c r="T741" s="21"/>
      <c r="U741" s="21"/>
      <c r="V741" s="21"/>
      <c r="W741" s="21"/>
      <c r="X741" s="21"/>
      <c r="Y741" s="21"/>
      <c r="Z741" s="15"/>
      <c r="AA741" s="15"/>
      <c r="AB741" s="15"/>
      <c r="AC741" s="15"/>
      <c r="AD741" s="15"/>
      <c r="AE741" s="15"/>
      <c r="AF741" s="15"/>
      <c r="AG741" s="15" t="s">
        <v>131</v>
      </c>
      <c r="AH741" s="15">
        <v>0</v>
      </c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</row>
    <row r="742" spans="1:60" outlineLevel="3">
      <c r="A742" s="18"/>
      <c r="B742" s="19"/>
      <c r="C742" s="30" t="s">
        <v>694</v>
      </c>
      <c r="D742" s="23"/>
      <c r="E742" s="34">
        <v>32.4</v>
      </c>
      <c r="F742" s="21"/>
      <c r="G742" s="21"/>
      <c r="H742" s="21"/>
      <c r="I742" s="21"/>
      <c r="J742" s="21"/>
      <c r="K742" s="21"/>
      <c r="L742" s="21"/>
      <c r="M742" s="21"/>
      <c r="N742" s="393"/>
      <c r="O742" s="393"/>
      <c r="P742" s="393"/>
      <c r="Q742" s="393"/>
      <c r="R742" s="21"/>
      <c r="S742" s="21"/>
      <c r="T742" s="21"/>
      <c r="U742" s="21"/>
      <c r="V742" s="21"/>
      <c r="W742" s="21"/>
      <c r="X742" s="21"/>
      <c r="Y742" s="21"/>
      <c r="Z742" s="15"/>
      <c r="AA742" s="15"/>
      <c r="AB742" s="15"/>
      <c r="AC742" s="15"/>
      <c r="AD742" s="15"/>
      <c r="AE742" s="15"/>
      <c r="AF742" s="15"/>
      <c r="AG742" s="15" t="s">
        <v>131</v>
      </c>
      <c r="AH742" s="15">
        <v>0</v>
      </c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</row>
    <row r="743" spans="1:60" outlineLevel="3">
      <c r="A743" s="18"/>
      <c r="B743" s="19"/>
      <c r="C743" s="30" t="s">
        <v>695</v>
      </c>
      <c r="D743" s="23"/>
      <c r="E743" s="34">
        <v>36.6</v>
      </c>
      <c r="F743" s="21"/>
      <c r="G743" s="21"/>
      <c r="H743" s="21"/>
      <c r="I743" s="21"/>
      <c r="J743" s="21"/>
      <c r="K743" s="21"/>
      <c r="L743" s="21"/>
      <c r="M743" s="21"/>
      <c r="N743" s="393"/>
      <c r="O743" s="393"/>
      <c r="P743" s="393"/>
      <c r="Q743" s="393"/>
      <c r="R743" s="21"/>
      <c r="S743" s="21"/>
      <c r="T743" s="21"/>
      <c r="U743" s="21"/>
      <c r="V743" s="21"/>
      <c r="W743" s="21"/>
      <c r="X743" s="21"/>
      <c r="Y743" s="21"/>
      <c r="Z743" s="15"/>
      <c r="AA743" s="15"/>
      <c r="AB743" s="15"/>
      <c r="AC743" s="15"/>
      <c r="AD743" s="15"/>
      <c r="AE743" s="15"/>
      <c r="AF743" s="15"/>
      <c r="AG743" s="15" t="s">
        <v>131</v>
      </c>
      <c r="AH743" s="15">
        <v>0</v>
      </c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</row>
    <row r="744" spans="1:60" outlineLevel="3">
      <c r="A744" s="18"/>
      <c r="B744" s="19"/>
      <c r="C744" s="30" t="s">
        <v>696</v>
      </c>
      <c r="D744" s="23"/>
      <c r="E744" s="34">
        <v>36.6</v>
      </c>
      <c r="F744" s="21"/>
      <c r="G744" s="21"/>
      <c r="H744" s="21"/>
      <c r="I744" s="21"/>
      <c r="J744" s="21"/>
      <c r="K744" s="21"/>
      <c r="L744" s="21"/>
      <c r="M744" s="21"/>
      <c r="N744" s="393"/>
      <c r="O744" s="393"/>
      <c r="P744" s="393"/>
      <c r="Q744" s="393"/>
      <c r="R744" s="21"/>
      <c r="S744" s="21"/>
      <c r="T744" s="21"/>
      <c r="U744" s="21"/>
      <c r="V744" s="21"/>
      <c r="W744" s="21"/>
      <c r="X744" s="21"/>
      <c r="Y744" s="21"/>
      <c r="Z744" s="15"/>
      <c r="AA744" s="15"/>
      <c r="AB744" s="15"/>
      <c r="AC744" s="15"/>
      <c r="AD744" s="15"/>
      <c r="AE744" s="15"/>
      <c r="AF744" s="15"/>
      <c r="AG744" s="15" t="s">
        <v>131</v>
      </c>
      <c r="AH744" s="15">
        <v>0</v>
      </c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</row>
    <row r="745" spans="1:60" outlineLevel="3">
      <c r="A745" s="18"/>
      <c r="B745" s="19"/>
      <c r="C745" s="30" t="s">
        <v>624</v>
      </c>
      <c r="D745" s="23"/>
      <c r="E745" s="34">
        <v>236.9</v>
      </c>
      <c r="F745" s="21"/>
      <c r="G745" s="21"/>
      <c r="H745" s="21"/>
      <c r="I745" s="21"/>
      <c r="J745" s="21"/>
      <c r="K745" s="21"/>
      <c r="L745" s="21"/>
      <c r="M745" s="21"/>
      <c r="N745" s="393"/>
      <c r="O745" s="393"/>
      <c r="P745" s="393"/>
      <c r="Q745" s="393"/>
      <c r="R745" s="21"/>
      <c r="S745" s="21"/>
      <c r="T745" s="21"/>
      <c r="U745" s="21"/>
      <c r="V745" s="21"/>
      <c r="W745" s="21"/>
      <c r="X745" s="21"/>
      <c r="Y745" s="21"/>
      <c r="Z745" s="15"/>
      <c r="AA745" s="15"/>
      <c r="AB745" s="15"/>
      <c r="AC745" s="15"/>
      <c r="AD745" s="15"/>
      <c r="AE745" s="15"/>
      <c r="AF745" s="15"/>
      <c r="AG745" s="15" t="s">
        <v>131</v>
      </c>
      <c r="AH745" s="15">
        <v>0</v>
      </c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</row>
    <row r="746" spans="1:60" outlineLevel="3">
      <c r="A746" s="18"/>
      <c r="B746" s="19"/>
      <c r="C746" s="30" t="s">
        <v>625</v>
      </c>
      <c r="D746" s="23"/>
      <c r="E746" s="34">
        <v>156.19999999999999</v>
      </c>
      <c r="F746" s="21"/>
      <c r="G746" s="21"/>
      <c r="H746" s="21"/>
      <c r="I746" s="21"/>
      <c r="J746" s="21"/>
      <c r="K746" s="21"/>
      <c r="L746" s="21"/>
      <c r="M746" s="21"/>
      <c r="N746" s="393"/>
      <c r="O746" s="393"/>
      <c r="P746" s="393"/>
      <c r="Q746" s="393"/>
      <c r="R746" s="21"/>
      <c r="S746" s="21"/>
      <c r="T746" s="21"/>
      <c r="U746" s="21"/>
      <c r="V746" s="21"/>
      <c r="W746" s="21"/>
      <c r="X746" s="21"/>
      <c r="Y746" s="21"/>
      <c r="Z746" s="15"/>
      <c r="AA746" s="15"/>
      <c r="AB746" s="15"/>
      <c r="AC746" s="15"/>
      <c r="AD746" s="15"/>
      <c r="AE746" s="15"/>
      <c r="AF746" s="15"/>
      <c r="AG746" s="15" t="s">
        <v>131</v>
      </c>
      <c r="AH746" s="15">
        <v>0</v>
      </c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</row>
    <row r="747" spans="1:60" outlineLevel="3">
      <c r="A747" s="18"/>
      <c r="B747" s="19"/>
      <c r="C747" s="30" t="s">
        <v>626</v>
      </c>
      <c r="D747" s="23"/>
      <c r="E747" s="34">
        <v>17</v>
      </c>
      <c r="F747" s="21"/>
      <c r="G747" s="21"/>
      <c r="H747" s="21"/>
      <c r="I747" s="21"/>
      <c r="J747" s="21"/>
      <c r="K747" s="21"/>
      <c r="L747" s="21"/>
      <c r="M747" s="21"/>
      <c r="N747" s="393"/>
      <c r="O747" s="393"/>
      <c r="P747" s="393"/>
      <c r="Q747" s="393"/>
      <c r="R747" s="21"/>
      <c r="S747" s="21"/>
      <c r="T747" s="21"/>
      <c r="U747" s="21"/>
      <c r="V747" s="21"/>
      <c r="W747" s="21"/>
      <c r="X747" s="21"/>
      <c r="Y747" s="21"/>
      <c r="Z747" s="15"/>
      <c r="AA747" s="15"/>
      <c r="AB747" s="15"/>
      <c r="AC747" s="15"/>
      <c r="AD747" s="15"/>
      <c r="AE747" s="15"/>
      <c r="AF747" s="15"/>
      <c r="AG747" s="15" t="s">
        <v>131</v>
      </c>
      <c r="AH747" s="15">
        <v>0</v>
      </c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</row>
    <row r="748" spans="1:60" outlineLevel="3">
      <c r="A748" s="18"/>
      <c r="B748" s="19"/>
      <c r="C748" s="30" t="s">
        <v>300</v>
      </c>
      <c r="D748" s="23"/>
      <c r="E748" s="34">
        <v>4.5999999999999996</v>
      </c>
      <c r="F748" s="21"/>
      <c r="G748" s="21"/>
      <c r="H748" s="21"/>
      <c r="I748" s="21"/>
      <c r="J748" s="21"/>
      <c r="K748" s="21"/>
      <c r="L748" s="21"/>
      <c r="M748" s="21"/>
      <c r="N748" s="393"/>
      <c r="O748" s="393"/>
      <c r="P748" s="393"/>
      <c r="Q748" s="393"/>
      <c r="R748" s="21"/>
      <c r="S748" s="21"/>
      <c r="T748" s="21"/>
      <c r="U748" s="21"/>
      <c r="V748" s="21"/>
      <c r="W748" s="21"/>
      <c r="X748" s="21"/>
      <c r="Y748" s="21"/>
      <c r="Z748" s="15"/>
      <c r="AA748" s="15"/>
      <c r="AB748" s="15"/>
      <c r="AC748" s="15"/>
      <c r="AD748" s="15"/>
      <c r="AE748" s="15"/>
      <c r="AF748" s="15"/>
      <c r="AG748" s="15" t="s">
        <v>131</v>
      </c>
      <c r="AH748" s="15">
        <v>0</v>
      </c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</row>
    <row r="749" spans="1:60" outlineLevel="3">
      <c r="A749" s="18"/>
      <c r="B749" s="19"/>
      <c r="C749" s="30" t="s">
        <v>302</v>
      </c>
      <c r="D749" s="23"/>
      <c r="E749" s="34">
        <v>63.4</v>
      </c>
      <c r="F749" s="21"/>
      <c r="G749" s="21"/>
      <c r="H749" s="21"/>
      <c r="I749" s="21"/>
      <c r="J749" s="21"/>
      <c r="K749" s="21"/>
      <c r="L749" s="21"/>
      <c r="M749" s="21"/>
      <c r="N749" s="393"/>
      <c r="O749" s="393"/>
      <c r="P749" s="393"/>
      <c r="Q749" s="393"/>
      <c r="R749" s="21"/>
      <c r="S749" s="21"/>
      <c r="T749" s="21"/>
      <c r="U749" s="21"/>
      <c r="V749" s="21"/>
      <c r="W749" s="21"/>
      <c r="X749" s="21"/>
      <c r="Y749" s="21"/>
      <c r="Z749" s="15"/>
      <c r="AA749" s="15"/>
      <c r="AB749" s="15"/>
      <c r="AC749" s="15"/>
      <c r="AD749" s="15"/>
      <c r="AE749" s="15"/>
      <c r="AF749" s="15"/>
      <c r="AG749" s="15" t="s">
        <v>131</v>
      </c>
      <c r="AH749" s="15">
        <v>0</v>
      </c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</row>
    <row r="750" spans="1:60" outlineLevel="3">
      <c r="A750" s="18"/>
      <c r="B750" s="19"/>
      <c r="C750" s="30" t="s">
        <v>627</v>
      </c>
      <c r="D750" s="23"/>
      <c r="E750" s="34">
        <v>152.19999999999999</v>
      </c>
      <c r="F750" s="21"/>
      <c r="G750" s="21"/>
      <c r="H750" s="21"/>
      <c r="I750" s="21"/>
      <c r="J750" s="21"/>
      <c r="K750" s="21"/>
      <c r="L750" s="21"/>
      <c r="M750" s="21"/>
      <c r="N750" s="393"/>
      <c r="O750" s="393"/>
      <c r="P750" s="393"/>
      <c r="Q750" s="393"/>
      <c r="R750" s="21"/>
      <c r="S750" s="21"/>
      <c r="T750" s="21"/>
      <c r="U750" s="21"/>
      <c r="V750" s="21"/>
      <c r="W750" s="21"/>
      <c r="X750" s="21"/>
      <c r="Y750" s="21"/>
      <c r="Z750" s="15"/>
      <c r="AA750" s="15"/>
      <c r="AB750" s="15"/>
      <c r="AC750" s="15"/>
      <c r="AD750" s="15"/>
      <c r="AE750" s="15"/>
      <c r="AF750" s="15"/>
      <c r="AG750" s="15" t="s">
        <v>131</v>
      </c>
      <c r="AH750" s="15">
        <v>0</v>
      </c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</row>
    <row r="751" spans="1:60" outlineLevel="3">
      <c r="A751" s="18"/>
      <c r="B751" s="19"/>
      <c r="C751" s="30" t="s">
        <v>628</v>
      </c>
      <c r="D751" s="23"/>
      <c r="E751" s="34">
        <v>144.69999999999999</v>
      </c>
      <c r="F751" s="21"/>
      <c r="G751" s="21"/>
      <c r="H751" s="21"/>
      <c r="I751" s="21"/>
      <c r="J751" s="21"/>
      <c r="K751" s="21"/>
      <c r="L751" s="21"/>
      <c r="M751" s="21"/>
      <c r="N751" s="393"/>
      <c r="O751" s="393"/>
      <c r="P751" s="393"/>
      <c r="Q751" s="393"/>
      <c r="R751" s="21"/>
      <c r="S751" s="21"/>
      <c r="T751" s="21"/>
      <c r="U751" s="21"/>
      <c r="V751" s="21"/>
      <c r="W751" s="21"/>
      <c r="X751" s="21"/>
      <c r="Y751" s="21"/>
      <c r="Z751" s="15"/>
      <c r="AA751" s="15"/>
      <c r="AB751" s="15"/>
      <c r="AC751" s="15"/>
      <c r="AD751" s="15"/>
      <c r="AE751" s="15"/>
      <c r="AF751" s="15"/>
      <c r="AG751" s="15" t="s">
        <v>131</v>
      </c>
      <c r="AH751" s="15">
        <v>0</v>
      </c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</row>
    <row r="752" spans="1:60" outlineLevel="3">
      <c r="A752" s="18"/>
      <c r="B752" s="19"/>
      <c r="C752" s="30" t="s">
        <v>629</v>
      </c>
      <c r="D752" s="23"/>
      <c r="E752" s="34">
        <v>36.9</v>
      </c>
      <c r="F752" s="21"/>
      <c r="G752" s="21"/>
      <c r="H752" s="21"/>
      <c r="I752" s="21"/>
      <c r="J752" s="21"/>
      <c r="K752" s="21"/>
      <c r="L752" s="21"/>
      <c r="M752" s="21"/>
      <c r="N752" s="393"/>
      <c r="O752" s="393"/>
      <c r="P752" s="393"/>
      <c r="Q752" s="393"/>
      <c r="R752" s="21"/>
      <c r="S752" s="21"/>
      <c r="T752" s="21"/>
      <c r="U752" s="21"/>
      <c r="V752" s="21"/>
      <c r="W752" s="21"/>
      <c r="X752" s="21"/>
      <c r="Y752" s="21"/>
      <c r="Z752" s="15"/>
      <c r="AA752" s="15"/>
      <c r="AB752" s="15"/>
      <c r="AC752" s="15"/>
      <c r="AD752" s="15"/>
      <c r="AE752" s="15"/>
      <c r="AF752" s="15"/>
      <c r="AG752" s="15" t="s">
        <v>131</v>
      </c>
      <c r="AH752" s="15">
        <v>0</v>
      </c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</row>
    <row r="753" spans="1:60" outlineLevel="3">
      <c r="A753" s="18"/>
      <c r="B753" s="19"/>
      <c r="C753" s="30" t="s">
        <v>630</v>
      </c>
      <c r="D753" s="23"/>
      <c r="E753" s="34">
        <v>45.9</v>
      </c>
      <c r="F753" s="21"/>
      <c r="G753" s="21"/>
      <c r="H753" s="21"/>
      <c r="I753" s="21"/>
      <c r="J753" s="21"/>
      <c r="K753" s="21"/>
      <c r="L753" s="21"/>
      <c r="M753" s="21"/>
      <c r="N753" s="393"/>
      <c r="O753" s="393"/>
      <c r="P753" s="393"/>
      <c r="Q753" s="393"/>
      <c r="R753" s="21"/>
      <c r="S753" s="21"/>
      <c r="T753" s="21"/>
      <c r="U753" s="21"/>
      <c r="V753" s="21"/>
      <c r="W753" s="21"/>
      <c r="X753" s="21"/>
      <c r="Y753" s="21"/>
      <c r="Z753" s="15"/>
      <c r="AA753" s="15"/>
      <c r="AB753" s="15"/>
      <c r="AC753" s="15"/>
      <c r="AD753" s="15"/>
      <c r="AE753" s="15"/>
      <c r="AF753" s="15"/>
      <c r="AG753" s="15" t="s">
        <v>131</v>
      </c>
      <c r="AH753" s="15">
        <v>0</v>
      </c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</row>
    <row r="754" spans="1:60" ht="22.5" outlineLevel="3">
      <c r="A754" s="18"/>
      <c r="B754" s="19"/>
      <c r="C754" s="30" t="s">
        <v>631</v>
      </c>
      <c r="D754" s="23"/>
      <c r="E754" s="34">
        <v>492.8</v>
      </c>
      <c r="F754" s="21"/>
      <c r="G754" s="21"/>
      <c r="H754" s="21"/>
      <c r="I754" s="21"/>
      <c r="J754" s="21"/>
      <c r="K754" s="21"/>
      <c r="L754" s="21"/>
      <c r="M754" s="21"/>
      <c r="N754" s="393"/>
      <c r="O754" s="393"/>
      <c r="P754" s="393"/>
      <c r="Q754" s="393"/>
      <c r="R754" s="21"/>
      <c r="S754" s="21"/>
      <c r="T754" s="21"/>
      <c r="U754" s="21"/>
      <c r="V754" s="21"/>
      <c r="W754" s="21"/>
      <c r="X754" s="21"/>
      <c r="Y754" s="21"/>
      <c r="Z754" s="15"/>
      <c r="AA754" s="15"/>
      <c r="AB754" s="15"/>
      <c r="AC754" s="15"/>
      <c r="AD754" s="15"/>
      <c r="AE754" s="15"/>
      <c r="AF754" s="15"/>
      <c r="AG754" s="15" t="s">
        <v>131</v>
      </c>
      <c r="AH754" s="15">
        <v>0</v>
      </c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</row>
    <row r="755" spans="1:60" outlineLevel="3">
      <c r="A755" s="18"/>
      <c r="B755" s="19"/>
      <c r="C755" s="30" t="s">
        <v>305</v>
      </c>
      <c r="D755" s="23"/>
      <c r="E755" s="34">
        <v>478.6</v>
      </c>
      <c r="F755" s="21"/>
      <c r="G755" s="21"/>
      <c r="H755" s="21"/>
      <c r="I755" s="21"/>
      <c r="J755" s="21"/>
      <c r="K755" s="21"/>
      <c r="L755" s="21"/>
      <c r="M755" s="21"/>
      <c r="N755" s="393"/>
      <c r="O755" s="393"/>
      <c r="P755" s="393"/>
      <c r="Q755" s="393"/>
      <c r="R755" s="21"/>
      <c r="S755" s="21"/>
      <c r="T755" s="21"/>
      <c r="U755" s="21"/>
      <c r="V755" s="21"/>
      <c r="W755" s="21"/>
      <c r="X755" s="21"/>
      <c r="Y755" s="21"/>
      <c r="Z755" s="15"/>
      <c r="AA755" s="15"/>
      <c r="AB755" s="15"/>
      <c r="AC755" s="15"/>
      <c r="AD755" s="15"/>
      <c r="AE755" s="15"/>
      <c r="AF755" s="15"/>
      <c r="AG755" s="15" t="s">
        <v>131</v>
      </c>
      <c r="AH755" s="15">
        <v>0</v>
      </c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</row>
    <row r="756" spans="1:60" ht="33.75" outlineLevel="3">
      <c r="A756" s="18"/>
      <c r="B756" s="19"/>
      <c r="C756" s="30" t="s">
        <v>632</v>
      </c>
      <c r="D756" s="23"/>
      <c r="E756" s="34">
        <v>534.6</v>
      </c>
      <c r="F756" s="21"/>
      <c r="G756" s="21"/>
      <c r="H756" s="21"/>
      <c r="I756" s="21"/>
      <c r="J756" s="21"/>
      <c r="K756" s="21"/>
      <c r="L756" s="21"/>
      <c r="M756" s="21"/>
      <c r="N756" s="393"/>
      <c r="O756" s="393"/>
      <c r="P756" s="393"/>
      <c r="Q756" s="393"/>
      <c r="R756" s="21"/>
      <c r="S756" s="21"/>
      <c r="T756" s="21"/>
      <c r="U756" s="21"/>
      <c r="V756" s="21"/>
      <c r="W756" s="21"/>
      <c r="X756" s="21"/>
      <c r="Y756" s="21"/>
      <c r="Z756" s="15"/>
      <c r="AA756" s="15"/>
      <c r="AB756" s="15"/>
      <c r="AC756" s="15"/>
      <c r="AD756" s="15"/>
      <c r="AE756" s="15"/>
      <c r="AF756" s="15"/>
      <c r="AG756" s="15" t="s">
        <v>131</v>
      </c>
      <c r="AH756" s="15">
        <v>0</v>
      </c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</row>
    <row r="757" spans="1:60" outlineLevel="3">
      <c r="A757" s="18"/>
      <c r="B757" s="19"/>
      <c r="C757" s="30" t="s">
        <v>633</v>
      </c>
      <c r="D757" s="23"/>
      <c r="E757" s="34">
        <v>61.5</v>
      </c>
      <c r="F757" s="21"/>
      <c r="G757" s="21"/>
      <c r="H757" s="21"/>
      <c r="I757" s="21"/>
      <c r="J757" s="21"/>
      <c r="K757" s="21"/>
      <c r="L757" s="21"/>
      <c r="M757" s="21"/>
      <c r="N757" s="393"/>
      <c r="O757" s="393"/>
      <c r="P757" s="393"/>
      <c r="Q757" s="393"/>
      <c r="R757" s="21"/>
      <c r="S757" s="21"/>
      <c r="T757" s="21"/>
      <c r="U757" s="21"/>
      <c r="V757" s="21"/>
      <c r="W757" s="21"/>
      <c r="X757" s="21"/>
      <c r="Y757" s="21"/>
      <c r="Z757" s="15"/>
      <c r="AA757" s="15"/>
      <c r="AB757" s="15"/>
      <c r="AC757" s="15"/>
      <c r="AD757" s="15"/>
      <c r="AE757" s="15"/>
      <c r="AF757" s="15"/>
      <c r="AG757" s="15" t="s">
        <v>131</v>
      </c>
      <c r="AH757" s="15">
        <v>0</v>
      </c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</row>
    <row r="758" spans="1:60" outlineLevel="3">
      <c r="A758" s="18"/>
      <c r="B758" s="19"/>
      <c r="C758" s="30" t="s">
        <v>634</v>
      </c>
      <c r="D758" s="23"/>
      <c r="E758" s="34">
        <v>39.700000000000003</v>
      </c>
      <c r="F758" s="21"/>
      <c r="G758" s="21"/>
      <c r="H758" s="21"/>
      <c r="I758" s="21"/>
      <c r="J758" s="21"/>
      <c r="K758" s="21"/>
      <c r="L758" s="21"/>
      <c r="M758" s="21"/>
      <c r="N758" s="393"/>
      <c r="O758" s="393"/>
      <c r="P758" s="393"/>
      <c r="Q758" s="393"/>
      <c r="R758" s="21"/>
      <c r="S758" s="21"/>
      <c r="T758" s="21"/>
      <c r="U758" s="21"/>
      <c r="V758" s="21"/>
      <c r="W758" s="21"/>
      <c r="X758" s="21"/>
      <c r="Y758" s="21"/>
      <c r="Z758" s="15"/>
      <c r="AA758" s="15"/>
      <c r="AB758" s="15"/>
      <c r="AC758" s="15"/>
      <c r="AD758" s="15"/>
      <c r="AE758" s="15"/>
      <c r="AF758" s="15"/>
      <c r="AG758" s="15" t="s">
        <v>131</v>
      </c>
      <c r="AH758" s="15">
        <v>0</v>
      </c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</row>
    <row r="759" spans="1:60">
      <c r="A759" s="464" t="s">
        <v>120</v>
      </c>
      <c r="B759" s="450" t="s">
        <v>63</v>
      </c>
      <c r="C759" s="451" t="s">
        <v>64</v>
      </c>
      <c r="D759" s="452"/>
      <c r="E759" s="453"/>
      <c r="F759" s="454"/>
      <c r="G759" s="454">
        <f>SUMIF(AG760:AG1049,"&lt;&gt;NOR",G760:G1049)</f>
        <v>0</v>
      </c>
      <c r="H759" s="454"/>
      <c r="I759" s="454">
        <f>SUM(I760:I1049)</f>
        <v>0</v>
      </c>
      <c r="J759" s="454"/>
      <c r="K759" s="454">
        <f>SUM(K760:K1049)</f>
        <v>0</v>
      </c>
      <c r="L759" s="454"/>
      <c r="M759" s="454">
        <f>SUM(M760:M1049)</f>
        <v>0</v>
      </c>
      <c r="N759" s="453"/>
      <c r="O759" s="453">
        <f>SUM(O760:O1049)</f>
        <v>17.61</v>
      </c>
      <c r="P759" s="453"/>
      <c r="Q759" s="453">
        <f>SUM(Q760:Q1049)</f>
        <v>498.48999999999995</v>
      </c>
      <c r="R759" s="454"/>
      <c r="S759" s="454"/>
      <c r="T759" s="455"/>
      <c r="U759" s="24"/>
      <c r="V759" s="24">
        <f>SUM(V760:V1049)</f>
        <v>2649.96</v>
      </c>
      <c r="W759" s="24"/>
      <c r="X759" s="24"/>
      <c r="Y759" s="24"/>
      <c r="AG759" t="s">
        <v>121</v>
      </c>
    </row>
    <row r="760" spans="1:60" outlineLevel="1">
      <c r="A760" s="25">
        <v>93</v>
      </c>
      <c r="B760" s="26" t="s">
        <v>706</v>
      </c>
      <c r="C760" s="29" t="s">
        <v>707</v>
      </c>
      <c r="D760" s="27" t="s">
        <v>267</v>
      </c>
      <c r="E760" s="35">
        <v>255.8</v>
      </c>
      <c r="F760" s="392"/>
      <c r="G760" s="36">
        <f>ROUND(E760*F760,2)</f>
        <v>0</v>
      </c>
      <c r="H760" s="392"/>
      <c r="I760" s="36">
        <f>ROUND(E760*H760,2)</f>
        <v>0</v>
      </c>
      <c r="J760" s="392"/>
      <c r="K760" s="36">
        <f>ROUND(E760*J760,2)</f>
        <v>0</v>
      </c>
      <c r="L760" s="36">
        <v>21</v>
      </c>
      <c r="M760" s="36">
        <f>G760*(1+L760/100)</f>
        <v>0</v>
      </c>
      <c r="N760" s="35">
        <v>6.7000000000000004E-2</v>
      </c>
      <c r="O760" s="35">
        <f>ROUND(E760*N760,2)</f>
        <v>17.14</v>
      </c>
      <c r="P760" s="35">
        <v>6.7000000000000004E-2</v>
      </c>
      <c r="Q760" s="35">
        <f>ROUND(E760*P760,2)</f>
        <v>17.14</v>
      </c>
      <c r="R760" s="36"/>
      <c r="S760" s="36" t="s">
        <v>2116</v>
      </c>
      <c r="T760" s="28" t="s">
        <v>2116</v>
      </c>
      <c r="U760" s="21">
        <v>7.0000000000000007E-2</v>
      </c>
      <c r="V760" s="21">
        <f>ROUND(E760*U760,2)</f>
        <v>17.91</v>
      </c>
      <c r="W760" s="21"/>
      <c r="X760" s="21" t="s">
        <v>135</v>
      </c>
      <c r="Y760" s="21" t="s">
        <v>2117</v>
      </c>
      <c r="Z760" s="15"/>
      <c r="AA760" s="15"/>
      <c r="AB760" s="15"/>
      <c r="AC760" s="15"/>
      <c r="AD760" s="15"/>
      <c r="AE760" s="15"/>
      <c r="AF760" s="15"/>
      <c r="AG760" s="15" t="s">
        <v>136</v>
      </c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</row>
    <row r="761" spans="1:60" outlineLevel="2">
      <c r="A761" s="18"/>
      <c r="B761" s="19"/>
      <c r="C761" s="30" t="s">
        <v>708</v>
      </c>
      <c r="D761" s="23"/>
      <c r="E761" s="34">
        <v>255.8</v>
      </c>
      <c r="F761" s="21"/>
      <c r="G761" s="21"/>
      <c r="H761" s="21"/>
      <c r="I761" s="21"/>
      <c r="J761" s="21"/>
      <c r="K761" s="21"/>
      <c r="L761" s="21"/>
      <c r="M761" s="21"/>
      <c r="N761" s="393"/>
      <c r="O761" s="393"/>
      <c r="P761" s="393"/>
      <c r="Q761" s="393"/>
      <c r="R761" s="21"/>
      <c r="S761" s="21"/>
      <c r="T761" s="21"/>
      <c r="U761" s="21"/>
      <c r="V761" s="21"/>
      <c r="W761" s="21"/>
      <c r="X761" s="21"/>
      <c r="Y761" s="21"/>
      <c r="Z761" s="15"/>
      <c r="AA761" s="15"/>
      <c r="AB761" s="15"/>
      <c r="AC761" s="15"/>
      <c r="AD761" s="15"/>
      <c r="AE761" s="15"/>
      <c r="AF761" s="15"/>
      <c r="AG761" s="15" t="s">
        <v>131</v>
      </c>
      <c r="AH761" s="15">
        <v>0</v>
      </c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</row>
    <row r="762" spans="1:60" outlineLevel="1">
      <c r="A762" s="25">
        <v>94</v>
      </c>
      <c r="B762" s="26" t="s">
        <v>709</v>
      </c>
      <c r="C762" s="29" t="s">
        <v>710</v>
      </c>
      <c r="D762" s="27" t="s">
        <v>267</v>
      </c>
      <c r="E762" s="35">
        <v>5.5</v>
      </c>
      <c r="F762" s="392"/>
      <c r="G762" s="36">
        <f>ROUND(E762*F762,2)</f>
        <v>0</v>
      </c>
      <c r="H762" s="392"/>
      <c r="I762" s="36">
        <f>ROUND(E762*H762,2)</f>
        <v>0</v>
      </c>
      <c r="J762" s="392"/>
      <c r="K762" s="36">
        <f>ROUND(E762*J762,2)</f>
        <v>0</v>
      </c>
      <c r="L762" s="36">
        <v>21</v>
      </c>
      <c r="M762" s="36">
        <f>G762*(1+L762/100)</f>
        <v>0</v>
      </c>
      <c r="N762" s="35">
        <v>0</v>
      </c>
      <c r="O762" s="35">
        <f>ROUND(E762*N762,2)</f>
        <v>0</v>
      </c>
      <c r="P762" s="35">
        <v>0</v>
      </c>
      <c r="Q762" s="35">
        <f>ROUND(E762*P762,2)</f>
        <v>0</v>
      </c>
      <c r="R762" s="36"/>
      <c r="S762" s="36" t="s">
        <v>2116</v>
      </c>
      <c r="T762" s="28" t="s">
        <v>2116</v>
      </c>
      <c r="U762" s="21">
        <v>0.13</v>
      </c>
      <c r="V762" s="21">
        <f>ROUND(E762*U762,2)</f>
        <v>0.72</v>
      </c>
      <c r="W762" s="21"/>
      <c r="X762" s="21" t="s">
        <v>135</v>
      </c>
      <c r="Y762" s="21" t="s">
        <v>2117</v>
      </c>
      <c r="Z762" s="15"/>
      <c r="AA762" s="15"/>
      <c r="AB762" s="15"/>
      <c r="AC762" s="15"/>
      <c r="AD762" s="15"/>
      <c r="AE762" s="15"/>
      <c r="AF762" s="15"/>
      <c r="AG762" s="15" t="s">
        <v>136</v>
      </c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</row>
    <row r="763" spans="1:60" outlineLevel="2">
      <c r="A763" s="18"/>
      <c r="B763" s="19"/>
      <c r="C763" s="30" t="s">
        <v>711</v>
      </c>
      <c r="D763" s="23"/>
      <c r="E763" s="34">
        <v>5.5</v>
      </c>
      <c r="F763" s="21"/>
      <c r="G763" s="21"/>
      <c r="H763" s="21"/>
      <c r="I763" s="21"/>
      <c r="J763" s="21"/>
      <c r="K763" s="21"/>
      <c r="L763" s="21"/>
      <c r="M763" s="21"/>
      <c r="N763" s="393"/>
      <c r="O763" s="393"/>
      <c r="P763" s="393"/>
      <c r="Q763" s="393"/>
      <c r="R763" s="21"/>
      <c r="S763" s="21"/>
      <c r="T763" s="21"/>
      <c r="U763" s="21"/>
      <c r="V763" s="21"/>
      <c r="W763" s="21"/>
      <c r="X763" s="21"/>
      <c r="Y763" s="21"/>
      <c r="Z763" s="15"/>
      <c r="AA763" s="15"/>
      <c r="AB763" s="15"/>
      <c r="AC763" s="15"/>
      <c r="AD763" s="15"/>
      <c r="AE763" s="15"/>
      <c r="AF763" s="15"/>
      <c r="AG763" s="15" t="s">
        <v>131</v>
      </c>
      <c r="AH763" s="15">
        <v>0</v>
      </c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</row>
    <row r="764" spans="1:60" outlineLevel="1">
      <c r="A764" s="25">
        <v>95</v>
      </c>
      <c r="B764" s="26" t="s">
        <v>712</v>
      </c>
      <c r="C764" s="29" t="s">
        <v>713</v>
      </c>
      <c r="D764" s="27" t="s">
        <v>134</v>
      </c>
      <c r="E764" s="35">
        <v>6.7249999999999996</v>
      </c>
      <c r="F764" s="392"/>
      <c r="G764" s="36">
        <f>ROUND(E764*F764,2)</f>
        <v>0</v>
      </c>
      <c r="H764" s="392"/>
      <c r="I764" s="36">
        <f>ROUND(E764*H764,2)</f>
        <v>0</v>
      </c>
      <c r="J764" s="392"/>
      <c r="K764" s="36">
        <f>ROUND(E764*J764,2)</f>
        <v>0</v>
      </c>
      <c r="L764" s="36">
        <v>21</v>
      </c>
      <c r="M764" s="36">
        <f>G764*(1+L764/100)</f>
        <v>0</v>
      </c>
      <c r="N764" s="35">
        <v>0</v>
      </c>
      <c r="O764" s="35">
        <f>ROUND(E764*N764,2)</f>
        <v>0</v>
      </c>
      <c r="P764" s="35">
        <v>2.4</v>
      </c>
      <c r="Q764" s="35">
        <f>ROUND(E764*P764,2)</f>
        <v>16.14</v>
      </c>
      <c r="R764" s="36"/>
      <c r="S764" s="36" t="s">
        <v>2116</v>
      </c>
      <c r="T764" s="28" t="s">
        <v>2116</v>
      </c>
      <c r="U764" s="21">
        <v>13.301</v>
      </c>
      <c r="V764" s="21">
        <f>ROUND(E764*U764,2)</f>
        <v>89.45</v>
      </c>
      <c r="W764" s="21"/>
      <c r="X764" s="21" t="s">
        <v>135</v>
      </c>
      <c r="Y764" s="21" t="s">
        <v>2117</v>
      </c>
      <c r="Z764" s="15"/>
      <c r="AA764" s="15"/>
      <c r="AB764" s="15"/>
      <c r="AC764" s="15"/>
      <c r="AD764" s="15"/>
      <c r="AE764" s="15"/>
      <c r="AF764" s="15"/>
      <c r="AG764" s="15" t="s">
        <v>157</v>
      </c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</row>
    <row r="765" spans="1:60" outlineLevel="2">
      <c r="A765" s="18"/>
      <c r="B765" s="19"/>
      <c r="C765" s="30" t="s">
        <v>714</v>
      </c>
      <c r="D765" s="23"/>
      <c r="E765" s="34">
        <v>6.125</v>
      </c>
      <c r="F765" s="21"/>
      <c r="G765" s="21"/>
      <c r="H765" s="21"/>
      <c r="I765" s="21"/>
      <c r="J765" s="21"/>
      <c r="K765" s="21"/>
      <c r="L765" s="21"/>
      <c r="M765" s="21"/>
      <c r="N765" s="393"/>
      <c r="O765" s="393"/>
      <c r="P765" s="393"/>
      <c r="Q765" s="393"/>
      <c r="R765" s="21"/>
      <c r="S765" s="21"/>
      <c r="T765" s="21"/>
      <c r="U765" s="21"/>
      <c r="V765" s="21"/>
      <c r="W765" s="21"/>
      <c r="X765" s="21"/>
      <c r="Y765" s="21"/>
      <c r="Z765" s="15"/>
      <c r="AA765" s="15"/>
      <c r="AB765" s="15"/>
      <c r="AC765" s="15"/>
      <c r="AD765" s="15"/>
      <c r="AE765" s="15"/>
      <c r="AF765" s="15"/>
      <c r="AG765" s="15" t="s">
        <v>131</v>
      </c>
      <c r="AH765" s="15">
        <v>0</v>
      </c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</row>
    <row r="766" spans="1:60" outlineLevel="3">
      <c r="A766" s="18"/>
      <c r="B766" s="19"/>
      <c r="C766" s="30" t="s">
        <v>715</v>
      </c>
      <c r="D766" s="23"/>
      <c r="E766" s="34">
        <v>0.6</v>
      </c>
      <c r="F766" s="21"/>
      <c r="G766" s="21"/>
      <c r="H766" s="21"/>
      <c r="I766" s="21"/>
      <c r="J766" s="21"/>
      <c r="K766" s="21"/>
      <c r="L766" s="21"/>
      <c r="M766" s="21"/>
      <c r="N766" s="393"/>
      <c r="O766" s="393"/>
      <c r="P766" s="393"/>
      <c r="Q766" s="393"/>
      <c r="R766" s="21"/>
      <c r="S766" s="21"/>
      <c r="T766" s="21"/>
      <c r="U766" s="21"/>
      <c r="V766" s="21"/>
      <c r="W766" s="21"/>
      <c r="X766" s="21"/>
      <c r="Y766" s="21"/>
      <c r="Z766" s="15"/>
      <c r="AA766" s="15"/>
      <c r="AB766" s="15"/>
      <c r="AC766" s="15"/>
      <c r="AD766" s="15"/>
      <c r="AE766" s="15"/>
      <c r="AF766" s="15"/>
      <c r="AG766" s="15" t="s">
        <v>131</v>
      </c>
      <c r="AH766" s="15">
        <v>0</v>
      </c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</row>
    <row r="767" spans="1:60" outlineLevel="1">
      <c r="A767" s="25">
        <v>96</v>
      </c>
      <c r="B767" s="26" t="s">
        <v>716</v>
      </c>
      <c r="C767" s="29" t="s">
        <v>717</v>
      </c>
      <c r="D767" s="27" t="s">
        <v>152</v>
      </c>
      <c r="E767" s="35">
        <v>219.54</v>
      </c>
      <c r="F767" s="392"/>
      <c r="G767" s="36">
        <f>ROUND(E767*F767,2)</f>
        <v>0</v>
      </c>
      <c r="H767" s="392"/>
      <c r="I767" s="36">
        <f>ROUND(E767*H767,2)</f>
        <v>0</v>
      </c>
      <c r="J767" s="392"/>
      <c r="K767" s="36">
        <f>ROUND(E767*J767,2)</f>
        <v>0</v>
      </c>
      <c r="L767" s="36">
        <v>21</v>
      </c>
      <c r="M767" s="36">
        <f>G767*(1+L767/100)</f>
        <v>0</v>
      </c>
      <c r="N767" s="35">
        <v>6.7000000000000002E-4</v>
      </c>
      <c r="O767" s="35">
        <f>ROUND(E767*N767,2)</f>
        <v>0.15</v>
      </c>
      <c r="P767" s="35">
        <v>0.31900000000000001</v>
      </c>
      <c r="Q767" s="35">
        <f>ROUND(E767*P767,2)</f>
        <v>70.03</v>
      </c>
      <c r="R767" s="36"/>
      <c r="S767" s="36" t="s">
        <v>2116</v>
      </c>
      <c r="T767" s="28" t="s">
        <v>2116</v>
      </c>
      <c r="U767" s="21">
        <v>0.32</v>
      </c>
      <c r="V767" s="21">
        <f>ROUND(E767*U767,2)</f>
        <v>70.25</v>
      </c>
      <c r="W767" s="21"/>
      <c r="X767" s="21" t="s">
        <v>135</v>
      </c>
      <c r="Y767" s="21" t="s">
        <v>2117</v>
      </c>
      <c r="Z767" s="15"/>
      <c r="AA767" s="15"/>
      <c r="AB767" s="15"/>
      <c r="AC767" s="15"/>
      <c r="AD767" s="15"/>
      <c r="AE767" s="15"/>
      <c r="AF767" s="15"/>
      <c r="AG767" s="15" t="s">
        <v>136</v>
      </c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</row>
    <row r="768" spans="1:60" outlineLevel="2">
      <c r="A768" s="18"/>
      <c r="B768" s="19"/>
      <c r="C768" s="30" t="s">
        <v>718</v>
      </c>
      <c r="D768" s="23"/>
      <c r="E768" s="34">
        <v>6.38</v>
      </c>
      <c r="F768" s="21"/>
      <c r="G768" s="21"/>
      <c r="H768" s="21"/>
      <c r="I768" s="21"/>
      <c r="J768" s="21"/>
      <c r="K768" s="21"/>
      <c r="L768" s="21"/>
      <c r="M768" s="21"/>
      <c r="N768" s="393"/>
      <c r="O768" s="393"/>
      <c r="P768" s="393"/>
      <c r="Q768" s="393"/>
      <c r="R768" s="21"/>
      <c r="S768" s="21"/>
      <c r="T768" s="21"/>
      <c r="U768" s="21"/>
      <c r="V768" s="21"/>
      <c r="W768" s="21"/>
      <c r="X768" s="21"/>
      <c r="Y768" s="21"/>
      <c r="Z768" s="15"/>
      <c r="AA768" s="15"/>
      <c r="AB768" s="15"/>
      <c r="AC768" s="15"/>
      <c r="AD768" s="15"/>
      <c r="AE768" s="15"/>
      <c r="AF768" s="15"/>
      <c r="AG768" s="15" t="s">
        <v>131</v>
      </c>
      <c r="AH768" s="15">
        <v>0</v>
      </c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</row>
    <row r="769" spans="1:60" outlineLevel="3">
      <c r="A769" s="18"/>
      <c r="B769" s="19"/>
      <c r="C769" s="30" t="s">
        <v>248</v>
      </c>
      <c r="D769" s="23"/>
      <c r="E769" s="34">
        <v>-1.6</v>
      </c>
      <c r="F769" s="21"/>
      <c r="G769" s="21"/>
      <c r="H769" s="21"/>
      <c r="I769" s="21"/>
      <c r="J769" s="21"/>
      <c r="K769" s="21"/>
      <c r="L769" s="21"/>
      <c r="M769" s="21"/>
      <c r="N769" s="393"/>
      <c r="O769" s="393"/>
      <c r="P769" s="393"/>
      <c r="Q769" s="393"/>
      <c r="R769" s="21"/>
      <c r="S769" s="21"/>
      <c r="T769" s="21"/>
      <c r="U769" s="21"/>
      <c r="V769" s="21"/>
      <c r="W769" s="21"/>
      <c r="X769" s="21"/>
      <c r="Y769" s="21"/>
      <c r="Z769" s="15"/>
      <c r="AA769" s="15"/>
      <c r="AB769" s="15"/>
      <c r="AC769" s="15"/>
      <c r="AD769" s="15"/>
      <c r="AE769" s="15"/>
      <c r="AF769" s="15"/>
      <c r="AG769" s="15" t="s">
        <v>131</v>
      </c>
      <c r="AH769" s="15">
        <v>0</v>
      </c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</row>
    <row r="770" spans="1:60" outlineLevel="3">
      <c r="A770" s="18"/>
      <c r="B770" s="19"/>
      <c r="C770" s="30" t="s">
        <v>719</v>
      </c>
      <c r="D770" s="23"/>
      <c r="E770" s="34">
        <v>44.08</v>
      </c>
      <c r="F770" s="21"/>
      <c r="G770" s="21"/>
      <c r="H770" s="21"/>
      <c r="I770" s="21"/>
      <c r="J770" s="21"/>
      <c r="K770" s="21"/>
      <c r="L770" s="21"/>
      <c r="M770" s="21"/>
      <c r="N770" s="393"/>
      <c r="O770" s="393"/>
      <c r="P770" s="393"/>
      <c r="Q770" s="393"/>
      <c r="R770" s="21"/>
      <c r="S770" s="21"/>
      <c r="T770" s="21"/>
      <c r="U770" s="21"/>
      <c r="V770" s="21"/>
      <c r="W770" s="21"/>
      <c r="X770" s="21"/>
      <c r="Y770" s="21"/>
      <c r="Z770" s="15"/>
      <c r="AA770" s="15"/>
      <c r="AB770" s="15"/>
      <c r="AC770" s="15"/>
      <c r="AD770" s="15"/>
      <c r="AE770" s="15"/>
      <c r="AF770" s="15"/>
      <c r="AG770" s="15" t="s">
        <v>131</v>
      </c>
      <c r="AH770" s="15">
        <v>0</v>
      </c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</row>
    <row r="771" spans="1:60" outlineLevel="3">
      <c r="A771" s="18"/>
      <c r="B771" s="19"/>
      <c r="C771" s="30" t="s">
        <v>720</v>
      </c>
      <c r="D771" s="23"/>
      <c r="E771" s="34">
        <v>-7.2</v>
      </c>
      <c r="F771" s="21"/>
      <c r="G771" s="21"/>
      <c r="H771" s="21"/>
      <c r="I771" s="21"/>
      <c r="J771" s="21"/>
      <c r="K771" s="21"/>
      <c r="L771" s="21"/>
      <c r="M771" s="21"/>
      <c r="N771" s="393"/>
      <c r="O771" s="393"/>
      <c r="P771" s="393"/>
      <c r="Q771" s="393"/>
      <c r="R771" s="21"/>
      <c r="S771" s="21"/>
      <c r="T771" s="21"/>
      <c r="U771" s="21"/>
      <c r="V771" s="21"/>
      <c r="W771" s="21"/>
      <c r="X771" s="21"/>
      <c r="Y771" s="21"/>
      <c r="Z771" s="15"/>
      <c r="AA771" s="15"/>
      <c r="AB771" s="15"/>
      <c r="AC771" s="15"/>
      <c r="AD771" s="15"/>
      <c r="AE771" s="15"/>
      <c r="AF771" s="15"/>
      <c r="AG771" s="15" t="s">
        <v>131</v>
      </c>
      <c r="AH771" s="15">
        <v>0</v>
      </c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</row>
    <row r="772" spans="1:60" outlineLevel="3">
      <c r="A772" s="18"/>
      <c r="B772" s="19"/>
      <c r="C772" s="30" t="s">
        <v>721</v>
      </c>
      <c r="D772" s="23"/>
      <c r="E772" s="34">
        <v>-3.2</v>
      </c>
      <c r="F772" s="21"/>
      <c r="G772" s="21"/>
      <c r="H772" s="21"/>
      <c r="I772" s="21"/>
      <c r="J772" s="21"/>
      <c r="K772" s="21"/>
      <c r="L772" s="21"/>
      <c r="M772" s="21"/>
      <c r="N772" s="393"/>
      <c r="O772" s="393"/>
      <c r="P772" s="393"/>
      <c r="Q772" s="393"/>
      <c r="R772" s="21"/>
      <c r="S772" s="21"/>
      <c r="T772" s="21"/>
      <c r="U772" s="21"/>
      <c r="V772" s="21"/>
      <c r="W772" s="21"/>
      <c r="X772" s="21"/>
      <c r="Y772" s="21"/>
      <c r="Z772" s="15"/>
      <c r="AA772" s="15"/>
      <c r="AB772" s="15"/>
      <c r="AC772" s="15"/>
      <c r="AD772" s="15"/>
      <c r="AE772" s="15"/>
      <c r="AF772" s="15"/>
      <c r="AG772" s="15" t="s">
        <v>131</v>
      </c>
      <c r="AH772" s="15">
        <v>0</v>
      </c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</row>
    <row r="773" spans="1:60" outlineLevel="3">
      <c r="A773" s="18"/>
      <c r="B773" s="19"/>
      <c r="C773" s="30" t="s">
        <v>722</v>
      </c>
      <c r="D773" s="23"/>
      <c r="E773" s="34">
        <v>19.8</v>
      </c>
      <c r="F773" s="21"/>
      <c r="G773" s="21"/>
      <c r="H773" s="21"/>
      <c r="I773" s="21"/>
      <c r="J773" s="21"/>
      <c r="K773" s="21"/>
      <c r="L773" s="21"/>
      <c r="M773" s="21"/>
      <c r="N773" s="393"/>
      <c r="O773" s="393"/>
      <c r="P773" s="393"/>
      <c r="Q773" s="393"/>
      <c r="R773" s="21"/>
      <c r="S773" s="21"/>
      <c r="T773" s="21"/>
      <c r="U773" s="21"/>
      <c r="V773" s="21"/>
      <c r="W773" s="21"/>
      <c r="X773" s="21"/>
      <c r="Y773" s="21"/>
      <c r="Z773" s="15"/>
      <c r="AA773" s="15"/>
      <c r="AB773" s="15"/>
      <c r="AC773" s="15"/>
      <c r="AD773" s="15"/>
      <c r="AE773" s="15"/>
      <c r="AF773" s="15"/>
      <c r="AG773" s="15" t="s">
        <v>131</v>
      </c>
      <c r="AH773" s="15">
        <v>0</v>
      </c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</row>
    <row r="774" spans="1:60" outlineLevel="3">
      <c r="A774" s="18"/>
      <c r="B774" s="19"/>
      <c r="C774" s="30" t="s">
        <v>723</v>
      </c>
      <c r="D774" s="23"/>
      <c r="E774" s="34">
        <v>-3</v>
      </c>
      <c r="F774" s="21"/>
      <c r="G774" s="21"/>
      <c r="H774" s="21"/>
      <c r="I774" s="21"/>
      <c r="J774" s="21"/>
      <c r="K774" s="21"/>
      <c r="L774" s="21"/>
      <c r="M774" s="21"/>
      <c r="N774" s="393"/>
      <c r="O774" s="393"/>
      <c r="P774" s="393"/>
      <c r="Q774" s="393"/>
      <c r="R774" s="21"/>
      <c r="S774" s="21"/>
      <c r="T774" s="21"/>
      <c r="U774" s="21"/>
      <c r="V774" s="21"/>
      <c r="W774" s="21"/>
      <c r="X774" s="21"/>
      <c r="Y774" s="21"/>
      <c r="Z774" s="15"/>
      <c r="AA774" s="15"/>
      <c r="AB774" s="15"/>
      <c r="AC774" s="15"/>
      <c r="AD774" s="15"/>
      <c r="AE774" s="15"/>
      <c r="AF774" s="15"/>
      <c r="AG774" s="15" t="s">
        <v>131</v>
      </c>
      <c r="AH774" s="15">
        <v>0</v>
      </c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</row>
    <row r="775" spans="1:60" outlineLevel="3">
      <c r="A775" s="18"/>
      <c r="B775" s="19"/>
      <c r="C775" s="30" t="s">
        <v>724</v>
      </c>
      <c r="D775" s="23"/>
      <c r="E775" s="34">
        <v>10.8</v>
      </c>
      <c r="F775" s="21"/>
      <c r="G775" s="21"/>
      <c r="H775" s="21"/>
      <c r="I775" s="21"/>
      <c r="J775" s="21"/>
      <c r="K775" s="21"/>
      <c r="L775" s="21"/>
      <c r="M775" s="21"/>
      <c r="N775" s="393"/>
      <c r="O775" s="393"/>
      <c r="P775" s="393"/>
      <c r="Q775" s="393"/>
      <c r="R775" s="21"/>
      <c r="S775" s="21"/>
      <c r="T775" s="21"/>
      <c r="U775" s="21"/>
      <c r="V775" s="21"/>
      <c r="W775" s="21"/>
      <c r="X775" s="21"/>
      <c r="Y775" s="21"/>
      <c r="Z775" s="15"/>
      <c r="AA775" s="15"/>
      <c r="AB775" s="15"/>
      <c r="AC775" s="15"/>
      <c r="AD775" s="15"/>
      <c r="AE775" s="15"/>
      <c r="AF775" s="15"/>
      <c r="AG775" s="15" t="s">
        <v>131</v>
      </c>
      <c r="AH775" s="15">
        <v>0</v>
      </c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</row>
    <row r="776" spans="1:60" outlineLevel="3">
      <c r="A776" s="18"/>
      <c r="B776" s="19"/>
      <c r="C776" s="30" t="s">
        <v>725</v>
      </c>
      <c r="D776" s="23"/>
      <c r="E776" s="34">
        <v>4.68</v>
      </c>
      <c r="F776" s="21"/>
      <c r="G776" s="21"/>
      <c r="H776" s="21"/>
      <c r="I776" s="21"/>
      <c r="J776" s="21"/>
      <c r="K776" s="21"/>
      <c r="L776" s="21"/>
      <c r="M776" s="21"/>
      <c r="N776" s="393"/>
      <c r="O776" s="393"/>
      <c r="P776" s="393"/>
      <c r="Q776" s="393"/>
      <c r="R776" s="21"/>
      <c r="S776" s="21"/>
      <c r="T776" s="21"/>
      <c r="U776" s="21"/>
      <c r="V776" s="21"/>
      <c r="W776" s="21"/>
      <c r="X776" s="21"/>
      <c r="Y776" s="21"/>
      <c r="Z776" s="15"/>
      <c r="AA776" s="15"/>
      <c r="AB776" s="15"/>
      <c r="AC776" s="15"/>
      <c r="AD776" s="15"/>
      <c r="AE776" s="15"/>
      <c r="AF776" s="15"/>
      <c r="AG776" s="15" t="s">
        <v>131</v>
      </c>
      <c r="AH776" s="15">
        <v>0</v>
      </c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</row>
    <row r="777" spans="1:60" outlineLevel="3">
      <c r="A777" s="18"/>
      <c r="B777" s="19"/>
      <c r="C777" s="30" t="s">
        <v>726</v>
      </c>
      <c r="D777" s="23"/>
      <c r="E777" s="34">
        <v>8.64</v>
      </c>
      <c r="F777" s="21"/>
      <c r="G777" s="21"/>
      <c r="H777" s="21"/>
      <c r="I777" s="21"/>
      <c r="J777" s="21"/>
      <c r="K777" s="21"/>
      <c r="L777" s="21"/>
      <c r="M777" s="21"/>
      <c r="N777" s="393"/>
      <c r="O777" s="393"/>
      <c r="P777" s="393"/>
      <c r="Q777" s="393"/>
      <c r="R777" s="21"/>
      <c r="S777" s="21"/>
      <c r="T777" s="21"/>
      <c r="U777" s="21"/>
      <c r="V777" s="21"/>
      <c r="W777" s="21"/>
      <c r="X777" s="21"/>
      <c r="Y777" s="21"/>
      <c r="Z777" s="15"/>
      <c r="AA777" s="15"/>
      <c r="AB777" s="15"/>
      <c r="AC777" s="15"/>
      <c r="AD777" s="15"/>
      <c r="AE777" s="15"/>
      <c r="AF777" s="15"/>
      <c r="AG777" s="15" t="s">
        <v>131</v>
      </c>
      <c r="AH777" s="15">
        <v>0</v>
      </c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</row>
    <row r="778" spans="1:60" outlineLevel="3">
      <c r="A778" s="18"/>
      <c r="B778" s="19"/>
      <c r="C778" s="30" t="s">
        <v>727</v>
      </c>
      <c r="D778" s="23"/>
      <c r="E778" s="34">
        <v>45</v>
      </c>
      <c r="F778" s="21"/>
      <c r="G778" s="21"/>
      <c r="H778" s="21"/>
      <c r="I778" s="21"/>
      <c r="J778" s="21"/>
      <c r="K778" s="21"/>
      <c r="L778" s="21"/>
      <c r="M778" s="21"/>
      <c r="N778" s="393"/>
      <c r="O778" s="393"/>
      <c r="P778" s="393"/>
      <c r="Q778" s="393"/>
      <c r="R778" s="21"/>
      <c r="S778" s="21"/>
      <c r="T778" s="21"/>
      <c r="U778" s="21"/>
      <c r="V778" s="21"/>
      <c r="W778" s="21"/>
      <c r="X778" s="21"/>
      <c r="Y778" s="21"/>
      <c r="Z778" s="15"/>
      <c r="AA778" s="15"/>
      <c r="AB778" s="15"/>
      <c r="AC778" s="15"/>
      <c r="AD778" s="15"/>
      <c r="AE778" s="15"/>
      <c r="AF778" s="15"/>
      <c r="AG778" s="15" t="s">
        <v>131</v>
      </c>
      <c r="AH778" s="15">
        <v>0</v>
      </c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</row>
    <row r="779" spans="1:60" outlineLevel="3">
      <c r="A779" s="18"/>
      <c r="B779" s="19"/>
      <c r="C779" s="30" t="s">
        <v>728</v>
      </c>
      <c r="D779" s="23"/>
      <c r="E779" s="34">
        <v>-6.4</v>
      </c>
      <c r="F779" s="21"/>
      <c r="G779" s="21"/>
      <c r="H779" s="21"/>
      <c r="I779" s="21"/>
      <c r="J779" s="21"/>
      <c r="K779" s="21"/>
      <c r="L779" s="21"/>
      <c r="M779" s="21"/>
      <c r="N779" s="393"/>
      <c r="O779" s="393"/>
      <c r="P779" s="393"/>
      <c r="Q779" s="393"/>
      <c r="R779" s="21"/>
      <c r="S779" s="21"/>
      <c r="T779" s="21"/>
      <c r="U779" s="21"/>
      <c r="V779" s="21"/>
      <c r="W779" s="21"/>
      <c r="X779" s="21"/>
      <c r="Y779" s="21"/>
      <c r="Z779" s="15"/>
      <c r="AA779" s="15"/>
      <c r="AB779" s="15"/>
      <c r="AC779" s="15"/>
      <c r="AD779" s="15"/>
      <c r="AE779" s="15"/>
      <c r="AF779" s="15"/>
      <c r="AG779" s="15" t="s">
        <v>131</v>
      </c>
      <c r="AH779" s="15">
        <v>0</v>
      </c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</row>
    <row r="780" spans="1:60" outlineLevel="3">
      <c r="A780" s="18"/>
      <c r="B780" s="19"/>
      <c r="C780" s="30" t="s">
        <v>729</v>
      </c>
      <c r="D780" s="23"/>
      <c r="E780" s="34">
        <v>4.68</v>
      </c>
      <c r="F780" s="21"/>
      <c r="G780" s="21"/>
      <c r="H780" s="21"/>
      <c r="I780" s="21"/>
      <c r="J780" s="21"/>
      <c r="K780" s="21"/>
      <c r="L780" s="21"/>
      <c r="M780" s="21"/>
      <c r="N780" s="393"/>
      <c r="O780" s="393"/>
      <c r="P780" s="393"/>
      <c r="Q780" s="393"/>
      <c r="R780" s="21"/>
      <c r="S780" s="21"/>
      <c r="T780" s="21"/>
      <c r="U780" s="21"/>
      <c r="V780" s="21"/>
      <c r="W780" s="21"/>
      <c r="X780" s="21"/>
      <c r="Y780" s="21"/>
      <c r="Z780" s="15"/>
      <c r="AA780" s="15"/>
      <c r="AB780" s="15"/>
      <c r="AC780" s="15"/>
      <c r="AD780" s="15"/>
      <c r="AE780" s="15"/>
      <c r="AF780" s="15"/>
      <c r="AG780" s="15" t="s">
        <v>131</v>
      </c>
      <c r="AH780" s="15">
        <v>0</v>
      </c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</row>
    <row r="781" spans="1:60" outlineLevel="3">
      <c r="A781" s="18"/>
      <c r="B781" s="19"/>
      <c r="C781" s="30" t="s">
        <v>730</v>
      </c>
      <c r="D781" s="23"/>
      <c r="E781" s="34">
        <v>19.079999999999998</v>
      </c>
      <c r="F781" s="21"/>
      <c r="G781" s="21"/>
      <c r="H781" s="21"/>
      <c r="I781" s="21"/>
      <c r="J781" s="21"/>
      <c r="K781" s="21"/>
      <c r="L781" s="21"/>
      <c r="M781" s="21"/>
      <c r="N781" s="393"/>
      <c r="O781" s="393"/>
      <c r="P781" s="393"/>
      <c r="Q781" s="393"/>
      <c r="R781" s="21"/>
      <c r="S781" s="21"/>
      <c r="T781" s="21"/>
      <c r="U781" s="21"/>
      <c r="V781" s="21"/>
      <c r="W781" s="21"/>
      <c r="X781" s="21"/>
      <c r="Y781" s="21"/>
      <c r="Z781" s="15"/>
      <c r="AA781" s="15"/>
      <c r="AB781" s="15"/>
      <c r="AC781" s="15"/>
      <c r="AD781" s="15"/>
      <c r="AE781" s="15"/>
      <c r="AF781" s="15"/>
      <c r="AG781" s="15" t="s">
        <v>131</v>
      </c>
      <c r="AH781" s="15">
        <v>0</v>
      </c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</row>
    <row r="782" spans="1:60" outlineLevel="3">
      <c r="A782" s="18"/>
      <c r="B782" s="19"/>
      <c r="C782" s="30" t="s">
        <v>731</v>
      </c>
      <c r="D782" s="23"/>
      <c r="E782" s="34">
        <v>-2.8</v>
      </c>
      <c r="F782" s="21"/>
      <c r="G782" s="21"/>
      <c r="H782" s="21"/>
      <c r="I782" s="21"/>
      <c r="J782" s="21"/>
      <c r="K782" s="21"/>
      <c r="L782" s="21"/>
      <c r="M782" s="21"/>
      <c r="N782" s="393"/>
      <c r="O782" s="393"/>
      <c r="P782" s="393"/>
      <c r="Q782" s="393"/>
      <c r="R782" s="21"/>
      <c r="S782" s="21"/>
      <c r="T782" s="21"/>
      <c r="U782" s="21"/>
      <c r="V782" s="21"/>
      <c r="W782" s="21"/>
      <c r="X782" s="21"/>
      <c r="Y782" s="21"/>
      <c r="Z782" s="15"/>
      <c r="AA782" s="15"/>
      <c r="AB782" s="15"/>
      <c r="AC782" s="15"/>
      <c r="AD782" s="15"/>
      <c r="AE782" s="15"/>
      <c r="AF782" s="15"/>
      <c r="AG782" s="15" t="s">
        <v>131</v>
      </c>
      <c r="AH782" s="15">
        <v>0</v>
      </c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</row>
    <row r="783" spans="1:60" outlineLevel="3">
      <c r="A783" s="18"/>
      <c r="B783" s="19"/>
      <c r="C783" s="30" t="s">
        <v>732</v>
      </c>
      <c r="D783" s="23"/>
      <c r="E783" s="34">
        <v>64.44</v>
      </c>
      <c r="F783" s="21"/>
      <c r="G783" s="21"/>
      <c r="H783" s="21"/>
      <c r="I783" s="21"/>
      <c r="J783" s="21"/>
      <c r="K783" s="21"/>
      <c r="L783" s="21"/>
      <c r="M783" s="21"/>
      <c r="N783" s="393"/>
      <c r="O783" s="393"/>
      <c r="P783" s="393"/>
      <c r="Q783" s="393"/>
      <c r="R783" s="21"/>
      <c r="S783" s="21"/>
      <c r="T783" s="21"/>
      <c r="U783" s="21"/>
      <c r="V783" s="21"/>
      <c r="W783" s="21"/>
      <c r="X783" s="21"/>
      <c r="Y783" s="21"/>
      <c r="Z783" s="15"/>
      <c r="AA783" s="15"/>
      <c r="AB783" s="15"/>
      <c r="AC783" s="15"/>
      <c r="AD783" s="15"/>
      <c r="AE783" s="15"/>
      <c r="AF783" s="15"/>
      <c r="AG783" s="15" t="s">
        <v>131</v>
      </c>
      <c r="AH783" s="15">
        <v>0</v>
      </c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</row>
    <row r="784" spans="1:60" outlineLevel="3">
      <c r="A784" s="18"/>
      <c r="B784" s="19"/>
      <c r="C784" s="30" t="s">
        <v>733</v>
      </c>
      <c r="D784" s="23"/>
      <c r="E784" s="34">
        <v>11.16</v>
      </c>
      <c r="F784" s="21"/>
      <c r="G784" s="21"/>
      <c r="H784" s="21"/>
      <c r="I784" s="21"/>
      <c r="J784" s="21"/>
      <c r="K784" s="21"/>
      <c r="L784" s="21"/>
      <c r="M784" s="21"/>
      <c r="N784" s="393"/>
      <c r="O784" s="393"/>
      <c r="P784" s="393"/>
      <c r="Q784" s="393"/>
      <c r="R784" s="21"/>
      <c r="S784" s="21"/>
      <c r="T784" s="21"/>
      <c r="U784" s="21"/>
      <c r="V784" s="21"/>
      <c r="W784" s="21"/>
      <c r="X784" s="21"/>
      <c r="Y784" s="21"/>
      <c r="Z784" s="15"/>
      <c r="AA784" s="15"/>
      <c r="AB784" s="15"/>
      <c r="AC784" s="15"/>
      <c r="AD784" s="15"/>
      <c r="AE784" s="15"/>
      <c r="AF784" s="15"/>
      <c r="AG784" s="15" t="s">
        <v>131</v>
      </c>
      <c r="AH784" s="15">
        <v>0</v>
      </c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</row>
    <row r="785" spans="1:60" outlineLevel="3">
      <c r="A785" s="18"/>
      <c r="B785" s="19"/>
      <c r="C785" s="30" t="s">
        <v>248</v>
      </c>
      <c r="D785" s="23"/>
      <c r="E785" s="34">
        <v>-1.6</v>
      </c>
      <c r="F785" s="21"/>
      <c r="G785" s="21"/>
      <c r="H785" s="21"/>
      <c r="I785" s="21"/>
      <c r="J785" s="21"/>
      <c r="K785" s="21"/>
      <c r="L785" s="21"/>
      <c r="M785" s="21"/>
      <c r="N785" s="393"/>
      <c r="O785" s="393"/>
      <c r="P785" s="393"/>
      <c r="Q785" s="393"/>
      <c r="R785" s="21"/>
      <c r="S785" s="21"/>
      <c r="T785" s="21"/>
      <c r="U785" s="21"/>
      <c r="V785" s="21"/>
      <c r="W785" s="21"/>
      <c r="X785" s="21"/>
      <c r="Y785" s="21"/>
      <c r="Z785" s="15"/>
      <c r="AA785" s="15"/>
      <c r="AB785" s="15"/>
      <c r="AC785" s="15"/>
      <c r="AD785" s="15"/>
      <c r="AE785" s="15"/>
      <c r="AF785" s="15"/>
      <c r="AG785" s="15" t="s">
        <v>131</v>
      </c>
      <c r="AH785" s="15">
        <v>0</v>
      </c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</row>
    <row r="786" spans="1:60" outlineLevel="3">
      <c r="A786" s="18"/>
      <c r="B786" s="19"/>
      <c r="C786" s="30" t="s">
        <v>248</v>
      </c>
      <c r="D786" s="23"/>
      <c r="E786" s="34">
        <v>-1.6</v>
      </c>
      <c r="F786" s="21"/>
      <c r="G786" s="21"/>
      <c r="H786" s="21"/>
      <c r="I786" s="21"/>
      <c r="J786" s="21"/>
      <c r="K786" s="21"/>
      <c r="L786" s="21"/>
      <c r="M786" s="21"/>
      <c r="N786" s="393"/>
      <c r="O786" s="393"/>
      <c r="P786" s="393"/>
      <c r="Q786" s="393"/>
      <c r="R786" s="21"/>
      <c r="S786" s="21"/>
      <c r="T786" s="21"/>
      <c r="U786" s="21"/>
      <c r="V786" s="21"/>
      <c r="W786" s="21"/>
      <c r="X786" s="21"/>
      <c r="Y786" s="21"/>
      <c r="Z786" s="15"/>
      <c r="AA786" s="15"/>
      <c r="AB786" s="15"/>
      <c r="AC786" s="15"/>
      <c r="AD786" s="15"/>
      <c r="AE786" s="15"/>
      <c r="AF786" s="15"/>
      <c r="AG786" s="15" t="s">
        <v>131</v>
      </c>
      <c r="AH786" s="15">
        <v>0</v>
      </c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</row>
    <row r="787" spans="1:60" outlineLevel="3">
      <c r="A787" s="18"/>
      <c r="B787" s="19"/>
      <c r="C787" s="30" t="s">
        <v>248</v>
      </c>
      <c r="D787" s="23"/>
      <c r="E787" s="34">
        <v>-1.6</v>
      </c>
      <c r="F787" s="21"/>
      <c r="G787" s="21"/>
      <c r="H787" s="21"/>
      <c r="I787" s="21"/>
      <c r="J787" s="21"/>
      <c r="K787" s="21"/>
      <c r="L787" s="21"/>
      <c r="M787" s="21"/>
      <c r="N787" s="393"/>
      <c r="O787" s="393"/>
      <c r="P787" s="393"/>
      <c r="Q787" s="393"/>
      <c r="R787" s="21"/>
      <c r="S787" s="21"/>
      <c r="T787" s="21"/>
      <c r="U787" s="21"/>
      <c r="V787" s="21"/>
      <c r="W787" s="21"/>
      <c r="X787" s="21"/>
      <c r="Y787" s="21"/>
      <c r="Z787" s="15"/>
      <c r="AA787" s="15"/>
      <c r="AB787" s="15"/>
      <c r="AC787" s="15"/>
      <c r="AD787" s="15"/>
      <c r="AE787" s="15"/>
      <c r="AF787" s="15"/>
      <c r="AG787" s="15" t="s">
        <v>131</v>
      </c>
      <c r="AH787" s="15">
        <v>0</v>
      </c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</row>
    <row r="788" spans="1:60" outlineLevel="3">
      <c r="A788" s="18"/>
      <c r="B788" s="19"/>
      <c r="C788" s="30" t="s">
        <v>734</v>
      </c>
      <c r="D788" s="23"/>
      <c r="E788" s="34">
        <v>12.6</v>
      </c>
      <c r="F788" s="21"/>
      <c r="G788" s="21"/>
      <c r="H788" s="21"/>
      <c r="I788" s="21"/>
      <c r="J788" s="21"/>
      <c r="K788" s="21"/>
      <c r="L788" s="21"/>
      <c r="M788" s="21"/>
      <c r="N788" s="393"/>
      <c r="O788" s="393"/>
      <c r="P788" s="393"/>
      <c r="Q788" s="393"/>
      <c r="R788" s="21"/>
      <c r="S788" s="21"/>
      <c r="T788" s="21"/>
      <c r="U788" s="21"/>
      <c r="V788" s="21"/>
      <c r="W788" s="21"/>
      <c r="X788" s="21"/>
      <c r="Y788" s="21"/>
      <c r="Z788" s="15"/>
      <c r="AA788" s="15"/>
      <c r="AB788" s="15"/>
      <c r="AC788" s="15"/>
      <c r="AD788" s="15"/>
      <c r="AE788" s="15"/>
      <c r="AF788" s="15"/>
      <c r="AG788" s="15" t="s">
        <v>131</v>
      </c>
      <c r="AH788" s="15">
        <v>0</v>
      </c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</row>
    <row r="789" spans="1:60" outlineLevel="3">
      <c r="A789" s="18"/>
      <c r="B789" s="19"/>
      <c r="C789" s="30" t="s">
        <v>248</v>
      </c>
      <c r="D789" s="23"/>
      <c r="E789" s="34">
        <v>-1.6</v>
      </c>
      <c r="F789" s="21"/>
      <c r="G789" s="21"/>
      <c r="H789" s="21"/>
      <c r="I789" s="21"/>
      <c r="J789" s="21"/>
      <c r="K789" s="21"/>
      <c r="L789" s="21"/>
      <c r="M789" s="21"/>
      <c r="N789" s="393"/>
      <c r="O789" s="393"/>
      <c r="P789" s="393"/>
      <c r="Q789" s="393"/>
      <c r="R789" s="21"/>
      <c r="S789" s="21"/>
      <c r="T789" s="21"/>
      <c r="U789" s="21"/>
      <c r="V789" s="21"/>
      <c r="W789" s="21"/>
      <c r="X789" s="21"/>
      <c r="Y789" s="21"/>
      <c r="Z789" s="15"/>
      <c r="AA789" s="15"/>
      <c r="AB789" s="15"/>
      <c r="AC789" s="15"/>
      <c r="AD789" s="15"/>
      <c r="AE789" s="15"/>
      <c r="AF789" s="15"/>
      <c r="AG789" s="15" t="s">
        <v>131</v>
      </c>
      <c r="AH789" s="15">
        <v>0</v>
      </c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</row>
    <row r="790" spans="1:60" outlineLevel="3">
      <c r="A790" s="18"/>
      <c r="B790" s="19"/>
      <c r="C790" s="30" t="s">
        <v>255</v>
      </c>
      <c r="D790" s="23"/>
      <c r="E790" s="34">
        <v>-1.2</v>
      </c>
      <c r="F790" s="21"/>
      <c r="G790" s="21"/>
      <c r="H790" s="21"/>
      <c r="I790" s="21"/>
      <c r="J790" s="21"/>
      <c r="K790" s="21"/>
      <c r="L790" s="21"/>
      <c r="M790" s="21"/>
      <c r="N790" s="393"/>
      <c r="O790" s="393"/>
      <c r="P790" s="393"/>
      <c r="Q790" s="393"/>
      <c r="R790" s="21"/>
      <c r="S790" s="21"/>
      <c r="T790" s="21"/>
      <c r="U790" s="21"/>
      <c r="V790" s="21"/>
      <c r="W790" s="21"/>
      <c r="X790" s="21"/>
      <c r="Y790" s="21"/>
      <c r="Z790" s="15"/>
      <c r="AA790" s="15"/>
      <c r="AB790" s="15"/>
      <c r="AC790" s="15"/>
      <c r="AD790" s="15"/>
      <c r="AE790" s="15"/>
      <c r="AF790" s="15"/>
      <c r="AG790" s="15" t="s">
        <v>131</v>
      </c>
      <c r="AH790" s="15">
        <v>0</v>
      </c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</row>
    <row r="791" spans="1:60" outlineLevel="1">
      <c r="A791" s="25">
        <v>97</v>
      </c>
      <c r="B791" s="26" t="s">
        <v>735</v>
      </c>
      <c r="C791" s="29" t="s">
        <v>736</v>
      </c>
      <c r="D791" s="27" t="s">
        <v>134</v>
      </c>
      <c r="E791" s="35">
        <v>12.330249999999999</v>
      </c>
      <c r="F791" s="392"/>
      <c r="G791" s="36">
        <f>ROUND(E791*F791,2)</f>
        <v>0</v>
      </c>
      <c r="H791" s="392"/>
      <c r="I791" s="36">
        <f>ROUND(E791*H791,2)</f>
        <v>0</v>
      </c>
      <c r="J791" s="392"/>
      <c r="K791" s="36">
        <f>ROUND(E791*J791,2)</f>
        <v>0</v>
      </c>
      <c r="L791" s="36">
        <v>21</v>
      </c>
      <c r="M791" s="36">
        <f>G791*(1+L791/100)</f>
        <v>0</v>
      </c>
      <c r="N791" s="35">
        <v>1.2800000000000001E-3</v>
      </c>
      <c r="O791" s="35">
        <f>ROUND(E791*N791,2)</f>
        <v>0.02</v>
      </c>
      <c r="P791" s="35">
        <v>1.8</v>
      </c>
      <c r="Q791" s="35">
        <f>ROUND(E791*P791,2)</f>
        <v>22.19</v>
      </c>
      <c r="R791" s="36"/>
      <c r="S791" s="36" t="s">
        <v>2116</v>
      </c>
      <c r="T791" s="28" t="s">
        <v>2116</v>
      </c>
      <c r="U791" s="21">
        <v>1.52</v>
      </c>
      <c r="V791" s="21">
        <f>ROUND(E791*U791,2)</f>
        <v>18.739999999999998</v>
      </c>
      <c r="W791" s="21"/>
      <c r="X791" s="21" t="s">
        <v>135</v>
      </c>
      <c r="Y791" s="21" t="s">
        <v>2117</v>
      </c>
      <c r="Z791" s="15"/>
      <c r="AA791" s="15"/>
      <c r="AB791" s="15"/>
      <c r="AC791" s="15"/>
      <c r="AD791" s="15"/>
      <c r="AE791" s="15"/>
      <c r="AF791" s="15"/>
      <c r="AG791" s="15" t="s">
        <v>157</v>
      </c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</row>
    <row r="792" spans="1:60" outlineLevel="2">
      <c r="A792" s="18"/>
      <c r="B792" s="19"/>
      <c r="C792" s="30" t="s">
        <v>737</v>
      </c>
      <c r="D792" s="23"/>
      <c r="E792" s="34">
        <v>1.5862499999999999</v>
      </c>
      <c r="F792" s="21"/>
      <c r="G792" s="21"/>
      <c r="H792" s="21"/>
      <c r="I792" s="21"/>
      <c r="J792" s="21"/>
      <c r="K792" s="21"/>
      <c r="L792" s="21"/>
      <c r="M792" s="21"/>
      <c r="N792" s="393"/>
      <c r="O792" s="393"/>
      <c r="P792" s="393"/>
      <c r="Q792" s="393"/>
      <c r="R792" s="21"/>
      <c r="S792" s="21"/>
      <c r="T792" s="21"/>
      <c r="U792" s="21"/>
      <c r="V792" s="21"/>
      <c r="W792" s="21"/>
      <c r="X792" s="21"/>
      <c r="Y792" s="21"/>
      <c r="Z792" s="15"/>
      <c r="AA792" s="15"/>
      <c r="AB792" s="15"/>
      <c r="AC792" s="15"/>
      <c r="AD792" s="15"/>
      <c r="AE792" s="15"/>
      <c r="AF792" s="15"/>
      <c r="AG792" s="15" t="s">
        <v>131</v>
      </c>
      <c r="AH792" s="15">
        <v>0</v>
      </c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</row>
    <row r="793" spans="1:60" outlineLevel="3">
      <c r="A793" s="18"/>
      <c r="B793" s="19"/>
      <c r="C793" s="30" t="s">
        <v>738</v>
      </c>
      <c r="D793" s="23"/>
      <c r="E793" s="34">
        <v>1.1759999999999999</v>
      </c>
      <c r="F793" s="21"/>
      <c r="G793" s="21"/>
      <c r="H793" s="21"/>
      <c r="I793" s="21"/>
      <c r="J793" s="21"/>
      <c r="K793" s="21"/>
      <c r="L793" s="21"/>
      <c r="M793" s="21"/>
      <c r="N793" s="393"/>
      <c r="O793" s="393"/>
      <c r="P793" s="393"/>
      <c r="Q793" s="393"/>
      <c r="R793" s="21"/>
      <c r="S793" s="21"/>
      <c r="T793" s="21"/>
      <c r="U793" s="21"/>
      <c r="V793" s="21"/>
      <c r="W793" s="21"/>
      <c r="X793" s="21"/>
      <c r="Y793" s="21"/>
      <c r="Z793" s="15"/>
      <c r="AA793" s="15"/>
      <c r="AB793" s="15"/>
      <c r="AC793" s="15"/>
      <c r="AD793" s="15"/>
      <c r="AE793" s="15"/>
      <c r="AF793" s="15"/>
      <c r="AG793" s="15" t="s">
        <v>131</v>
      </c>
      <c r="AH793" s="15">
        <v>0</v>
      </c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</row>
    <row r="794" spans="1:60" outlineLevel="3">
      <c r="A794" s="18"/>
      <c r="B794" s="19"/>
      <c r="C794" s="30" t="s">
        <v>739</v>
      </c>
      <c r="D794" s="23"/>
      <c r="E794" s="34">
        <v>0.19800000000000001</v>
      </c>
      <c r="F794" s="21"/>
      <c r="G794" s="21"/>
      <c r="H794" s="21"/>
      <c r="I794" s="21"/>
      <c r="J794" s="21"/>
      <c r="K794" s="21"/>
      <c r="L794" s="21"/>
      <c r="M794" s="21"/>
      <c r="N794" s="393"/>
      <c r="O794" s="393"/>
      <c r="P794" s="393"/>
      <c r="Q794" s="393"/>
      <c r="R794" s="21"/>
      <c r="S794" s="21"/>
      <c r="T794" s="21"/>
      <c r="U794" s="21"/>
      <c r="V794" s="21"/>
      <c r="W794" s="21"/>
      <c r="X794" s="21"/>
      <c r="Y794" s="21"/>
      <c r="Z794" s="15"/>
      <c r="AA794" s="15"/>
      <c r="AB794" s="15"/>
      <c r="AC794" s="15"/>
      <c r="AD794" s="15"/>
      <c r="AE794" s="15"/>
      <c r="AF794" s="15"/>
      <c r="AG794" s="15" t="s">
        <v>131</v>
      </c>
      <c r="AH794" s="15">
        <v>0</v>
      </c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</row>
    <row r="795" spans="1:60" outlineLevel="3">
      <c r="A795" s="18"/>
      <c r="B795" s="19"/>
      <c r="C795" s="30" t="s">
        <v>740</v>
      </c>
      <c r="D795" s="23"/>
      <c r="E795" s="34">
        <v>1.5</v>
      </c>
      <c r="F795" s="21"/>
      <c r="G795" s="21"/>
      <c r="H795" s="21"/>
      <c r="I795" s="21"/>
      <c r="J795" s="21"/>
      <c r="K795" s="21"/>
      <c r="L795" s="21"/>
      <c r="M795" s="21"/>
      <c r="N795" s="393"/>
      <c r="O795" s="393"/>
      <c r="P795" s="393"/>
      <c r="Q795" s="393"/>
      <c r="R795" s="21"/>
      <c r="S795" s="21"/>
      <c r="T795" s="21"/>
      <c r="U795" s="21"/>
      <c r="V795" s="21"/>
      <c r="W795" s="21"/>
      <c r="X795" s="21"/>
      <c r="Y795" s="21"/>
      <c r="Z795" s="15"/>
      <c r="AA795" s="15"/>
      <c r="AB795" s="15"/>
      <c r="AC795" s="15"/>
      <c r="AD795" s="15"/>
      <c r="AE795" s="15"/>
      <c r="AF795" s="15"/>
      <c r="AG795" s="15" t="s">
        <v>131</v>
      </c>
      <c r="AH795" s="15">
        <v>0</v>
      </c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</row>
    <row r="796" spans="1:60" outlineLevel="3">
      <c r="A796" s="18"/>
      <c r="B796" s="19"/>
      <c r="C796" s="30" t="s">
        <v>741</v>
      </c>
      <c r="D796" s="23"/>
      <c r="E796" s="34">
        <v>1.2375</v>
      </c>
      <c r="F796" s="21"/>
      <c r="G796" s="21"/>
      <c r="H796" s="21"/>
      <c r="I796" s="21"/>
      <c r="J796" s="21"/>
      <c r="K796" s="21"/>
      <c r="L796" s="21"/>
      <c r="M796" s="21"/>
      <c r="N796" s="393"/>
      <c r="O796" s="393"/>
      <c r="P796" s="393"/>
      <c r="Q796" s="393"/>
      <c r="R796" s="21"/>
      <c r="S796" s="21"/>
      <c r="T796" s="21"/>
      <c r="U796" s="21"/>
      <c r="V796" s="21"/>
      <c r="W796" s="21"/>
      <c r="X796" s="21"/>
      <c r="Y796" s="21"/>
      <c r="Z796" s="15"/>
      <c r="AA796" s="15"/>
      <c r="AB796" s="15"/>
      <c r="AC796" s="15"/>
      <c r="AD796" s="15"/>
      <c r="AE796" s="15"/>
      <c r="AF796" s="15"/>
      <c r="AG796" s="15" t="s">
        <v>131</v>
      </c>
      <c r="AH796" s="15">
        <v>0</v>
      </c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</row>
    <row r="797" spans="1:60" outlineLevel="3">
      <c r="A797" s="18"/>
      <c r="B797" s="19"/>
      <c r="C797" s="30" t="s">
        <v>742</v>
      </c>
      <c r="D797" s="23"/>
      <c r="E797" s="34">
        <v>2</v>
      </c>
      <c r="F797" s="21"/>
      <c r="G797" s="21"/>
      <c r="H797" s="21"/>
      <c r="I797" s="21"/>
      <c r="J797" s="21"/>
      <c r="K797" s="21"/>
      <c r="L797" s="21"/>
      <c r="M797" s="21"/>
      <c r="N797" s="393"/>
      <c r="O797" s="393"/>
      <c r="P797" s="393"/>
      <c r="Q797" s="393"/>
      <c r="R797" s="21"/>
      <c r="S797" s="21"/>
      <c r="T797" s="21"/>
      <c r="U797" s="21"/>
      <c r="V797" s="21"/>
      <c r="W797" s="21"/>
      <c r="X797" s="21"/>
      <c r="Y797" s="21"/>
      <c r="Z797" s="15"/>
      <c r="AA797" s="15"/>
      <c r="AB797" s="15"/>
      <c r="AC797" s="15"/>
      <c r="AD797" s="15"/>
      <c r="AE797" s="15"/>
      <c r="AF797" s="15"/>
      <c r="AG797" s="15" t="s">
        <v>131</v>
      </c>
      <c r="AH797" s="15">
        <v>0</v>
      </c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</row>
    <row r="798" spans="1:60" outlineLevel="3">
      <c r="A798" s="18"/>
      <c r="B798" s="19"/>
      <c r="C798" s="30" t="s">
        <v>743</v>
      </c>
      <c r="D798" s="23"/>
      <c r="E798" s="34">
        <v>0.59399999999999997</v>
      </c>
      <c r="F798" s="21"/>
      <c r="G798" s="21"/>
      <c r="H798" s="21"/>
      <c r="I798" s="21"/>
      <c r="J798" s="21"/>
      <c r="K798" s="21"/>
      <c r="L798" s="21"/>
      <c r="M798" s="21"/>
      <c r="N798" s="393"/>
      <c r="O798" s="393"/>
      <c r="P798" s="393"/>
      <c r="Q798" s="393"/>
      <c r="R798" s="21"/>
      <c r="S798" s="21"/>
      <c r="T798" s="21"/>
      <c r="U798" s="21"/>
      <c r="V798" s="21"/>
      <c r="W798" s="21"/>
      <c r="X798" s="21"/>
      <c r="Y798" s="21"/>
      <c r="Z798" s="15"/>
      <c r="AA798" s="15"/>
      <c r="AB798" s="15"/>
      <c r="AC798" s="15"/>
      <c r="AD798" s="15"/>
      <c r="AE798" s="15"/>
      <c r="AF798" s="15"/>
      <c r="AG798" s="15" t="s">
        <v>131</v>
      </c>
      <c r="AH798" s="15">
        <v>0</v>
      </c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</row>
    <row r="799" spans="1:60" outlineLevel="3">
      <c r="A799" s="18"/>
      <c r="B799" s="19"/>
      <c r="C799" s="30" t="s">
        <v>742</v>
      </c>
      <c r="D799" s="23"/>
      <c r="E799" s="34">
        <v>2</v>
      </c>
      <c r="F799" s="21"/>
      <c r="G799" s="21"/>
      <c r="H799" s="21"/>
      <c r="I799" s="21"/>
      <c r="J799" s="21"/>
      <c r="K799" s="21"/>
      <c r="L799" s="21"/>
      <c r="M799" s="21"/>
      <c r="N799" s="393"/>
      <c r="O799" s="393"/>
      <c r="P799" s="393"/>
      <c r="Q799" s="393"/>
      <c r="R799" s="21"/>
      <c r="S799" s="21"/>
      <c r="T799" s="21"/>
      <c r="U799" s="21"/>
      <c r="V799" s="21"/>
      <c r="W799" s="21"/>
      <c r="X799" s="21"/>
      <c r="Y799" s="21"/>
      <c r="Z799" s="15"/>
      <c r="AA799" s="15"/>
      <c r="AB799" s="15"/>
      <c r="AC799" s="15"/>
      <c r="AD799" s="15"/>
      <c r="AE799" s="15"/>
      <c r="AF799" s="15"/>
      <c r="AG799" s="15" t="s">
        <v>131</v>
      </c>
      <c r="AH799" s="15">
        <v>0</v>
      </c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</row>
    <row r="800" spans="1:60" outlineLevel="3">
      <c r="A800" s="18"/>
      <c r="B800" s="19"/>
      <c r="C800" s="30" t="s">
        <v>744</v>
      </c>
      <c r="D800" s="23"/>
      <c r="E800" s="34">
        <v>0.9</v>
      </c>
      <c r="F800" s="21"/>
      <c r="G800" s="21"/>
      <c r="H800" s="21"/>
      <c r="I800" s="21"/>
      <c r="J800" s="21"/>
      <c r="K800" s="21"/>
      <c r="L800" s="21"/>
      <c r="M800" s="21"/>
      <c r="N800" s="393"/>
      <c r="O800" s="393"/>
      <c r="P800" s="393"/>
      <c r="Q800" s="393"/>
      <c r="R800" s="21"/>
      <c r="S800" s="21"/>
      <c r="T800" s="21"/>
      <c r="U800" s="21"/>
      <c r="V800" s="21"/>
      <c r="W800" s="21"/>
      <c r="X800" s="21"/>
      <c r="Y800" s="21"/>
      <c r="Z800" s="15"/>
      <c r="AA800" s="15"/>
      <c r="AB800" s="15"/>
      <c r="AC800" s="15"/>
      <c r="AD800" s="15"/>
      <c r="AE800" s="15"/>
      <c r="AF800" s="15"/>
      <c r="AG800" s="15" t="s">
        <v>131</v>
      </c>
      <c r="AH800" s="15">
        <v>0</v>
      </c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</row>
    <row r="801" spans="1:60" outlineLevel="3">
      <c r="A801" s="18"/>
      <c r="B801" s="19"/>
      <c r="C801" s="30" t="s">
        <v>745</v>
      </c>
      <c r="D801" s="23"/>
      <c r="E801" s="34">
        <v>1.1385000000000001</v>
      </c>
      <c r="F801" s="21"/>
      <c r="G801" s="21"/>
      <c r="H801" s="21"/>
      <c r="I801" s="21"/>
      <c r="J801" s="21"/>
      <c r="K801" s="21"/>
      <c r="L801" s="21"/>
      <c r="M801" s="21"/>
      <c r="N801" s="393"/>
      <c r="O801" s="393"/>
      <c r="P801" s="393"/>
      <c r="Q801" s="393"/>
      <c r="R801" s="21"/>
      <c r="S801" s="21"/>
      <c r="T801" s="21"/>
      <c r="U801" s="21"/>
      <c r="V801" s="21"/>
      <c r="W801" s="21"/>
      <c r="X801" s="21"/>
      <c r="Y801" s="21"/>
      <c r="Z801" s="15"/>
      <c r="AA801" s="15"/>
      <c r="AB801" s="15"/>
      <c r="AC801" s="15"/>
      <c r="AD801" s="15"/>
      <c r="AE801" s="15"/>
      <c r="AF801" s="15"/>
      <c r="AG801" s="15" t="s">
        <v>131</v>
      </c>
      <c r="AH801" s="15">
        <v>0</v>
      </c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</row>
    <row r="802" spans="1:60" outlineLevel="1">
      <c r="A802" s="25">
        <v>98</v>
      </c>
      <c r="B802" s="26" t="s">
        <v>746</v>
      </c>
      <c r="C802" s="29" t="s">
        <v>747</v>
      </c>
      <c r="D802" s="27" t="s">
        <v>134</v>
      </c>
      <c r="E802" s="35">
        <v>1.5</v>
      </c>
      <c r="F802" s="392"/>
      <c r="G802" s="36">
        <f>ROUND(E802*F802,2)</f>
        <v>0</v>
      </c>
      <c r="H802" s="392"/>
      <c r="I802" s="36">
        <f>ROUND(E802*H802,2)</f>
        <v>0</v>
      </c>
      <c r="J802" s="392"/>
      <c r="K802" s="36">
        <f>ROUND(E802*J802,2)</f>
        <v>0</v>
      </c>
      <c r="L802" s="36">
        <v>21</v>
      </c>
      <c r="M802" s="36">
        <f>G802*(1+L802/100)</f>
        <v>0</v>
      </c>
      <c r="N802" s="35">
        <v>1.1000000000000001E-3</v>
      </c>
      <c r="O802" s="35">
        <f>ROUND(E802*N802,2)</f>
        <v>0</v>
      </c>
      <c r="P802" s="35">
        <v>1.175</v>
      </c>
      <c r="Q802" s="35">
        <f>ROUND(E802*P802,2)</f>
        <v>1.76</v>
      </c>
      <c r="R802" s="36"/>
      <c r="S802" s="36" t="s">
        <v>2116</v>
      </c>
      <c r="T802" s="28" t="s">
        <v>2116</v>
      </c>
      <c r="U802" s="21">
        <v>1.28</v>
      </c>
      <c r="V802" s="21">
        <f>ROUND(E802*U802,2)</f>
        <v>1.92</v>
      </c>
      <c r="W802" s="21"/>
      <c r="X802" s="21" t="s">
        <v>135</v>
      </c>
      <c r="Y802" s="21" t="s">
        <v>2117</v>
      </c>
      <c r="Z802" s="15"/>
      <c r="AA802" s="15"/>
      <c r="AB802" s="15"/>
      <c r="AC802" s="15"/>
      <c r="AD802" s="15"/>
      <c r="AE802" s="15"/>
      <c r="AF802" s="15"/>
      <c r="AG802" s="15" t="s">
        <v>157</v>
      </c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</row>
    <row r="803" spans="1:60" outlineLevel="2">
      <c r="A803" s="18"/>
      <c r="B803" s="19"/>
      <c r="C803" s="30" t="s">
        <v>143</v>
      </c>
      <c r="D803" s="23"/>
      <c r="E803" s="34">
        <v>1.5</v>
      </c>
      <c r="F803" s="21"/>
      <c r="G803" s="21"/>
      <c r="H803" s="21"/>
      <c r="I803" s="21"/>
      <c r="J803" s="21"/>
      <c r="K803" s="21"/>
      <c r="L803" s="21"/>
      <c r="M803" s="21"/>
      <c r="N803" s="393"/>
      <c r="O803" s="393"/>
      <c r="P803" s="393"/>
      <c r="Q803" s="393"/>
      <c r="R803" s="21"/>
      <c r="S803" s="21"/>
      <c r="T803" s="21"/>
      <c r="U803" s="21"/>
      <c r="V803" s="21"/>
      <c r="W803" s="21"/>
      <c r="X803" s="21"/>
      <c r="Y803" s="21"/>
      <c r="Z803" s="15"/>
      <c r="AA803" s="15"/>
      <c r="AB803" s="15"/>
      <c r="AC803" s="15"/>
      <c r="AD803" s="15"/>
      <c r="AE803" s="15"/>
      <c r="AF803" s="15"/>
      <c r="AG803" s="15" t="s">
        <v>131</v>
      </c>
      <c r="AH803" s="15">
        <v>0</v>
      </c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</row>
    <row r="804" spans="1:60" outlineLevel="1">
      <c r="A804" s="25">
        <v>99</v>
      </c>
      <c r="B804" s="26" t="s">
        <v>748</v>
      </c>
      <c r="C804" s="29" t="s">
        <v>749</v>
      </c>
      <c r="D804" s="27" t="s">
        <v>134</v>
      </c>
      <c r="E804" s="35">
        <v>31.333500000000001</v>
      </c>
      <c r="F804" s="392"/>
      <c r="G804" s="36">
        <f>ROUND(E804*F804,2)</f>
        <v>0</v>
      </c>
      <c r="H804" s="392"/>
      <c r="I804" s="36">
        <f>ROUND(E804*H804,2)</f>
        <v>0</v>
      </c>
      <c r="J804" s="392"/>
      <c r="K804" s="36">
        <f>ROUND(E804*J804,2)</f>
        <v>0</v>
      </c>
      <c r="L804" s="36">
        <v>21</v>
      </c>
      <c r="M804" s="36">
        <f>G804*(1+L804/100)</f>
        <v>0</v>
      </c>
      <c r="N804" s="35">
        <v>0</v>
      </c>
      <c r="O804" s="35">
        <f>ROUND(E804*N804,2)</f>
        <v>0</v>
      </c>
      <c r="P804" s="35">
        <v>1.5940000000000001</v>
      </c>
      <c r="Q804" s="35">
        <f>ROUND(E804*P804,2)</f>
        <v>49.95</v>
      </c>
      <c r="R804" s="36"/>
      <c r="S804" s="36" t="s">
        <v>2116</v>
      </c>
      <c r="T804" s="28" t="s">
        <v>2116</v>
      </c>
      <c r="U804" s="21">
        <v>2.42</v>
      </c>
      <c r="V804" s="21">
        <f>ROUND(E804*U804,2)</f>
        <v>75.83</v>
      </c>
      <c r="W804" s="21"/>
      <c r="X804" s="21" t="s">
        <v>135</v>
      </c>
      <c r="Y804" s="21" t="s">
        <v>2117</v>
      </c>
      <c r="Z804" s="15"/>
      <c r="AA804" s="15"/>
      <c r="AB804" s="15"/>
      <c r="AC804" s="15"/>
      <c r="AD804" s="15"/>
      <c r="AE804" s="15"/>
      <c r="AF804" s="15"/>
      <c r="AG804" s="15" t="s">
        <v>157</v>
      </c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</row>
    <row r="805" spans="1:60" outlineLevel="2">
      <c r="A805" s="18"/>
      <c r="B805" s="19"/>
      <c r="C805" s="30" t="s">
        <v>750</v>
      </c>
      <c r="D805" s="23"/>
      <c r="E805" s="34">
        <v>19.305</v>
      </c>
      <c r="F805" s="21"/>
      <c r="G805" s="21"/>
      <c r="H805" s="21"/>
      <c r="I805" s="21"/>
      <c r="J805" s="21"/>
      <c r="K805" s="21"/>
      <c r="L805" s="21"/>
      <c r="M805" s="21"/>
      <c r="N805" s="393"/>
      <c r="O805" s="393"/>
      <c r="P805" s="393"/>
      <c r="Q805" s="393"/>
      <c r="R805" s="21"/>
      <c r="S805" s="21"/>
      <c r="T805" s="21"/>
      <c r="U805" s="21"/>
      <c r="V805" s="21"/>
      <c r="W805" s="21"/>
      <c r="X805" s="21"/>
      <c r="Y805" s="21"/>
      <c r="Z805" s="15"/>
      <c r="AA805" s="15"/>
      <c r="AB805" s="15"/>
      <c r="AC805" s="15"/>
      <c r="AD805" s="15"/>
      <c r="AE805" s="15"/>
      <c r="AF805" s="15"/>
      <c r="AG805" s="15" t="s">
        <v>131</v>
      </c>
      <c r="AH805" s="15">
        <v>0</v>
      </c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</row>
    <row r="806" spans="1:60" outlineLevel="3">
      <c r="A806" s="18"/>
      <c r="B806" s="19"/>
      <c r="C806" s="30" t="s">
        <v>751</v>
      </c>
      <c r="D806" s="23"/>
      <c r="E806" s="34">
        <v>5.7915000000000001</v>
      </c>
      <c r="F806" s="21"/>
      <c r="G806" s="21"/>
      <c r="H806" s="21"/>
      <c r="I806" s="21"/>
      <c r="J806" s="21"/>
      <c r="K806" s="21"/>
      <c r="L806" s="21"/>
      <c r="M806" s="21"/>
      <c r="N806" s="393"/>
      <c r="O806" s="393"/>
      <c r="P806" s="393"/>
      <c r="Q806" s="393"/>
      <c r="R806" s="21"/>
      <c r="S806" s="21"/>
      <c r="T806" s="21"/>
      <c r="U806" s="21"/>
      <c r="V806" s="21"/>
      <c r="W806" s="21"/>
      <c r="X806" s="21"/>
      <c r="Y806" s="21"/>
      <c r="Z806" s="15"/>
      <c r="AA806" s="15"/>
      <c r="AB806" s="15"/>
      <c r="AC806" s="15"/>
      <c r="AD806" s="15"/>
      <c r="AE806" s="15"/>
      <c r="AF806" s="15"/>
      <c r="AG806" s="15" t="s">
        <v>131</v>
      </c>
      <c r="AH806" s="15">
        <v>0</v>
      </c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</row>
    <row r="807" spans="1:60" outlineLevel="3">
      <c r="A807" s="18"/>
      <c r="B807" s="19"/>
      <c r="C807" s="30" t="s">
        <v>752</v>
      </c>
      <c r="D807" s="23"/>
      <c r="E807" s="34">
        <v>6.2370000000000001</v>
      </c>
      <c r="F807" s="21"/>
      <c r="G807" s="21"/>
      <c r="H807" s="21"/>
      <c r="I807" s="21"/>
      <c r="J807" s="21"/>
      <c r="K807" s="21"/>
      <c r="L807" s="21"/>
      <c r="M807" s="21"/>
      <c r="N807" s="393"/>
      <c r="O807" s="393"/>
      <c r="P807" s="393"/>
      <c r="Q807" s="393"/>
      <c r="R807" s="21"/>
      <c r="S807" s="21"/>
      <c r="T807" s="21"/>
      <c r="U807" s="21"/>
      <c r="V807" s="21"/>
      <c r="W807" s="21"/>
      <c r="X807" s="21"/>
      <c r="Y807" s="21"/>
      <c r="Z807" s="15"/>
      <c r="AA807" s="15"/>
      <c r="AB807" s="15"/>
      <c r="AC807" s="15"/>
      <c r="AD807" s="15"/>
      <c r="AE807" s="15"/>
      <c r="AF807" s="15"/>
      <c r="AG807" s="15" t="s">
        <v>131</v>
      </c>
      <c r="AH807" s="15">
        <v>0</v>
      </c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</row>
    <row r="808" spans="1:60" ht="22.5" outlineLevel="1">
      <c r="A808" s="25">
        <v>100</v>
      </c>
      <c r="B808" s="26" t="s">
        <v>753</v>
      </c>
      <c r="C808" s="29" t="s">
        <v>754</v>
      </c>
      <c r="D808" s="27" t="s">
        <v>152</v>
      </c>
      <c r="E808" s="35">
        <v>41.8</v>
      </c>
      <c r="F808" s="392"/>
      <c r="G808" s="36">
        <f>ROUND(E808*F808,2)</f>
        <v>0</v>
      </c>
      <c r="H808" s="392"/>
      <c r="I808" s="36">
        <f>ROUND(E808*H808,2)</f>
        <v>0</v>
      </c>
      <c r="J808" s="392"/>
      <c r="K808" s="36">
        <f>ROUND(E808*J808,2)</f>
        <v>0</v>
      </c>
      <c r="L808" s="36">
        <v>21</v>
      </c>
      <c r="M808" s="36">
        <f>G808*(1+L808/100)</f>
        <v>0</v>
      </c>
      <c r="N808" s="35">
        <v>3.3E-4</v>
      </c>
      <c r="O808" s="35">
        <f>ROUND(E808*N808,2)</f>
        <v>0.01</v>
      </c>
      <c r="P808" s="35">
        <v>5.0990000000000001E-2</v>
      </c>
      <c r="Q808" s="35">
        <f>ROUND(E808*P808,2)</f>
        <v>2.13</v>
      </c>
      <c r="R808" s="36"/>
      <c r="S808" s="36" t="s">
        <v>2116</v>
      </c>
      <c r="T808" s="28" t="s">
        <v>2116</v>
      </c>
      <c r="U808" s="21">
        <v>0.55300000000000005</v>
      </c>
      <c r="V808" s="21">
        <f>ROUND(E808*U808,2)</f>
        <v>23.12</v>
      </c>
      <c r="W808" s="21"/>
      <c r="X808" s="21" t="s">
        <v>135</v>
      </c>
      <c r="Y808" s="21" t="s">
        <v>2117</v>
      </c>
      <c r="Z808" s="15"/>
      <c r="AA808" s="15"/>
      <c r="AB808" s="15"/>
      <c r="AC808" s="15"/>
      <c r="AD808" s="15"/>
      <c r="AE808" s="15"/>
      <c r="AF808" s="15"/>
      <c r="AG808" s="15" t="s">
        <v>136</v>
      </c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</row>
    <row r="809" spans="1:60" outlineLevel="2">
      <c r="A809" s="18"/>
      <c r="B809" s="19"/>
      <c r="C809" s="30" t="s">
        <v>755</v>
      </c>
      <c r="D809" s="23"/>
      <c r="E809" s="34">
        <v>27.72</v>
      </c>
      <c r="F809" s="21"/>
      <c r="G809" s="21"/>
      <c r="H809" s="21"/>
      <c r="I809" s="21"/>
      <c r="J809" s="21"/>
      <c r="K809" s="21"/>
      <c r="L809" s="21"/>
      <c r="M809" s="21"/>
      <c r="N809" s="393"/>
      <c r="O809" s="393"/>
      <c r="P809" s="393"/>
      <c r="Q809" s="393"/>
      <c r="R809" s="21"/>
      <c r="S809" s="21"/>
      <c r="T809" s="21"/>
      <c r="U809" s="21"/>
      <c r="V809" s="21"/>
      <c r="W809" s="21"/>
      <c r="X809" s="21"/>
      <c r="Y809" s="21"/>
      <c r="Z809" s="15"/>
      <c r="AA809" s="15"/>
      <c r="AB809" s="15"/>
      <c r="AC809" s="15"/>
      <c r="AD809" s="15"/>
      <c r="AE809" s="15"/>
      <c r="AF809" s="15"/>
      <c r="AG809" s="15" t="s">
        <v>131</v>
      </c>
      <c r="AH809" s="15">
        <v>0</v>
      </c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</row>
    <row r="810" spans="1:60" outlineLevel="3">
      <c r="A810" s="18"/>
      <c r="B810" s="19"/>
      <c r="C810" s="30" t="s">
        <v>248</v>
      </c>
      <c r="D810" s="23"/>
      <c r="E810" s="34">
        <v>-1.6</v>
      </c>
      <c r="F810" s="21"/>
      <c r="G810" s="21"/>
      <c r="H810" s="21"/>
      <c r="I810" s="21"/>
      <c r="J810" s="21"/>
      <c r="K810" s="21"/>
      <c r="L810" s="21"/>
      <c r="M810" s="21"/>
      <c r="N810" s="393"/>
      <c r="O810" s="393"/>
      <c r="P810" s="393"/>
      <c r="Q810" s="393"/>
      <c r="R810" s="21"/>
      <c r="S810" s="21"/>
      <c r="T810" s="21"/>
      <c r="U810" s="21"/>
      <c r="V810" s="21"/>
      <c r="W810" s="21"/>
      <c r="X810" s="21"/>
      <c r="Y810" s="21"/>
      <c r="Z810" s="15"/>
      <c r="AA810" s="15"/>
      <c r="AB810" s="15"/>
      <c r="AC810" s="15"/>
      <c r="AD810" s="15"/>
      <c r="AE810" s="15"/>
      <c r="AF810" s="15"/>
      <c r="AG810" s="15" t="s">
        <v>131</v>
      </c>
      <c r="AH810" s="15">
        <v>0</v>
      </c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</row>
    <row r="811" spans="1:60" outlineLevel="3">
      <c r="A811" s="18"/>
      <c r="B811" s="19"/>
      <c r="C811" s="30" t="s">
        <v>248</v>
      </c>
      <c r="D811" s="23"/>
      <c r="E811" s="34">
        <v>-1.6</v>
      </c>
      <c r="F811" s="21"/>
      <c r="G811" s="21"/>
      <c r="H811" s="21"/>
      <c r="I811" s="21"/>
      <c r="J811" s="21"/>
      <c r="K811" s="21"/>
      <c r="L811" s="21"/>
      <c r="M811" s="21"/>
      <c r="N811" s="393"/>
      <c r="O811" s="393"/>
      <c r="P811" s="393"/>
      <c r="Q811" s="393"/>
      <c r="R811" s="21"/>
      <c r="S811" s="21"/>
      <c r="T811" s="21"/>
      <c r="U811" s="21"/>
      <c r="V811" s="21"/>
      <c r="W811" s="21"/>
      <c r="X811" s="21"/>
      <c r="Y811" s="21"/>
      <c r="Z811" s="15"/>
      <c r="AA811" s="15"/>
      <c r="AB811" s="15"/>
      <c r="AC811" s="15"/>
      <c r="AD811" s="15"/>
      <c r="AE811" s="15"/>
      <c r="AF811" s="15"/>
      <c r="AG811" s="15" t="s">
        <v>131</v>
      </c>
      <c r="AH811" s="15">
        <v>0</v>
      </c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</row>
    <row r="812" spans="1:60" outlineLevel="3">
      <c r="A812" s="18"/>
      <c r="B812" s="19"/>
      <c r="C812" s="30" t="s">
        <v>756</v>
      </c>
      <c r="D812" s="23"/>
      <c r="E812" s="34">
        <v>17.28</v>
      </c>
      <c r="F812" s="21"/>
      <c r="G812" s="21"/>
      <c r="H812" s="21"/>
      <c r="I812" s="21"/>
      <c r="J812" s="21"/>
      <c r="K812" s="21"/>
      <c r="L812" s="21"/>
      <c r="M812" s="21"/>
      <c r="N812" s="393"/>
      <c r="O812" s="393"/>
      <c r="P812" s="393"/>
      <c r="Q812" s="393"/>
      <c r="R812" s="21"/>
      <c r="S812" s="21"/>
      <c r="T812" s="21"/>
      <c r="U812" s="21"/>
      <c r="V812" s="21"/>
      <c r="W812" s="21"/>
      <c r="X812" s="21"/>
      <c r="Y812" s="21"/>
      <c r="Z812" s="15"/>
      <c r="AA812" s="15"/>
      <c r="AB812" s="15"/>
      <c r="AC812" s="15"/>
      <c r="AD812" s="15"/>
      <c r="AE812" s="15"/>
      <c r="AF812" s="15"/>
      <c r="AG812" s="15" t="s">
        <v>131</v>
      </c>
      <c r="AH812" s="15">
        <v>0</v>
      </c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</row>
    <row r="813" spans="1:60" outlineLevel="1">
      <c r="A813" s="25">
        <v>101</v>
      </c>
      <c r="B813" s="26" t="s">
        <v>757</v>
      </c>
      <c r="C813" s="29" t="s">
        <v>758</v>
      </c>
      <c r="D813" s="27" t="s">
        <v>134</v>
      </c>
      <c r="E813" s="35">
        <v>0.5</v>
      </c>
      <c r="F813" s="392"/>
      <c r="G813" s="36">
        <f>ROUND(E813*F813,2)</f>
        <v>0</v>
      </c>
      <c r="H813" s="392"/>
      <c r="I813" s="36">
        <f>ROUND(E813*H813,2)</f>
        <v>0</v>
      </c>
      <c r="J813" s="392"/>
      <c r="K813" s="36">
        <f>ROUND(E813*J813,2)</f>
        <v>0</v>
      </c>
      <c r="L813" s="36">
        <v>21</v>
      </c>
      <c r="M813" s="36">
        <f>G813*(1+L813/100)</f>
        <v>0</v>
      </c>
      <c r="N813" s="35">
        <v>1.47E-3</v>
      </c>
      <c r="O813" s="35">
        <f>ROUND(E813*N813,2)</f>
        <v>0</v>
      </c>
      <c r="P813" s="35">
        <v>2.2000000000000002</v>
      </c>
      <c r="Q813" s="35">
        <f>ROUND(E813*P813,2)</f>
        <v>1.1000000000000001</v>
      </c>
      <c r="R813" s="36"/>
      <c r="S813" s="36" t="s">
        <v>2116</v>
      </c>
      <c r="T813" s="28" t="s">
        <v>2116</v>
      </c>
      <c r="U813" s="21">
        <v>5</v>
      </c>
      <c r="V813" s="21">
        <f>ROUND(E813*U813,2)</f>
        <v>2.5</v>
      </c>
      <c r="W813" s="21"/>
      <c r="X813" s="21" t="s">
        <v>135</v>
      </c>
      <c r="Y813" s="21" t="s">
        <v>2117</v>
      </c>
      <c r="Z813" s="15"/>
      <c r="AA813" s="15"/>
      <c r="AB813" s="15"/>
      <c r="AC813" s="15"/>
      <c r="AD813" s="15"/>
      <c r="AE813" s="15"/>
      <c r="AF813" s="15"/>
      <c r="AG813" s="15" t="s">
        <v>157</v>
      </c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</row>
    <row r="814" spans="1:60" outlineLevel="2">
      <c r="A814" s="18"/>
      <c r="B814" s="19"/>
      <c r="C814" s="30" t="s">
        <v>759</v>
      </c>
      <c r="D814" s="23"/>
      <c r="E814" s="34">
        <v>0.5</v>
      </c>
      <c r="F814" s="21"/>
      <c r="G814" s="21"/>
      <c r="H814" s="21"/>
      <c r="I814" s="21"/>
      <c r="J814" s="21"/>
      <c r="K814" s="21"/>
      <c r="L814" s="21"/>
      <c r="M814" s="21"/>
      <c r="N814" s="393"/>
      <c r="O814" s="393"/>
      <c r="P814" s="393"/>
      <c r="Q814" s="393"/>
      <c r="R814" s="21"/>
      <c r="S814" s="21"/>
      <c r="T814" s="21"/>
      <c r="U814" s="21"/>
      <c r="V814" s="21"/>
      <c r="W814" s="21"/>
      <c r="X814" s="21"/>
      <c r="Y814" s="21"/>
      <c r="Z814" s="15"/>
      <c r="AA814" s="15"/>
      <c r="AB814" s="15"/>
      <c r="AC814" s="15"/>
      <c r="AD814" s="15"/>
      <c r="AE814" s="15"/>
      <c r="AF814" s="15"/>
      <c r="AG814" s="15" t="s">
        <v>131</v>
      </c>
      <c r="AH814" s="15">
        <v>0</v>
      </c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</row>
    <row r="815" spans="1:60" outlineLevel="1">
      <c r="A815" s="25">
        <v>102</v>
      </c>
      <c r="B815" s="26" t="s">
        <v>760</v>
      </c>
      <c r="C815" s="29" t="s">
        <v>761</v>
      </c>
      <c r="D815" s="27" t="s">
        <v>134</v>
      </c>
      <c r="E815" s="35">
        <v>0.6</v>
      </c>
      <c r="F815" s="392"/>
      <c r="G815" s="36">
        <f>ROUND(E815*F815,2)</f>
        <v>0</v>
      </c>
      <c r="H815" s="392"/>
      <c r="I815" s="36">
        <f>ROUND(E815*H815,2)</f>
        <v>0</v>
      </c>
      <c r="J815" s="392"/>
      <c r="K815" s="36">
        <f>ROUND(E815*J815,2)</f>
        <v>0</v>
      </c>
      <c r="L815" s="36">
        <v>21</v>
      </c>
      <c r="M815" s="36">
        <f>G815*(1+L815/100)</f>
        <v>0</v>
      </c>
      <c r="N815" s="35">
        <v>1.47E-3</v>
      </c>
      <c r="O815" s="35">
        <f>ROUND(E815*N815,2)</f>
        <v>0</v>
      </c>
      <c r="P815" s="35">
        <v>2.4</v>
      </c>
      <c r="Q815" s="35">
        <f>ROUND(E815*P815,2)</f>
        <v>1.44</v>
      </c>
      <c r="R815" s="36"/>
      <c r="S815" s="36" t="s">
        <v>2116</v>
      </c>
      <c r="T815" s="28" t="s">
        <v>2116</v>
      </c>
      <c r="U815" s="21">
        <v>8.5</v>
      </c>
      <c r="V815" s="21">
        <f>ROUND(E815*U815,2)</f>
        <v>5.0999999999999996</v>
      </c>
      <c r="W815" s="21"/>
      <c r="X815" s="21" t="s">
        <v>135</v>
      </c>
      <c r="Y815" s="21" t="s">
        <v>2117</v>
      </c>
      <c r="Z815" s="15"/>
      <c r="AA815" s="15"/>
      <c r="AB815" s="15"/>
      <c r="AC815" s="15"/>
      <c r="AD815" s="15"/>
      <c r="AE815" s="15"/>
      <c r="AF815" s="15"/>
      <c r="AG815" s="15" t="s">
        <v>157</v>
      </c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</row>
    <row r="816" spans="1:60" outlineLevel="2">
      <c r="A816" s="18"/>
      <c r="B816" s="19"/>
      <c r="C816" s="30" t="s">
        <v>762</v>
      </c>
      <c r="D816" s="23"/>
      <c r="E816" s="34">
        <v>0.6</v>
      </c>
      <c r="F816" s="21"/>
      <c r="G816" s="21"/>
      <c r="H816" s="21"/>
      <c r="I816" s="21"/>
      <c r="J816" s="21"/>
      <c r="K816" s="21"/>
      <c r="L816" s="21"/>
      <c r="M816" s="21"/>
      <c r="N816" s="393"/>
      <c r="O816" s="393"/>
      <c r="P816" s="393"/>
      <c r="Q816" s="393"/>
      <c r="R816" s="21"/>
      <c r="S816" s="21"/>
      <c r="T816" s="21"/>
      <c r="U816" s="21"/>
      <c r="V816" s="21"/>
      <c r="W816" s="21"/>
      <c r="X816" s="21"/>
      <c r="Y816" s="21"/>
      <c r="Z816" s="15"/>
      <c r="AA816" s="15"/>
      <c r="AB816" s="15"/>
      <c r="AC816" s="15"/>
      <c r="AD816" s="15"/>
      <c r="AE816" s="15"/>
      <c r="AF816" s="15"/>
      <c r="AG816" s="15" t="s">
        <v>131</v>
      </c>
      <c r="AH816" s="15">
        <v>0</v>
      </c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</row>
    <row r="817" spans="1:60" outlineLevel="1">
      <c r="A817" s="25">
        <v>103</v>
      </c>
      <c r="B817" s="26" t="s">
        <v>763</v>
      </c>
      <c r="C817" s="29" t="s">
        <v>764</v>
      </c>
      <c r="D817" s="27" t="s">
        <v>134</v>
      </c>
      <c r="E817" s="35">
        <v>3.56</v>
      </c>
      <c r="F817" s="392"/>
      <c r="G817" s="36">
        <f>ROUND(E817*F817,2)</f>
        <v>0</v>
      </c>
      <c r="H817" s="392"/>
      <c r="I817" s="36">
        <f>ROUND(E817*H817,2)</f>
        <v>0</v>
      </c>
      <c r="J817" s="392"/>
      <c r="K817" s="36">
        <f>ROUND(E817*J817,2)</f>
        <v>0</v>
      </c>
      <c r="L817" s="36">
        <v>21</v>
      </c>
      <c r="M817" s="36">
        <f>G817*(1+L817/100)</f>
        <v>0</v>
      </c>
      <c r="N817" s="35">
        <v>1.0789999999999999E-2</v>
      </c>
      <c r="O817" s="35">
        <f>ROUND(E817*N817,2)</f>
        <v>0.04</v>
      </c>
      <c r="P817" s="35">
        <v>2.4</v>
      </c>
      <c r="Q817" s="35">
        <f>ROUND(E817*P817,2)</f>
        <v>8.5399999999999991</v>
      </c>
      <c r="R817" s="36"/>
      <c r="S817" s="36" t="s">
        <v>2116</v>
      </c>
      <c r="T817" s="28" t="s">
        <v>2116</v>
      </c>
      <c r="U817" s="21">
        <v>9.67</v>
      </c>
      <c r="V817" s="21">
        <f>ROUND(E817*U817,2)</f>
        <v>34.43</v>
      </c>
      <c r="W817" s="21"/>
      <c r="X817" s="21" t="s">
        <v>135</v>
      </c>
      <c r="Y817" s="21" t="s">
        <v>2117</v>
      </c>
      <c r="Z817" s="15"/>
      <c r="AA817" s="15"/>
      <c r="AB817" s="15"/>
      <c r="AC817" s="15"/>
      <c r="AD817" s="15"/>
      <c r="AE817" s="15"/>
      <c r="AF817" s="15"/>
      <c r="AG817" s="15" t="s">
        <v>136</v>
      </c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</row>
    <row r="818" spans="1:60" outlineLevel="2">
      <c r="A818" s="18"/>
      <c r="B818" s="19"/>
      <c r="C818" s="30" t="s">
        <v>765</v>
      </c>
      <c r="D818" s="23"/>
      <c r="E818" s="34">
        <v>3.56</v>
      </c>
      <c r="F818" s="21"/>
      <c r="G818" s="21"/>
      <c r="H818" s="21"/>
      <c r="I818" s="21"/>
      <c r="J818" s="21"/>
      <c r="K818" s="21"/>
      <c r="L818" s="21"/>
      <c r="M818" s="21"/>
      <c r="N818" s="393"/>
      <c r="O818" s="393"/>
      <c r="P818" s="393"/>
      <c r="Q818" s="393"/>
      <c r="R818" s="21"/>
      <c r="S818" s="21"/>
      <c r="T818" s="21"/>
      <c r="U818" s="21"/>
      <c r="V818" s="21"/>
      <c r="W818" s="21"/>
      <c r="X818" s="21"/>
      <c r="Y818" s="21"/>
      <c r="Z818" s="15"/>
      <c r="AA818" s="15"/>
      <c r="AB818" s="15"/>
      <c r="AC818" s="15"/>
      <c r="AD818" s="15"/>
      <c r="AE818" s="15"/>
      <c r="AF818" s="15"/>
      <c r="AG818" s="15" t="s">
        <v>131</v>
      </c>
      <c r="AH818" s="15">
        <v>0</v>
      </c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</row>
    <row r="819" spans="1:60" ht="22.5" outlineLevel="1">
      <c r="A819" s="25">
        <v>104</v>
      </c>
      <c r="B819" s="26" t="s">
        <v>766</v>
      </c>
      <c r="C819" s="29" t="s">
        <v>767</v>
      </c>
      <c r="D819" s="27" t="s">
        <v>134</v>
      </c>
      <c r="E819" s="35">
        <v>2.6280000000000001</v>
      </c>
      <c r="F819" s="392"/>
      <c r="G819" s="36">
        <f>ROUND(E819*F819,2)</f>
        <v>0</v>
      </c>
      <c r="H819" s="392"/>
      <c r="I819" s="36">
        <f>ROUND(E819*H819,2)</f>
        <v>0</v>
      </c>
      <c r="J819" s="392"/>
      <c r="K819" s="36">
        <f>ROUND(E819*J819,2)</f>
        <v>0</v>
      </c>
      <c r="L819" s="36">
        <v>21</v>
      </c>
      <c r="M819" s="36">
        <f>G819*(1+L819/100)</f>
        <v>0</v>
      </c>
      <c r="N819" s="35">
        <v>0</v>
      </c>
      <c r="O819" s="35">
        <f>ROUND(E819*N819,2)</f>
        <v>0</v>
      </c>
      <c r="P819" s="35">
        <v>2.2000000000000002</v>
      </c>
      <c r="Q819" s="35">
        <f>ROUND(E819*P819,2)</f>
        <v>5.78</v>
      </c>
      <c r="R819" s="36"/>
      <c r="S819" s="36" t="s">
        <v>2116</v>
      </c>
      <c r="T819" s="28" t="s">
        <v>2116</v>
      </c>
      <c r="U819" s="21">
        <v>3.77</v>
      </c>
      <c r="V819" s="21">
        <f>ROUND(E819*U819,2)</f>
        <v>9.91</v>
      </c>
      <c r="W819" s="21"/>
      <c r="X819" s="21" t="s">
        <v>135</v>
      </c>
      <c r="Y819" s="21" t="s">
        <v>2117</v>
      </c>
      <c r="Z819" s="15"/>
      <c r="AA819" s="15"/>
      <c r="AB819" s="15"/>
      <c r="AC819" s="15"/>
      <c r="AD819" s="15"/>
      <c r="AE819" s="15"/>
      <c r="AF819" s="15"/>
      <c r="AG819" s="15" t="s">
        <v>157</v>
      </c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</row>
    <row r="820" spans="1:60" outlineLevel="2">
      <c r="A820" s="18"/>
      <c r="B820" s="19"/>
      <c r="C820" s="30" t="s">
        <v>768</v>
      </c>
      <c r="D820" s="23"/>
      <c r="E820" s="34">
        <v>0.88800000000000001</v>
      </c>
      <c r="F820" s="21"/>
      <c r="G820" s="21"/>
      <c r="H820" s="21"/>
      <c r="I820" s="21"/>
      <c r="J820" s="21"/>
      <c r="K820" s="21"/>
      <c r="L820" s="21"/>
      <c r="M820" s="21"/>
      <c r="N820" s="393"/>
      <c r="O820" s="393"/>
      <c r="P820" s="393"/>
      <c r="Q820" s="393"/>
      <c r="R820" s="21"/>
      <c r="S820" s="21"/>
      <c r="T820" s="21"/>
      <c r="U820" s="21"/>
      <c r="V820" s="21"/>
      <c r="W820" s="21"/>
      <c r="X820" s="21"/>
      <c r="Y820" s="21"/>
      <c r="Z820" s="15"/>
      <c r="AA820" s="15"/>
      <c r="AB820" s="15"/>
      <c r="AC820" s="15"/>
      <c r="AD820" s="15"/>
      <c r="AE820" s="15"/>
      <c r="AF820" s="15"/>
      <c r="AG820" s="15" t="s">
        <v>131</v>
      </c>
      <c r="AH820" s="15">
        <v>0</v>
      </c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</row>
    <row r="821" spans="1:60" outlineLevel="3">
      <c r="A821" s="18"/>
      <c r="B821" s="19"/>
      <c r="C821" s="30" t="s">
        <v>769</v>
      </c>
      <c r="D821" s="23"/>
      <c r="E821" s="34">
        <v>0.93600000000000005</v>
      </c>
      <c r="F821" s="21"/>
      <c r="G821" s="21"/>
      <c r="H821" s="21"/>
      <c r="I821" s="21"/>
      <c r="J821" s="21"/>
      <c r="K821" s="21"/>
      <c r="L821" s="21"/>
      <c r="M821" s="21"/>
      <c r="N821" s="393"/>
      <c r="O821" s="393"/>
      <c r="P821" s="393"/>
      <c r="Q821" s="393"/>
      <c r="R821" s="21"/>
      <c r="S821" s="21"/>
      <c r="T821" s="21"/>
      <c r="U821" s="21"/>
      <c r="V821" s="21"/>
      <c r="W821" s="21"/>
      <c r="X821" s="21"/>
      <c r="Y821" s="21"/>
      <c r="Z821" s="15"/>
      <c r="AA821" s="15"/>
      <c r="AB821" s="15"/>
      <c r="AC821" s="15"/>
      <c r="AD821" s="15"/>
      <c r="AE821" s="15"/>
      <c r="AF821" s="15"/>
      <c r="AG821" s="15" t="s">
        <v>131</v>
      </c>
      <c r="AH821" s="15">
        <v>0</v>
      </c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</row>
    <row r="822" spans="1:60" outlineLevel="3">
      <c r="A822" s="18"/>
      <c r="B822" s="19"/>
      <c r="C822" s="30" t="s">
        <v>770</v>
      </c>
      <c r="D822" s="23"/>
      <c r="E822" s="34">
        <v>0.80400000000000005</v>
      </c>
      <c r="F822" s="21"/>
      <c r="G822" s="21"/>
      <c r="H822" s="21"/>
      <c r="I822" s="21"/>
      <c r="J822" s="21"/>
      <c r="K822" s="21"/>
      <c r="L822" s="21"/>
      <c r="M822" s="21"/>
      <c r="N822" s="393"/>
      <c r="O822" s="393"/>
      <c r="P822" s="393"/>
      <c r="Q822" s="393"/>
      <c r="R822" s="21"/>
      <c r="S822" s="21"/>
      <c r="T822" s="21"/>
      <c r="U822" s="21"/>
      <c r="V822" s="21"/>
      <c r="W822" s="21"/>
      <c r="X822" s="21"/>
      <c r="Y822" s="21"/>
      <c r="Z822" s="15"/>
      <c r="AA822" s="15"/>
      <c r="AB822" s="15"/>
      <c r="AC822" s="15"/>
      <c r="AD822" s="15"/>
      <c r="AE822" s="15"/>
      <c r="AF822" s="15"/>
      <c r="AG822" s="15" t="s">
        <v>131</v>
      </c>
      <c r="AH822" s="15">
        <v>0</v>
      </c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</row>
    <row r="823" spans="1:60" ht="22.5" outlineLevel="1">
      <c r="A823" s="25">
        <v>105</v>
      </c>
      <c r="B823" s="26" t="s">
        <v>771</v>
      </c>
      <c r="C823" s="29" t="s">
        <v>772</v>
      </c>
      <c r="D823" s="27" t="s">
        <v>152</v>
      </c>
      <c r="E823" s="35">
        <v>162.69999999999999</v>
      </c>
      <c r="F823" s="392"/>
      <c r="G823" s="36">
        <f>ROUND(E823*F823,2)</f>
        <v>0</v>
      </c>
      <c r="H823" s="392"/>
      <c r="I823" s="36">
        <f>ROUND(E823*H823,2)</f>
        <v>0</v>
      </c>
      <c r="J823" s="392"/>
      <c r="K823" s="36">
        <f>ROUND(E823*J823,2)</f>
        <v>0</v>
      </c>
      <c r="L823" s="36">
        <v>21</v>
      </c>
      <c r="M823" s="36">
        <f>G823*(1+L823/100)</f>
        <v>0</v>
      </c>
      <c r="N823" s="35">
        <v>0</v>
      </c>
      <c r="O823" s="35">
        <f>ROUND(E823*N823,2)</f>
        <v>0</v>
      </c>
      <c r="P823" s="35">
        <v>0.02</v>
      </c>
      <c r="Q823" s="35">
        <f>ROUND(E823*P823,2)</f>
        <v>3.25</v>
      </c>
      <c r="R823" s="36"/>
      <c r="S823" s="36" t="s">
        <v>2116</v>
      </c>
      <c r="T823" s="28" t="s">
        <v>2116</v>
      </c>
      <c r="U823" s="21">
        <v>0.08</v>
      </c>
      <c r="V823" s="21">
        <f>ROUND(E823*U823,2)</f>
        <v>13.02</v>
      </c>
      <c r="W823" s="21"/>
      <c r="X823" s="21" t="s">
        <v>135</v>
      </c>
      <c r="Y823" s="21" t="s">
        <v>2117</v>
      </c>
      <c r="Z823" s="15"/>
      <c r="AA823" s="15"/>
      <c r="AB823" s="15"/>
      <c r="AC823" s="15"/>
      <c r="AD823" s="15"/>
      <c r="AE823" s="15"/>
      <c r="AF823" s="15"/>
      <c r="AG823" s="15" t="s">
        <v>136</v>
      </c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</row>
    <row r="824" spans="1:60" outlineLevel="2">
      <c r="A824" s="18"/>
      <c r="B824" s="19"/>
      <c r="C824" s="30" t="s">
        <v>635</v>
      </c>
      <c r="D824" s="23"/>
      <c r="E824" s="34">
        <v>21</v>
      </c>
      <c r="F824" s="21"/>
      <c r="G824" s="21"/>
      <c r="H824" s="21"/>
      <c r="I824" s="21"/>
      <c r="J824" s="21"/>
      <c r="K824" s="21"/>
      <c r="L824" s="21"/>
      <c r="M824" s="21"/>
      <c r="N824" s="393"/>
      <c r="O824" s="393"/>
      <c r="P824" s="393"/>
      <c r="Q824" s="393"/>
      <c r="R824" s="21"/>
      <c r="S824" s="21"/>
      <c r="T824" s="21"/>
      <c r="U824" s="21"/>
      <c r="V824" s="21"/>
      <c r="W824" s="21"/>
      <c r="X824" s="21"/>
      <c r="Y824" s="21"/>
      <c r="Z824" s="15"/>
      <c r="AA824" s="15"/>
      <c r="AB824" s="15"/>
      <c r="AC824" s="15"/>
      <c r="AD824" s="15"/>
      <c r="AE824" s="15"/>
      <c r="AF824" s="15"/>
      <c r="AG824" s="15" t="s">
        <v>131</v>
      </c>
      <c r="AH824" s="15">
        <v>0</v>
      </c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</row>
    <row r="825" spans="1:60" outlineLevel="3">
      <c r="A825" s="18"/>
      <c r="B825" s="19"/>
      <c r="C825" s="30" t="s">
        <v>636</v>
      </c>
      <c r="D825" s="23"/>
      <c r="E825" s="34">
        <v>18.899999999999999</v>
      </c>
      <c r="F825" s="21"/>
      <c r="G825" s="21"/>
      <c r="H825" s="21"/>
      <c r="I825" s="21"/>
      <c r="J825" s="21"/>
      <c r="K825" s="21"/>
      <c r="L825" s="21"/>
      <c r="M825" s="21"/>
      <c r="N825" s="393"/>
      <c r="O825" s="393"/>
      <c r="P825" s="393"/>
      <c r="Q825" s="393"/>
      <c r="R825" s="21"/>
      <c r="S825" s="21"/>
      <c r="T825" s="21"/>
      <c r="U825" s="21"/>
      <c r="V825" s="21"/>
      <c r="W825" s="21"/>
      <c r="X825" s="21"/>
      <c r="Y825" s="21"/>
      <c r="Z825" s="15"/>
      <c r="AA825" s="15"/>
      <c r="AB825" s="15"/>
      <c r="AC825" s="15"/>
      <c r="AD825" s="15"/>
      <c r="AE825" s="15"/>
      <c r="AF825" s="15"/>
      <c r="AG825" s="15" t="s">
        <v>131</v>
      </c>
      <c r="AH825" s="15">
        <v>0</v>
      </c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</row>
    <row r="826" spans="1:60" outlineLevel="3">
      <c r="A826" s="18"/>
      <c r="B826" s="19"/>
      <c r="C826" s="30" t="s">
        <v>637</v>
      </c>
      <c r="D826" s="23"/>
      <c r="E826" s="34">
        <v>39.299999999999997</v>
      </c>
      <c r="F826" s="21"/>
      <c r="G826" s="21"/>
      <c r="H826" s="21"/>
      <c r="I826" s="21"/>
      <c r="J826" s="21"/>
      <c r="K826" s="21"/>
      <c r="L826" s="21"/>
      <c r="M826" s="21"/>
      <c r="N826" s="393"/>
      <c r="O826" s="393"/>
      <c r="P826" s="393"/>
      <c r="Q826" s="393"/>
      <c r="R826" s="21"/>
      <c r="S826" s="21"/>
      <c r="T826" s="21"/>
      <c r="U826" s="21"/>
      <c r="V826" s="21"/>
      <c r="W826" s="21"/>
      <c r="X826" s="21"/>
      <c r="Y826" s="21"/>
      <c r="Z826" s="15"/>
      <c r="AA826" s="15"/>
      <c r="AB826" s="15"/>
      <c r="AC826" s="15"/>
      <c r="AD826" s="15"/>
      <c r="AE826" s="15"/>
      <c r="AF826" s="15"/>
      <c r="AG826" s="15" t="s">
        <v>131</v>
      </c>
      <c r="AH826" s="15">
        <v>0</v>
      </c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</row>
    <row r="827" spans="1:60" outlineLevel="3">
      <c r="A827" s="18"/>
      <c r="B827" s="19"/>
      <c r="C827" s="30" t="s">
        <v>638</v>
      </c>
      <c r="D827" s="23"/>
      <c r="E827" s="34">
        <v>83.5</v>
      </c>
      <c r="F827" s="21"/>
      <c r="G827" s="21"/>
      <c r="H827" s="21"/>
      <c r="I827" s="21"/>
      <c r="J827" s="21"/>
      <c r="K827" s="21"/>
      <c r="L827" s="21"/>
      <c r="M827" s="21"/>
      <c r="N827" s="393"/>
      <c r="O827" s="393"/>
      <c r="P827" s="393"/>
      <c r="Q827" s="393"/>
      <c r="R827" s="21"/>
      <c r="S827" s="21"/>
      <c r="T827" s="21"/>
      <c r="U827" s="21"/>
      <c r="V827" s="21"/>
      <c r="W827" s="21"/>
      <c r="X827" s="21"/>
      <c r="Y827" s="21"/>
      <c r="Z827" s="15"/>
      <c r="AA827" s="15"/>
      <c r="AB827" s="15"/>
      <c r="AC827" s="15"/>
      <c r="AD827" s="15"/>
      <c r="AE827" s="15"/>
      <c r="AF827" s="15"/>
      <c r="AG827" s="15" t="s">
        <v>131</v>
      </c>
      <c r="AH827" s="15">
        <v>0</v>
      </c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</row>
    <row r="828" spans="1:60" outlineLevel="1">
      <c r="A828" s="25">
        <v>106</v>
      </c>
      <c r="B828" s="26" t="s">
        <v>2265</v>
      </c>
      <c r="C828" s="29" t="s">
        <v>2266</v>
      </c>
      <c r="D828" s="27" t="s">
        <v>152</v>
      </c>
      <c r="E828" s="35">
        <v>81.307500000000005</v>
      </c>
      <c r="F828" s="392"/>
      <c r="G828" s="36">
        <f>ROUND(E828*F828,2)</f>
        <v>0</v>
      </c>
      <c r="H828" s="392"/>
      <c r="I828" s="36">
        <f>ROUND(E828*H828,2)</f>
        <v>0</v>
      </c>
      <c r="J828" s="392"/>
      <c r="K828" s="36">
        <f>ROUND(E828*J828,2)</f>
        <v>0</v>
      </c>
      <c r="L828" s="36">
        <v>21</v>
      </c>
      <c r="M828" s="36">
        <f>G828*(1+L828/100)</f>
        <v>0</v>
      </c>
      <c r="N828" s="35">
        <v>0</v>
      </c>
      <c r="O828" s="35">
        <f>ROUND(E828*N828,2)</f>
        <v>0</v>
      </c>
      <c r="P828" s="35">
        <v>8.6999999999999994E-2</v>
      </c>
      <c r="Q828" s="35">
        <f>ROUND(E828*P828,2)</f>
        <v>7.07</v>
      </c>
      <c r="R828" s="36"/>
      <c r="S828" s="36" t="s">
        <v>2116</v>
      </c>
      <c r="T828" s="28" t="s">
        <v>2116</v>
      </c>
      <c r="U828" s="21">
        <v>0.26</v>
      </c>
      <c r="V828" s="21">
        <f>ROUND(E828*U828,2)</f>
        <v>21.14</v>
      </c>
      <c r="W828" s="21"/>
      <c r="X828" s="21" t="s">
        <v>135</v>
      </c>
      <c r="Y828" s="21" t="s">
        <v>2117</v>
      </c>
      <c r="Z828" s="15"/>
      <c r="AA828" s="15"/>
      <c r="AB828" s="15"/>
      <c r="AC828" s="15"/>
      <c r="AD828" s="15"/>
      <c r="AE828" s="15"/>
      <c r="AF828" s="15"/>
      <c r="AG828" s="15" t="s">
        <v>136</v>
      </c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</row>
    <row r="829" spans="1:60" outlineLevel="2">
      <c r="A829" s="18"/>
      <c r="B829" s="19"/>
      <c r="C829" s="30" t="s">
        <v>2267</v>
      </c>
      <c r="D829" s="23"/>
      <c r="E829" s="34">
        <v>29.265000000000001</v>
      </c>
      <c r="F829" s="21"/>
      <c r="G829" s="21"/>
      <c r="H829" s="21"/>
      <c r="I829" s="21"/>
      <c r="J829" s="21"/>
      <c r="K829" s="21"/>
      <c r="L829" s="21"/>
      <c r="M829" s="21"/>
      <c r="N829" s="393"/>
      <c r="O829" s="393"/>
      <c r="P829" s="393"/>
      <c r="Q829" s="393"/>
      <c r="R829" s="21"/>
      <c r="S829" s="21"/>
      <c r="T829" s="21"/>
      <c r="U829" s="21"/>
      <c r="V829" s="21"/>
      <c r="W829" s="21"/>
      <c r="X829" s="21"/>
      <c r="Y829" s="21"/>
      <c r="Z829" s="15"/>
      <c r="AA829" s="15"/>
      <c r="AB829" s="15"/>
      <c r="AC829" s="15"/>
      <c r="AD829" s="15"/>
      <c r="AE829" s="15"/>
      <c r="AF829" s="15"/>
      <c r="AG829" s="15" t="s">
        <v>131</v>
      </c>
      <c r="AH829" s="15">
        <v>0</v>
      </c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</row>
    <row r="830" spans="1:60" ht="22.5" outlineLevel="3">
      <c r="A830" s="18"/>
      <c r="B830" s="19"/>
      <c r="C830" s="30" t="s">
        <v>2268</v>
      </c>
      <c r="D830" s="23"/>
      <c r="E830" s="34">
        <v>26.302499999999998</v>
      </c>
      <c r="F830" s="21"/>
      <c r="G830" s="21"/>
      <c r="H830" s="21"/>
      <c r="I830" s="21"/>
      <c r="J830" s="21"/>
      <c r="K830" s="21"/>
      <c r="L830" s="21"/>
      <c r="M830" s="21"/>
      <c r="N830" s="393"/>
      <c r="O830" s="393"/>
      <c r="P830" s="393"/>
      <c r="Q830" s="393"/>
      <c r="R830" s="21"/>
      <c r="S830" s="21"/>
      <c r="T830" s="21"/>
      <c r="U830" s="21"/>
      <c r="V830" s="21"/>
      <c r="W830" s="21"/>
      <c r="X830" s="21"/>
      <c r="Y830" s="21"/>
      <c r="Z830" s="15"/>
      <c r="AA830" s="15"/>
      <c r="AB830" s="15"/>
      <c r="AC830" s="15"/>
      <c r="AD830" s="15"/>
      <c r="AE830" s="15"/>
      <c r="AF830" s="15"/>
      <c r="AG830" s="15" t="s">
        <v>131</v>
      </c>
      <c r="AH830" s="15">
        <v>0</v>
      </c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</row>
    <row r="831" spans="1:60" outlineLevel="3">
      <c r="A831" s="18"/>
      <c r="B831" s="19"/>
      <c r="C831" s="30" t="s">
        <v>2269</v>
      </c>
      <c r="D831" s="23"/>
      <c r="E831" s="34">
        <v>12.87</v>
      </c>
      <c r="F831" s="21"/>
      <c r="G831" s="21"/>
      <c r="H831" s="21"/>
      <c r="I831" s="21"/>
      <c r="J831" s="21"/>
      <c r="K831" s="21"/>
      <c r="L831" s="21"/>
      <c r="M831" s="21"/>
      <c r="N831" s="393"/>
      <c r="O831" s="393"/>
      <c r="P831" s="393"/>
      <c r="Q831" s="393"/>
      <c r="R831" s="21"/>
      <c r="S831" s="21"/>
      <c r="T831" s="21"/>
      <c r="U831" s="21"/>
      <c r="V831" s="21"/>
      <c r="W831" s="21"/>
      <c r="X831" s="21"/>
      <c r="Y831" s="21"/>
      <c r="Z831" s="15"/>
      <c r="AA831" s="15"/>
      <c r="AB831" s="15"/>
      <c r="AC831" s="15"/>
      <c r="AD831" s="15"/>
      <c r="AE831" s="15"/>
      <c r="AF831" s="15"/>
      <c r="AG831" s="15" t="s">
        <v>131</v>
      </c>
      <c r="AH831" s="15">
        <v>0</v>
      </c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</row>
    <row r="832" spans="1:60" outlineLevel="3">
      <c r="A832" s="18"/>
      <c r="B832" s="19"/>
      <c r="C832" s="30" t="s">
        <v>2269</v>
      </c>
      <c r="D832" s="23"/>
      <c r="E832" s="34">
        <v>12.87</v>
      </c>
      <c r="F832" s="21"/>
      <c r="G832" s="21"/>
      <c r="H832" s="21"/>
      <c r="I832" s="21"/>
      <c r="J832" s="21"/>
      <c r="K832" s="21"/>
      <c r="L832" s="21"/>
      <c r="M832" s="21"/>
      <c r="N832" s="393"/>
      <c r="O832" s="393"/>
      <c r="P832" s="393"/>
      <c r="Q832" s="393"/>
      <c r="R832" s="21"/>
      <c r="S832" s="21"/>
      <c r="T832" s="21"/>
      <c r="U832" s="21"/>
      <c r="V832" s="21"/>
      <c r="W832" s="21"/>
      <c r="X832" s="21"/>
      <c r="Y832" s="21"/>
      <c r="Z832" s="15"/>
      <c r="AA832" s="15"/>
      <c r="AB832" s="15"/>
      <c r="AC832" s="15"/>
      <c r="AD832" s="15"/>
      <c r="AE832" s="15"/>
      <c r="AF832" s="15"/>
      <c r="AG832" s="15" t="s">
        <v>131</v>
      </c>
      <c r="AH832" s="15">
        <v>0</v>
      </c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</row>
    <row r="833" spans="1:60" outlineLevel="1">
      <c r="A833" s="25">
        <v>107</v>
      </c>
      <c r="B833" s="26" t="s">
        <v>2270</v>
      </c>
      <c r="C833" s="29" t="s">
        <v>2271</v>
      </c>
      <c r="D833" s="27" t="s">
        <v>267</v>
      </c>
      <c r="E833" s="35">
        <v>197.15</v>
      </c>
      <c r="F833" s="392"/>
      <c r="G833" s="36">
        <f>ROUND(E833*F833,2)</f>
        <v>0</v>
      </c>
      <c r="H833" s="392"/>
      <c r="I833" s="36">
        <f>ROUND(E833*H833,2)</f>
        <v>0</v>
      </c>
      <c r="J833" s="392"/>
      <c r="K833" s="36">
        <f>ROUND(E833*J833,2)</f>
        <v>0</v>
      </c>
      <c r="L833" s="36">
        <v>21</v>
      </c>
      <c r="M833" s="36">
        <f>G833*(1+L833/100)</f>
        <v>0</v>
      </c>
      <c r="N833" s="35">
        <v>0</v>
      </c>
      <c r="O833" s="35">
        <f>ROUND(E833*N833,2)</f>
        <v>0</v>
      </c>
      <c r="P833" s="35">
        <v>4.0000000000000002E-4</v>
      </c>
      <c r="Q833" s="35">
        <f>ROUND(E833*P833,2)</f>
        <v>0.08</v>
      </c>
      <c r="R833" s="36"/>
      <c r="S833" s="36" t="s">
        <v>2116</v>
      </c>
      <c r="T833" s="28" t="s">
        <v>2116</v>
      </c>
      <c r="U833" s="21">
        <v>7.0000000000000007E-2</v>
      </c>
      <c r="V833" s="21">
        <f>ROUND(E833*U833,2)</f>
        <v>13.8</v>
      </c>
      <c r="W833" s="21"/>
      <c r="X833" s="21" t="s">
        <v>135</v>
      </c>
      <c r="Y833" s="21" t="s">
        <v>2117</v>
      </c>
      <c r="Z833" s="15"/>
      <c r="AA833" s="15"/>
      <c r="AB833" s="15"/>
      <c r="AC833" s="15"/>
      <c r="AD833" s="15"/>
      <c r="AE833" s="15"/>
      <c r="AF833" s="15"/>
      <c r="AG833" s="15" t="s">
        <v>136</v>
      </c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</row>
    <row r="834" spans="1:60" ht="33.75" outlineLevel="2">
      <c r="A834" s="18"/>
      <c r="B834" s="19"/>
      <c r="C834" s="30" t="s">
        <v>2272</v>
      </c>
      <c r="D834" s="23"/>
      <c r="E834" s="34">
        <v>35.04</v>
      </c>
      <c r="F834" s="21"/>
      <c r="G834" s="21"/>
      <c r="H834" s="21"/>
      <c r="I834" s="21"/>
      <c r="J834" s="21"/>
      <c r="K834" s="21"/>
      <c r="L834" s="21"/>
      <c r="M834" s="21"/>
      <c r="N834" s="393"/>
      <c r="O834" s="393"/>
      <c r="P834" s="393"/>
      <c r="Q834" s="393"/>
      <c r="R834" s="21"/>
      <c r="S834" s="21"/>
      <c r="T834" s="21"/>
      <c r="U834" s="21"/>
      <c r="V834" s="21"/>
      <c r="W834" s="21"/>
      <c r="X834" s="21"/>
      <c r="Y834" s="21"/>
      <c r="Z834" s="15"/>
      <c r="AA834" s="15"/>
      <c r="AB834" s="15"/>
      <c r="AC834" s="15"/>
      <c r="AD834" s="15"/>
      <c r="AE834" s="15"/>
      <c r="AF834" s="15"/>
      <c r="AG834" s="15" t="s">
        <v>131</v>
      </c>
      <c r="AH834" s="15">
        <v>0</v>
      </c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</row>
    <row r="835" spans="1:60" outlineLevel="3">
      <c r="A835" s="18"/>
      <c r="B835" s="19"/>
      <c r="C835" s="30" t="s">
        <v>2273</v>
      </c>
      <c r="D835" s="23"/>
      <c r="E835" s="34">
        <v>3.72</v>
      </c>
      <c r="F835" s="21"/>
      <c r="G835" s="21"/>
      <c r="H835" s="21"/>
      <c r="I835" s="21"/>
      <c r="J835" s="21"/>
      <c r="K835" s="21"/>
      <c r="L835" s="21"/>
      <c r="M835" s="21"/>
      <c r="N835" s="393"/>
      <c r="O835" s="393"/>
      <c r="P835" s="393"/>
      <c r="Q835" s="393"/>
      <c r="R835" s="21"/>
      <c r="S835" s="21"/>
      <c r="T835" s="21"/>
      <c r="U835" s="21"/>
      <c r="V835" s="21"/>
      <c r="W835" s="21"/>
      <c r="X835" s="21"/>
      <c r="Y835" s="21"/>
      <c r="Z835" s="15"/>
      <c r="AA835" s="15"/>
      <c r="AB835" s="15"/>
      <c r="AC835" s="15"/>
      <c r="AD835" s="15"/>
      <c r="AE835" s="15"/>
      <c r="AF835" s="15"/>
      <c r="AG835" s="15" t="s">
        <v>131</v>
      </c>
      <c r="AH835" s="15">
        <v>0</v>
      </c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</row>
    <row r="836" spans="1:60" ht="22.5" outlineLevel="3">
      <c r="A836" s="18"/>
      <c r="B836" s="19"/>
      <c r="C836" s="30" t="s">
        <v>2274</v>
      </c>
      <c r="D836" s="23"/>
      <c r="E836" s="34">
        <v>31.1</v>
      </c>
      <c r="F836" s="21"/>
      <c r="G836" s="21"/>
      <c r="H836" s="21"/>
      <c r="I836" s="21"/>
      <c r="J836" s="21"/>
      <c r="K836" s="21"/>
      <c r="L836" s="21"/>
      <c r="M836" s="21"/>
      <c r="N836" s="393"/>
      <c r="O836" s="393"/>
      <c r="P836" s="393"/>
      <c r="Q836" s="393"/>
      <c r="R836" s="21"/>
      <c r="S836" s="21"/>
      <c r="T836" s="21"/>
      <c r="U836" s="21"/>
      <c r="V836" s="21"/>
      <c r="W836" s="21"/>
      <c r="X836" s="21"/>
      <c r="Y836" s="21"/>
      <c r="Z836" s="15"/>
      <c r="AA836" s="15"/>
      <c r="AB836" s="15"/>
      <c r="AC836" s="15"/>
      <c r="AD836" s="15"/>
      <c r="AE836" s="15"/>
      <c r="AF836" s="15"/>
      <c r="AG836" s="15" t="s">
        <v>131</v>
      </c>
      <c r="AH836" s="15">
        <v>0</v>
      </c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</row>
    <row r="837" spans="1:60" ht="22.5" outlineLevel="3">
      <c r="A837" s="18"/>
      <c r="B837" s="19"/>
      <c r="C837" s="30" t="s">
        <v>2275</v>
      </c>
      <c r="D837" s="23"/>
      <c r="E837" s="34">
        <v>40.11</v>
      </c>
      <c r="F837" s="21"/>
      <c r="G837" s="21"/>
      <c r="H837" s="21"/>
      <c r="I837" s="21"/>
      <c r="J837" s="21"/>
      <c r="K837" s="21"/>
      <c r="L837" s="21"/>
      <c r="M837" s="21"/>
      <c r="N837" s="393"/>
      <c r="O837" s="393"/>
      <c r="P837" s="393"/>
      <c r="Q837" s="393"/>
      <c r="R837" s="21"/>
      <c r="S837" s="21"/>
      <c r="T837" s="21"/>
      <c r="U837" s="21"/>
      <c r="V837" s="21"/>
      <c r="W837" s="21"/>
      <c r="X837" s="21"/>
      <c r="Y837" s="21"/>
      <c r="Z837" s="15"/>
      <c r="AA837" s="15"/>
      <c r="AB837" s="15"/>
      <c r="AC837" s="15"/>
      <c r="AD837" s="15"/>
      <c r="AE837" s="15"/>
      <c r="AF837" s="15"/>
      <c r="AG837" s="15" t="s">
        <v>131</v>
      </c>
      <c r="AH837" s="15">
        <v>0</v>
      </c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</row>
    <row r="838" spans="1:60" ht="33.75" outlineLevel="3">
      <c r="A838" s="18"/>
      <c r="B838" s="19"/>
      <c r="C838" s="30" t="s">
        <v>2276</v>
      </c>
      <c r="D838" s="23"/>
      <c r="E838" s="34">
        <v>41.59</v>
      </c>
      <c r="F838" s="21"/>
      <c r="G838" s="21"/>
      <c r="H838" s="21"/>
      <c r="I838" s="21"/>
      <c r="J838" s="21"/>
      <c r="K838" s="21"/>
      <c r="L838" s="21"/>
      <c r="M838" s="21"/>
      <c r="N838" s="393"/>
      <c r="O838" s="393"/>
      <c r="P838" s="393"/>
      <c r="Q838" s="393"/>
      <c r="R838" s="21"/>
      <c r="S838" s="21"/>
      <c r="T838" s="21"/>
      <c r="U838" s="21"/>
      <c r="V838" s="21"/>
      <c r="W838" s="21"/>
      <c r="X838" s="21"/>
      <c r="Y838" s="21"/>
      <c r="Z838" s="15"/>
      <c r="AA838" s="15"/>
      <c r="AB838" s="15"/>
      <c r="AC838" s="15"/>
      <c r="AD838" s="15"/>
      <c r="AE838" s="15"/>
      <c r="AF838" s="15"/>
      <c r="AG838" s="15" t="s">
        <v>131</v>
      </c>
      <c r="AH838" s="15">
        <v>0</v>
      </c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</row>
    <row r="839" spans="1:60" ht="33.75" outlineLevel="3">
      <c r="A839" s="18"/>
      <c r="B839" s="19"/>
      <c r="C839" s="30" t="s">
        <v>2277</v>
      </c>
      <c r="D839" s="23"/>
      <c r="E839" s="34">
        <v>45.59</v>
      </c>
      <c r="F839" s="21"/>
      <c r="G839" s="21"/>
      <c r="H839" s="21"/>
      <c r="I839" s="21"/>
      <c r="J839" s="21"/>
      <c r="K839" s="21"/>
      <c r="L839" s="21"/>
      <c r="M839" s="21"/>
      <c r="N839" s="393"/>
      <c r="O839" s="393"/>
      <c r="P839" s="393"/>
      <c r="Q839" s="393"/>
      <c r="R839" s="21"/>
      <c r="S839" s="21"/>
      <c r="T839" s="21"/>
      <c r="U839" s="21"/>
      <c r="V839" s="21"/>
      <c r="W839" s="21"/>
      <c r="X839" s="21"/>
      <c r="Y839" s="21"/>
      <c r="Z839" s="15"/>
      <c r="AA839" s="15"/>
      <c r="AB839" s="15"/>
      <c r="AC839" s="15"/>
      <c r="AD839" s="15"/>
      <c r="AE839" s="15"/>
      <c r="AF839" s="15"/>
      <c r="AG839" s="15" t="s">
        <v>131</v>
      </c>
      <c r="AH839" s="15">
        <v>0</v>
      </c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</row>
    <row r="840" spans="1:60" outlineLevel="1">
      <c r="A840" s="25">
        <v>108</v>
      </c>
      <c r="B840" s="26" t="s">
        <v>773</v>
      </c>
      <c r="C840" s="29" t="s">
        <v>774</v>
      </c>
      <c r="D840" s="27" t="s">
        <v>156</v>
      </c>
      <c r="E840" s="35">
        <v>107</v>
      </c>
      <c r="F840" s="392"/>
      <c r="G840" s="36">
        <f>ROUND(E840*F840,2)</f>
        <v>0</v>
      </c>
      <c r="H840" s="392"/>
      <c r="I840" s="36">
        <f>ROUND(E840*H840,2)</f>
        <v>0</v>
      </c>
      <c r="J840" s="392"/>
      <c r="K840" s="36">
        <f>ROUND(E840*J840,2)</f>
        <v>0</v>
      </c>
      <c r="L840" s="36">
        <v>21</v>
      </c>
      <c r="M840" s="36">
        <f>G840*(1+L840/100)</f>
        <v>0</v>
      </c>
      <c r="N840" s="35">
        <v>0</v>
      </c>
      <c r="O840" s="35">
        <f>ROUND(E840*N840,2)</f>
        <v>0</v>
      </c>
      <c r="P840" s="35">
        <v>0</v>
      </c>
      <c r="Q840" s="35">
        <f>ROUND(E840*P840,2)</f>
        <v>0</v>
      </c>
      <c r="R840" s="36"/>
      <c r="S840" s="36" t="s">
        <v>2116</v>
      </c>
      <c r="T840" s="28" t="s">
        <v>2116</v>
      </c>
      <c r="U840" s="21">
        <v>0</v>
      </c>
      <c r="V840" s="21">
        <f>ROUND(E840*U840,2)</f>
        <v>0</v>
      </c>
      <c r="W840" s="21"/>
      <c r="X840" s="21" t="s">
        <v>135</v>
      </c>
      <c r="Y840" s="21" t="s">
        <v>2117</v>
      </c>
      <c r="Z840" s="15"/>
      <c r="AA840" s="15"/>
      <c r="AB840" s="15"/>
      <c r="AC840" s="15"/>
      <c r="AD840" s="15"/>
      <c r="AE840" s="15"/>
      <c r="AF840" s="15"/>
      <c r="AG840" s="15" t="s">
        <v>157</v>
      </c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</row>
    <row r="841" spans="1:60" outlineLevel="2">
      <c r="A841" s="18"/>
      <c r="B841" s="19"/>
      <c r="C841" s="30" t="s">
        <v>775</v>
      </c>
      <c r="D841" s="23"/>
      <c r="E841" s="34">
        <v>19</v>
      </c>
      <c r="F841" s="21"/>
      <c r="G841" s="21"/>
      <c r="H841" s="21"/>
      <c r="I841" s="21"/>
      <c r="J841" s="21"/>
      <c r="K841" s="21"/>
      <c r="L841" s="21"/>
      <c r="M841" s="21"/>
      <c r="N841" s="393"/>
      <c r="O841" s="393"/>
      <c r="P841" s="393"/>
      <c r="Q841" s="393"/>
      <c r="R841" s="21"/>
      <c r="S841" s="21"/>
      <c r="T841" s="21"/>
      <c r="U841" s="21"/>
      <c r="V841" s="21"/>
      <c r="W841" s="21"/>
      <c r="X841" s="21"/>
      <c r="Y841" s="21"/>
      <c r="Z841" s="15"/>
      <c r="AA841" s="15"/>
      <c r="AB841" s="15"/>
      <c r="AC841" s="15"/>
      <c r="AD841" s="15"/>
      <c r="AE841" s="15"/>
      <c r="AF841" s="15"/>
      <c r="AG841" s="15" t="s">
        <v>131</v>
      </c>
      <c r="AH841" s="15">
        <v>0</v>
      </c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</row>
    <row r="842" spans="1:60" outlineLevel="3">
      <c r="A842" s="18"/>
      <c r="B842" s="19"/>
      <c r="C842" s="30" t="s">
        <v>42</v>
      </c>
      <c r="D842" s="23"/>
      <c r="E842" s="34">
        <v>1</v>
      </c>
      <c r="F842" s="21"/>
      <c r="G842" s="21"/>
      <c r="H842" s="21"/>
      <c r="I842" s="21"/>
      <c r="J842" s="21"/>
      <c r="K842" s="21"/>
      <c r="L842" s="21"/>
      <c r="M842" s="21"/>
      <c r="N842" s="393"/>
      <c r="O842" s="393"/>
      <c r="P842" s="393"/>
      <c r="Q842" s="393"/>
      <c r="R842" s="21"/>
      <c r="S842" s="21"/>
      <c r="T842" s="21"/>
      <c r="U842" s="21"/>
      <c r="V842" s="21"/>
      <c r="W842" s="21"/>
      <c r="X842" s="21"/>
      <c r="Y842" s="21"/>
      <c r="Z842" s="15"/>
      <c r="AA842" s="15"/>
      <c r="AB842" s="15"/>
      <c r="AC842" s="15"/>
      <c r="AD842" s="15"/>
      <c r="AE842" s="15"/>
      <c r="AF842" s="15"/>
      <c r="AG842" s="15" t="s">
        <v>131</v>
      </c>
      <c r="AH842" s="15">
        <v>0</v>
      </c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</row>
    <row r="843" spans="1:60" outlineLevel="3">
      <c r="A843" s="18"/>
      <c r="B843" s="19"/>
      <c r="C843" s="30" t="s">
        <v>37</v>
      </c>
      <c r="D843" s="23"/>
      <c r="E843" s="34">
        <v>6</v>
      </c>
      <c r="F843" s="21"/>
      <c r="G843" s="21"/>
      <c r="H843" s="21"/>
      <c r="I843" s="21"/>
      <c r="J843" s="21"/>
      <c r="K843" s="21"/>
      <c r="L843" s="21"/>
      <c r="M843" s="21"/>
      <c r="N843" s="393"/>
      <c r="O843" s="393"/>
      <c r="P843" s="393"/>
      <c r="Q843" s="393"/>
      <c r="R843" s="21"/>
      <c r="S843" s="21"/>
      <c r="T843" s="21"/>
      <c r="U843" s="21"/>
      <c r="V843" s="21"/>
      <c r="W843" s="21"/>
      <c r="X843" s="21"/>
      <c r="Y843" s="21"/>
      <c r="Z843" s="15"/>
      <c r="AA843" s="15"/>
      <c r="AB843" s="15"/>
      <c r="AC843" s="15"/>
      <c r="AD843" s="15"/>
      <c r="AE843" s="15"/>
      <c r="AF843" s="15"/>
      <c r="AG843" s="15" t="s">
        <v>131</v>
      </c>
      <c r="AH843" s="15">
        <v>0</v>
      </c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</row>
    <row r="844" spans="1:60" outlineLevel="3">
      <c r="A844" s="18"/>
      <c r="B844" s="19"/>
      <c r="C844" s="30" t="s">
        <v>36</v>
      </c>
      <c r="D844" s="23"/>
      <c r="E844" s="34">
        <v>7</v>
      </c>
      <c r="F844" s="21"/>
      <c r="G844" s="21"/>
      <c r="H844" s="21"/>
      <c r="I844" s="21"/>
      <c r="J844" s="21"/>
      <c r="K844" s="21"/>
      <c r="L844" s="21"/>
      <c r="M844" s="21"/>
      <c r="N844" s="393"/>
      <c r="O844" s="393"/>
      <c r="P844" s="393"/>
      <c r="Q844" s="393"/>
      <c r="R844" s="21"/>
      <c r="S844" s="21"/>
      <c r="T844" s="21"/>
      <c r="U844" s="21"/>
      <c r="V844" s="21"/>
      <c r="W844" s="21"/>
      <c r="X844" s="21"/>
      <c r="Y844" s="21"/>
      <c r="Z844" s="15"/>
      <c r="AA844" s="15"/>
      <c r="AB844" s="15"/>
      <c r="AC844" s="15"/>
      <c r="AD844" s="15"/>
      <c r="AE844" s="15"/>
      <c r="AF844" s="15"/>
      <c r="AG844" s="15" t="s">
        <v>131</v>
      </c>
      <c r="AH844" s="15">
        <v>0</v>
      </c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</row>
    <row r="845" spans="1:60" outlineLevel="3">
      <c r="A845" s="18"/>
      <c r="B845" s="19"/>
      <c r="C845" s="30" t="s">
        <v>153</v>
      </c>
      <c r="D845" s="23"/>
      <c r="E845" s="34">
        <v>12</v>
      </c>
      <c r="F845" s="21"/>
      <c r="G845" s="21"/>
      <c r="H845" s="21"/>
      <c r="I845" s="21"/>
      <c r="J845" s="21"/>
      <c r="K845" s="21"/>
      <c r="L845" s="21"/>
      <c r="M845" s="21"/>
      <c r="N845" s="393"/>
      <c r="O845" s="393"/>
      <c r="P845" s="393"/>
      <c r="Q845" s="393"/>
      <c r="R845" s="21"/>
      <c r="S845" s="21"/>
      <c r="T845" s="21"/>
      <c r="U845" s="21"/>
      <c r="V845" s="21"/>
      <c r="W845" s="21"/>
      <c r="X845" s="21"/>
      <c r="Y845" s="21"/>
      <c r="Z845" s="15"/>
      <c r="AA845" s="15"/>
      <c r="AB845" s="15"/>
      <c r="AC845" s="15"/>
      <c r="AD845" s="15"/>
      <c r="AE845" s="15"/>
      <c r="AF845" s="15"/>
      <c r="AG845" s="15" t="s">
        <v>131</v>
      </c>
      <c r="AH845" s="15">
        <v>0</v>
      </c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</row>
    <row r="846" spans="1:60" outlineLevel="3">
      <c r="A846" s="18"/>
      <c r="B846" s="19"/>
      <c r="C846" s="30" t="s">
        <v>776</v>
      </c>
      <c r="D846" s="23"/>
      <c r="E846" s="34">
        <v>25</v>
      </c>
      <c r="F846" s="21"/>
      <c r="G846" s="21"/>
      <c r="H846" s="21"/>
      <c r="I846" s="21"/>
      <c r="J846" s="21"/>
      <c r="K846" s="21"/>
      <c r="L846" s="21"/>
      <c r="M846" s="21"/>
      <c r="N846" s="393"/>
      <c r="O846" s="393"/>
      <c r="P846" s="393"/>
      <c r="Q846" s="393"/>
      <c r="R846" s="21"/>
      <c r="S846" s="21"/>
      <c r="T846" s="21"/>
      <c r="U846" s="21"/>
      <c r="V846" s="21"/>
      <c r="W846" s="21"/>
      <c r="X846" s="21"/>
      <c r="Y846" s="21"/>
      <c r="Z846" s="15"/>
      <c r="AA846" s="15"/>
      <c r="AB846" s="15"/>
      <c r="AC846" s="15"/>
      <c r="AD846" s="15"/>
      <c r="AE846" s="15"/>
      <c r="AF846" s="15"/>
      <c r="AG846" s="15" t="s">
        <v>131</v>
      </c>
      <c r="AH846" s="15">
        <v>0</v>
      </c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</row>
    <row r="847" spans="1:60" outlineLevel="3">
      <c r="A847" s="18"/>
      <c r="B847" s="19"/>
      <c r="C847" s="30" t="s">
        <v>203</v>
      </c>
      <c r="D847" s="23"/>
      <c r="E847" s="34">
        <v>2</v>
      </c>
      <c r="F847" s="21"/>
      <c r="G847" s="21"/>
      <c r="H847" s="21"/>
      <c r="I847" s="21"/>
      <c r="J847" s="21"/>
      <c r="K847" s="21"/>
      <c r="L847" s="21"/>
      <c r="M847" s="21"/>
      <c r="N847" s="393"/>
      <c r="O847" s="393"/>
      <c r="P847" s="393"/>
      <c r="Q847" s="393"/>
      <c r="R847" s="21"/>
      <c r="S847" s="21"/>
      <c r="T847" s="21"/>
      <c r="U847" s="21"/>
      <c r="V847" s="21"/>
      <c r="W847" s="21"/>
      <c r="X847" s="21"/>
      <c r="Y847" s="21"/>
      <c r="Z847" s="15"/>
      <c r="AA847" s="15"/>
      <c r="AB847" s="15"/>
      <c r="AC847" s="15"/>
      <c r="AD847" s="15"/>
      <c r="AE847" s="15"/>
      <c r="AF847" s="15"/>
      <c r="AG847" s="15" t="s">
        <v>131</v>
      </c>
      <c r="AH847" s="15">
        <v>0</v>
      </c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</row>
    <row r="848" spans="1:60" outlineLevel="3">
      <c r="A848" s="18"/>
      <c r="B848" s="19"/>
      <c r="C848" s="30" t="s">
        <v>777</v>
      </c>
      <c r="D848" s="23"/>
      <c r="E848" s="34">
        <v>12</v>
      </c>
      <c r="F848" s="21"/>
      <c r="G848" s="21"/>
      <c r="H848" s="21"/>
      <c r="I848" s="21"/>
      <c r="J848" s="21"/>
      <c r="K848" s="21"/>
      <c r="L848" s="21"/>
      <c r="M848" s="21"/>
      <c r="N848" s="393"/>
      <c r="O848" s="393"/>
      <c r="P848" s="393"/>
      <c r="Q848" s="393"/>
      <c r="R848" s="21"/>
      <c r="S848" s="21"/>
      <c r="T848" s="21"/>
      <c r="U848" s="21"/>
      <c r="V848" s="21"/>
      <c r="W848" s="21"/>
      <c r="X848" s="21"/>
      <c r="Y848" s="21"/>
      <c r="Z848" s="15"/>
      <c r="AA848" s="15"/>
      <c r="AB848" s="15"/>
      <c r="AC848" s="15"/>
      <c r="AD848" s="15"/>
      <c r="AE848" s="15"/>
      <c r="AF848" s="15"/>
      <c r="AG848" s="15" t="s">
        <v>131</v>
      </c>
      <c r="AH848" s="15">
        <v>0</v>
      </c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</row>
    <row r="849" spans="1:60" outlineLevel="3">
      <c r="A849" s="18"/>
      <c r="B849" s="19"/>
      <c r="C849" s="30" t="s">
        <v>778</v>
      </c>
      <c r="D849" s="23"/>
      <c r="E849" s="34">
        <v>23</v>
      </c>
      <c r="F849" s="21"/>
      <c r="G849" s="21"/>
      <c r="H849" s="21"/>
      <c r="I849" s="21"/>
      <c r="J849" s="21"/>
      <c r="K849" s="21"/>
      <c r="L849" s="21"/>
      <c r="M849" s="21"/>
      <c r="N849" s="393"/>
      <c r="O849" s="393"/>
      <c r="P849" s="393"/>
      <c r="Q849" s="393"/>
      <c r="R849" s="21"/>
      <c r="S849" s="21"/>
      <c r="T849" s="21"/>
      <c r="U849" s="21"/>
      <c r="V849" s="21"/>
      <c r="W849" s="21"/>
      <c r="X849" s="21"/>
      <c r="Y849" s="21"/>
      <c r="Z849" s="15"/>
      <c r="AA849" s="15"/>
      <c r="AB849" s="15"/>
      <c r="AC849" s="15"/>
      <c r="AD849" s="15"/>
      <c r="AE849" s="15"/>
      <c r="AF849" s="15"/>
      <c r="AG849" s="15" t="s">
        <v>131</v>
      </c>
      <c r="AH849" s="15">
        <v>0</v>
      </c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</row>
    <row r="850" spans="1:60" ht="22.5" outlineLevel="1">
      <c r="A850" s="25">
        <v>109</v>
      </c>
      <c r="B850" s="26" t="s">
        <v>779</v>
      </c>
      <c r="C850" s="29" t="s">
        <v>780</v>
      </c>
      <c r="D850" s="27" t="s">
        <v>152</v>
      </c>
      <c r="E850" s="35">
        <v>1.44</v>
      </c>
      <c r="F850" s="392"/>
      <c r="G850" s="36">
        <f>ROUND(E850*F850,2)</f>
        <v>0</v>
      </c>
      <c r="H850" s="392"/>
      <c r="I850" s="36">
        <f>ROUND(E850*H850,2)</f>
        <v>0</v>
      </c>
      <c r="J850" s="392"/>
      <c r="K850" s="36">
        <f>ROUND(E850*J850,2)</f>
        <v>0</v>
      </c>
      <c r="L850" s="36">
        <v>21</v>
      </c>
      <c r="M850" s="36">
        <f>G850*(1+L850/100)</f>
        <v>0</v>
      </c>
      <c r="N850" s="35">
        <v>6.8999999999999997E-4</v>
      </c>
      <c r="O850" s="35">
        <f>ROUND(E850*N850,2)</f>
        <v>0</v>
      </c>
      <c r="P850" s="35">
        <v>3.4000000000000002E-2</v>
      </c>
      <c r="Q850" s="35">
        <f>ROUND(E850*P850,2)</f>
        <v>0.05</v>
      </c>
      <c r="R850" s="36"/>
      <c r="S850" s="36" t="s">
        <v>2116</v>
      </c>
      <c r="T850" s="28" t="s">
        <v>127</v>
      </c>
      <c r="U850" s="21">
        <v>0.33</v>
      </c>
      <c r="V850" s="21">
        <f>ROUND(E850*U850,2)</f>
        <v>0.48</v>
      </c>
      <c r="W850" s="21"/>
      <c r="X850" s="21" t="s">
        <v>135</v>
      </c>
      <c r="Y850" s="21" t="s">
        <v>2117</v>
      </c>
      <c r="Z850" s="15"/>
      <c r="AA850" s="15"/>
      <c r="AB850" s="15"/>
      <c r="AC850" s="15"/>
      <c r="AD850" s="15"/>
      <c r="AE850" s="15"/>
      <c r="AF850" s="15"/>
      <c r="AG850" s="15" t="s">
        <v>136</v>
      </c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</row>
    <row r="851" spans="1:60" outlineLevel="2">
      <c r="A851" s="18"/>
      <c r="B851" s="19"/>
      <c r="C851" s="30" t="s">
        <v>781</v>
      </c>
      <c r="D851" s="23"/>
      <c r="E851" s="34">
        <v>1.44</v>
      </c>
      <c r="F851" s="21"/>
      <c r="G851" s="21"/>
      <c r="H851" s="21"/>
      <c r="I851" s="21"/>
      <c r="J851" s="21"/>
      <c r="K851" s="21"/>
      <c r="L851" s="21"/>
      <c r="M851" s="21"/>
      <c r="N851" s="393"/>
      <c r="O851" s="393"/>
      <c r="P851" s="393"/>
      <c r="Q851" s="393"/>
      <c r="R851" s="21"/>
      <c r="S851" s="21"/>
      <c r="T851" s="21"/>
      <c r="U851" s="21"/>
      <c r="V851" s="21"/>
      <c r="W851" s="21"/>
      <c r="X851" s="21"/>
      <c r="Y851" s="21"/>
      <c r="Z851" s="15"/>
      <c r="AA851" s="15"/>
      <c r="AB851" s="15"/>
      <c r="AC851" s="15"/>
      <c r="AD851" s="15"/>
      <c r="AE851" s="15"/>
      <c r="AF851" s="15"/>
      <c r="AG851" s="15" t="s">
        <v>131</v>
      </c>
      <c r="AH851" s="15">
        <v>0</v>
      </c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</row>
    <row r="852" spans="1:60" outlineLevel="1">
      <c r="A852" s="25">
        <v>110</v>
      </c>
      <c r="B852" s="26" t="s">
        <v>782</v>
      </c>
      <c r="C852" s="29" t="s">
        <v>783</v>
      </c>
      <c r="D852" s="27" t="s">
        <v>152</v>
      </c>
      <c r="E852" s="35">
        <v>131.6</v>
      </c>
      <c r="F852" s="392"/>
      <c r="G852" s="36">
        <f>ROUND(E852*F852,2)</f>
        <v>0</v>
      </c>
      <c r="H852" s="392"/>
      <c r="I852" s="36">
        <f>ROUND(E852*H852,2)</f>
        <v>0</v>
      </c>
      <c r="J852" s="392"/>
      <c r="K852" s="36">
        <f>ROUND(E852*J852,2)</f>
        <v>0</v>
      </c>
      <c r="L852" s="36">
        <v>21</v>
      </c>
      <c r="M852" s="36">
        <f>G852*(1+L852/100)</f>
        <v>0</v>
      </c>
      <c r="N852" s="35">
        <v>1.17E-3</v>
      </c>
      <c r="O852" s="35">
        <f>ROUND(E852*N852,2)</f>
        <v>0.15</v>
      </c>
      <c r="P852" s="35">
        <v>7.5999999999999998E-2</v>
      </c>
      <c r="Q852" s="35">
        <f>ROUND(E852*P852,2)</f>
        <v>10</v>
      </c>
      <c r="R852" s="36"/>
      <c r="S852" s="36" t="s">
        <v>2116</v>
      </c>
      <c r="T852" s="28" t="s">
        <v>2116</v>
      </c>
      <c r="U852" s="21">
        <v>0</v>
      </c>
      <c r="V852" s="21">
        <f>ROUND(E852*U852,2)</f>
        <v>0</v>
      </c>
      <c r="W852" s="21"/>
      <c r="X852" s="21" t="s">
        <v>135</v>
      </c>
      <c r="Y852" s="21" t="s">
        <v>2117</v>
      </c>
      <c r="Z852" s="15"/>
      <c r="AA852" s="15"/>
      <c r="AB852" s="15"/>
      <c r="AC852" s="15"/>
      <c r="AD852" s="15"/>
      <c r="AE852" s="15"/>
      <c r="AF852" s="15"/>
      <c r="AG852" s="15" t="s">
        <v>157</v>
      </c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</row>
    <row r="853" spans="1:60" outlineLevel="2">
      <c r="A853" s="18"/>
      <c r="B853" s="19"/>
      <c r="C853" s="30" t="s">
        <v>784</v>
      </c>
      <c r="D853" s="23"/>
      <c r="E853" s="34">
        <v>16.8</v>
      </c>
      <c r="F853" s="21"/>
      <c r="G853" s="21"/>
      <c r="H853" s="21"/>
      <c r="I853" s="21"/>
      <c r="J853" s="21"/>
      <c r="K853" s="21"/>
      <c r="L853" s="21"/>
      <c r="M853" s="21"/>
      <c r="N853" s="393"/>
      <c r="O853" s="393"/>
      <c r="P853" s="393"/>
      <c r="Q853" s="393"/>
      <c r="R853" s="21"/>
      <c r="S853" s="21"/>
      <c r="T853" s="21"/>
      <c r="U853" s="21"/>
      <c r="V853" s="21"/>
      <c r="W853" s="21"/>
      <c r="X853" s="21"/>
      <c r="Y853" s="21"/>
      <c r="Z853" s="15"/>
      <c r="AA853" s="15"/>
      <c r="AB853" s="15"/>
      <c r="AC853" s="15"/>
      <c r="AD853" s="15"/>
      <c r="AE853" s="15"/>
      <c r="AF853" s="15"/>
      <c r="AG853" s="15" t="s">
        <v>131</v>
      </c>
      <c r="AH853" s="15">
        <v>0</v>
      </c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</row>
    <row r="854" spans="1:60" outlineLevel="3">
      <c r="A854" s="18"/>
      <c r="B854" s="19"/>
      <c r="C854" s="30" t="s">
        <v>785</v>
      </c>
      <c r="D854" s="23"/>
      <c r="E854" s="34">
        <v>11.2</v>
      </c>
      <c r="F854" s="21"/>
      <c r="G854" s="21"/>
      <c r="H854" s="21"/>
      <c r="I854" s="21"/>
      <c r="J854" s="21"/>
      <c r="K854" s="21"/>
      <c r="L854" s="21"/>
      <c r="M854" s="21"/>
      <c r="N854" s="393"/>
      <c r="O854" s="393"/>
      <c r="P854" s="393"/>
      <c r="Q854" s="393"/>
      <c r="R854" s="21"/>
      <c r="S854" s="21"/>
      <c r="T854" s="21"/>
      <c r="U854" s="21"/>
      <c r="V854" s="21"/>
      <c r="W854" s="21"/>
      <c r="X854" s="21"/>
      <c r="Y854" s="21"/>
      <c r="Z854" s="15"/>
      <c r="AA854" s="15"/>
      <c r="AB854" s="15"/>
      <c r="AC854" s="15"/>
      <c r="AD854" s="15"/>
      <c r="AE854" s="15"/>
      <c r="AF854" s="15"/>
      <c r="AG854" s="15" t="s">
        <v>131</v>
      </c>
      <c r="AH854" s="15">
        <v>0</v>
      </c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</row>
    <row r="855" spans="1:60" outlineLevel="3">
      <c r="A855" s="18"/>
      <c r="B855" s="19"/>
      <c r="C855" s="30" t="s">
        <v>786</v>
      </c>
      <c r="D855" s="23"/>
      <c r="E855" s="34">
        <v>9.6</v>
      </c>
      <c r="F855" s="21"/>
      <c r="G855" s="21"/>
      <c r="H855" s="21"/>
      <c r="I855" s="21"/>
      <c r="J855" s="21"/>
      <c r="K855" s="21"/>
      <c r="L855" s="21"/>
      <c r="M855" s="21"/>
      <c r="N855" s="393"/>
      <c r="O855" s="393"/>
      <c r="P855" s="393"/>
      <c r="Q855" s="393"/>
      <c r="R855" s="21"/>
      <c r="S855" s="21"/>
      <c r="T855" s="21"/>
      <c r="U855" s="21"/>
      <c r="V855" s="21"/>
      <c r="W855" s="21"/>
      <c r="X855" s="21"/>
      <c r="Y855" s="21"/>
      <c r="Z855" s="15"/>
      <c r="AA855" s="15"/>
      <c r="AB855" s="15"/>
      <c r="AC855" s="15"/>
      <c r="AD855" s="15"/>
      <c r="AE855" s="15"/>
      <c r="AF855" s="15"/>
      <c r="AG855" s="15" t="s">
        <v>131</v>
      </c>
      <c r="AH855" s="15">
        <v>0</v>
      </c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</row>
    <row r="856" spans="1:60" outlineLevel="3">
      <c r="A856" s="18"/>
      <c r="B856" s="19"/>
      <c r="C856" s="30" t="s">
        <v>787</v>
      </c>
      <c r="D856" s="23"/>
      <c r="E856" s="34">
        <v>15.2</v>
      </c>
      <c r="F856" s="21"/>
      <c r="G856" s="21"/>
      <c r="H856" s="21"/>
      <c r="I856" s="21"/>
      <c r="J856" s="21"/>
      <c r="K856" s="21"/>
      <c r="L856" s="21"/>
      <c r="M856" s="21"/>
      <c r="N856" s="393"/>
      <c r="O856" s="393"/>
      <c r="P856" s="393"/>
      <c r="Q856" s="393"/>
      <c r="R856" s="21"/>
      <c r="S856" s="21"/>
      <c r="T856" s="21"/>
      <c r="U856" s="21"/>
      <c r="V856" s="21"/>
      <c r="W856" s="21"/>
      <c r="X856" s="21"/>
      <c r="Y856" s="21"/>
      <c r="Z856" s="15"/>
      <c r="AA856" s="15"/>
      <c r="AB856" s="15"/>
      <c r="AC856" s="15"/>
      <c r="AD856" s="15"/>
      <c r="AE856" s="15"/>
      <c r="AF856" s="15"/>
      <c r="AG856" s="15" t="s">
        <v>131</v>
      </c>
      <c r="AH856" s="15">
        <v>0</v>
      </c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</row>
    <row r="857" spans="1:60" outlineLevel="3">
      <c r="A857" s="18"/>
      <c r="B857" s="19"/>
      <c r="C857" s="30" t="s">
        <v>788</v>
      </c>
      <c r="D857" s="23"/>
      <c r="E857" s="34">
        <v>8.4</v>
      </c>
      <c r="F857" s="21"/>
      <c r="G857" s="21"/>
      <c r="H857" s="21"/>
      <c r="I857" s="21"/>
      <c r="J857" s="21"/>
      <c r="K857" s="21"/>
      <c r="L857" s="21"/>
      <c r="M857" s="21"/>
      <c r="N857" s="393"/>
      <c r="O857" s="393"/>
      <c r="P857" s="393"/>
      <c r="Q857" s="393"/>
      <c r="R857" s="21"/>
      <c r="S857" s="21"/>
      <c r="T857" s="21"/>
      <c r="U857" s="21"/>
      <c r="V857" s="21"/>
      <c r="W857" s="21"/>
      <c r="X857" s="21"/>
      <c r="Y857" s="21"/>
      <c r="Z857" s="15"/>
      <c r="AA857" s="15"/>
      <c r="AB857" s="15"/>
      <c r="AC857" s="15"/>
      <c r="AD857" s="15"/>
      <c r="AE857" s="15"/>
      <c r="AF857" s="15"/>
      <c r="AG857" s="15" t="s">
        <v>131</v>
      </c>
      <c r="AH857" s="15">
        <v>0</v>
      </c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</row>
    <row r="858" spans="1:60" outlineLevel="3">
      <c r="A858" s="18"/>
      <c r="B858" s="19"/>
      <c r="C858" s="30" t="s">
        <v>789</v>
      </c>
      <c r="D858" s="23"/>
      <c r="E858" s="34">
        <v>6.8</v>
      </c>
      <c r="F858" s="21"/>
      <c r="G858" s="21"/>
      <c r="H858" s="21"/>
      <c r="I858" s="21"/>
      <c r="J858" s="21"/>
      <c r="K858" s="21"/>
      <c r="L858" s="21"/>
      <c r="M858" s="21"/>
      <c r="N858" s="393"/>
      <c r="O858" s="393"/>
      <c r="P858" s="393"/>
      <c r="Q858" s="393"/>
      <c r="R858" s="21"/>
      <c r="S858" s="21"/>
      <c r="T858" s="21"/>
      <c r="U858" s="21"/>
      <c r="V858" s="21"/>
      <c r="W858" s="21"/>
      <c r="X858" s="21"/>
      <c r="Y858" s="21"/>
      <c r="Z858" s="15"/>
      <c r="AA858" s="15"/>
      <c r="AB858" s="15"/>
      <c r="AC858" s="15"/>
      <c r="AD858" s="15"/>
      <c r="AE858" s="15"/>
      <c r="AF858" s="15"/>
      <c r="AG858" s="15" t="s">
        <v>131</v>
      </c>
      <c r="AH858" s="15">
        <v>0</v>
      </c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</row>
    <row r="859" spans="1:60" outlineLevel="3">
      <c r="A859" s="18"/>
      <c r="B859" s="19"/>
      <c r="C859" s="30" t="s">
        <v>790</v>
      </c>
      <c r="D859" s="23"/>
      <c r="E859" s="34">
        <v>7</v>
      </c>
      <c r="F859" s="21"/>
      <c r="G859" s="21"/>
      <c r="H859" s="21"/>
      <c r="I859" s="21"/>
      <c r="J859" s="21"/>
      <c r="K859" s="21"/>
      <c r="L859" s="21"/>
      <c r="M859" s="21"/>
      <c r="N859" s="393"/>
      <c r="O859" s="393"/>
      <c r="P859" s="393"/>
      <c r="Q859" s="393"/>
      <c r="R859" s="21"/>
      <c r="S859" s="21"/>
      <c r="T859" s="21"/>
      <c r="U859" s="21"/>
      <c r="V859" s="21"/>
      <c r="W859" s="21"/>
      <c r="X859" s="21"/>
      <c r="Y859" s="21"/>
      <c r="Z859" s="15"/>
      <c r="AA859" s="15"/>
      <c r="AB859" s="15"/>
      <c r="AC859" s="15"/>
      <c r="AD859" s="15"/>
      <c r="AE859" s="15"/>
      <c r="AF859" s="15"/>
      <c r="AG859" s="15" t="s">
        <v>131</v>
      </c>
      <c r="AH859" s="15">
        <v>0</v>
      </c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</row>
    <row r="860" spans="1:60" outlineLevel="3">
      <c r="A860" s="18"/>
      <c r="B860" s="19"/>
      <c r="C860" s="30" t="s">
        <v>791</v>
      </c>
      <c r="D860" s="23"/>
      <c r="E860" s="34">
        <v>16.8</v>
      </c>
      <c r="F860" s="21"/>
      <c r="G860" s="21"/>
      <c r="H860" s="21"/>
      <c r="I860" s="21"/>
      <c r="J860" s="21"/>
      <c r="K860" s="21"/>
      <c r="L860" s="21"/>
      <c r="M860" s="21"/>
      <c r="N860" s="393"/>
      <c r="O860" s="393"/>
      <c r="P860" s="393"/>
      <c r="Q860" s="393"/>
      <c r="R860" s="21"/>
      <c r="S860" s="21"/>
      <c r="T860" s="21"/>
      <c r="U860" s="21"/>
      <c r="V860" s="21"/>
      <c r="W860" s="21"/>
      <c r="X860" s="21"/>
      <c r="Y860" s="21"/>
      <c r="Z860" s="15"/>
      <c r="AA860" s="15"/>
      <c r="AB860" s="15"/>
      <c r="AC860" s="15"/>
      <c r="AD860" s="15"/>
      <c r="AE860" s="15"/>
      <c r="AF860" s="15"/>
      <c r="AG860" s="15" t="s">
        <v>131</v>
      </c>
      <c r="AH860" s="15">
        <v>0</v>
      </c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</row>
    <row r="861" spans="1:60" outlineLevel="3">
      <c r="A861" s="18"/>
      <c r="B861" s="19"/>
      <c r="C861" s="30" t="s">
        <v>792</v>
      </c>
      <c r="D861" s="23"/>
      <c r="E861" s="34">
        <v>3.2</v>
      </c>
      <c r="F861" s="21"/>
      <c r="G861" s="21"/>
      <c r="H861" s="21"/>
      <c r="I861" s="21"/>
      <c r="J861" s="21"/>
      <c r="K861" s="21"/>
      <c r="L861" s="21"/>
      <c r="M861" s="21"/>
      <c r="N861" s="393"/>
      <c r="O861" s="393"/>
      <c r="P861" s="393"/>
      <c r="Q861" s="393"/>
      <c r="R861" s="21"/>
      <c r="S861" s="21"/>
      <c r="T861" s="21"/>
      <c r="U861" s="21"/>
      <c r="V861" s="21"/>
      <c r="W861" s="21"/>
      <c r="X861" s="21"/>
      <c r="Y861" s="21"/>
      <c r="Z861" s="15"/>
      <c r="AA861" s="15"/>
      <c r="AB861" s="15"/>
      <c r="AC861" s="15"/>
      <c r="AD861" s="15"/>
      <c r="AE861" s="15"/>
      <c r="AF861" s="15"/>
      <c r="AG861" s="15" t="s">
        <v>131</v>
      </c>
      <c r="AH861" s="15">
        <v>0</v>
      </c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</row>
    <row r="862" spans="1:60" outlineLevel="3">
      <c r="A862" s="18"/>
      <c r="B862" s="19"/>
      <c r="C862" s="30" t="s">
        <v>793</v>
      </c>
      <c r="D862" s="23"/>
      <c r="E862" s="34">
        <v>15.6</v>
      </c>
      <c r="F862" s="21"/>
      <c r="G862" s="21"/>
      <c r="H862" s="21"/>
      <c r="I862" s="21"/>
      <c r="J862" s="21"/>
      <c r="K862" s="21"/>
      <c r="L862" s="21"/>
      <c r="M862" s="21"/>
      <c r="N862" s="393"/>
      <c r="O862" s="393"/>
      <c r="P862" s="393"/>
      <c r="Q862" s="393"/>
      <c r="R862" s="21"/>
      <c r="S862" s="21"/>
      <c r="T862" s="21"/>
      <c r="U862" s="21"/>
      <c r="V862" s="21"/>
      <c r="W862" s="21"/>
      <c r="X862" s="21"/>
      <c r="Y862" s="21"/>
      <c r="Z862" s="15"/>
      <c r="AA862" s="15"/>
      <c r="AB862" s="15"/>
      <c r="AC862" s="15"/>
      <c r="AD862" s="15"/>
      <c r="AE862" s="15"/>
      <c r="AF862" s="15"/>
      <c r="AG862" s="15" t="s">
        <v>131</v>
      </c>
      <c r="AH862" s="15">
        <v>0</v>
      </c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</row>
    <row r="863" spans="1:60" outlineLevel="3">
      <c r="A863" s="18"/>
      <c r="B863" s="19"/>
      <c r="C863" s="30" t="s">
        <v>794</v>
      </c>
      <c r="D863" s="23"/>
      <c r="E863" s="34">
        <v>11.8</v>
      </c>
      <c r="F863" s="21"/>
      <c r="G863" s="21"/>
      <c r="H863" s="21"/>
      <c r="I863" s="21"/>
      <c r="J863" s="21"/>
      <c r="K863" s="21"/>
      <c r="L863" s="21"/>
      <c r="M863" s="21"/>
      <c r="N863" s="393"/>
      <c r="O863" s="393"/>
      <c r="P863" s="393"/>
      <c r="Q863" s="393"/>
      <c r="R863" s="21"/>
      <c r="S863" s="21"/>
      <c r="T863" s="21"/>
      <c r="U863" s="21"/>
      <c r="V863" s="21"/>
      <c r="W863" s="21"/>
      <c r="X863" s="21"/>
      <c r="Y863" s="21"/>
      <c r="Z863" s="15"/>
      <c r="AA863" s="15"/>
      <c r="AB863" s="15"/>
      <c r="AC863" s="15"/>
      <c r="AD863" s="15"/>
      <c r="AE863" s="15"/>
      <c r="AF863" s="15"/>
      <c r="AG863" s="15" t="s">
        <v>131</v>
      </c>
      <c r="AH863" s="15">
        <v>0</v>
      </c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</row>
    <row r="864" spans="1:60" outlineLevel="3">
      <c r="A864" s="18"/>
      <c r="B864" s="19"/>
      <c r="C864" s="30" t="s">
        <v>795</v>
      </c>
      <c r="D864" s="23"/>
      <c r="E864" s="34">
        <v>9.1999999999999993</v>
      </c>
      <c r="F864" s="21"/>
      <c r="G864" s="21"/>
      <c r="H864" s="21"/>
      <c r="I864" s="21"/>
      <c r="J864" s="21"/>
      <c r="K864" s="21"/>
      <c r="L864" s="21"/>
      <c r="M864" s="21"/>
      <c r="N864" s="393"/>
      <c r="O864" s="393"/>
      <c r="P864" s="393"/>
      <c r="Q864" s="393"/>
      <c r="R864" s="21"/>
      <c r="S864" s="21"/>
      <c r="T864" s="21"/>
      <c r="U864" s="21"/>
      <c r="V864" s="21"/>
      <c r="W864" s="21"/>
      <c r="X864" s="21"/>
      <c r="Y864" s="21"/>
      <c r="Z864" s="15"/>
      <c r="AA864" s="15"/>
      <c r="AB864" s="15"/>
      <c r="AC864" s="15"/>
      <c r="AD864" s="15"/>
      <c r="AE864" s="15"/>
      <c r="AF864" s="15"/>
      <c r="AG864" s="15" t="s">
        <v>131</v>
      </c>
      <c r="AH864" s="15">
        <v>0</v>
      </c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</row>
    <row r="865" spans="1:60" outlineLevel="1">
      <c r="A865" s="25">
        <v>111</v>
      </c>
      <c r="B865" s="26" t="s">
        <v>796</v>
      </c>
      <c r="C865" s="29" t="s">
        <v>797</v>
      </c>
      <c r="D865" s="27" t="s">
        <v>152</v>
      </c>
      <c r="E865" s="35">
        <v>27.126999999999999</v>
      </c>
      <c r="F865" s="392"/>
      <c r="G865" s="36">
        <f>ROUND(E865*F865,2)</f>
        <v>0</v>
      </c>
      <c r="H865" s="392"/>
      <c r="I865" s="36">
        <f>ROUND(E865*H865,2)</f>
        <v>0</v>
      </c>
      <c r="J865" s="392"/>
      <c r="K865" s="36">
        <f>ROUND(E865*J865,2)</f>
        <v>0</v>
      </c>
      <c r="L865" s="36">
        <v>21</v>
      </c>
      <c r="M865" s="36">
        <f>G865*(1+L865/100)</f>
        <v>0</v>
      </c>
      <c r="N865" s="35">
        <v>1E-3</v>
      </c>
      <c r="O865" s="35">
        <f>ROUND(E865*N865,2)</f>
        <v>0.03</v>
      </c>
      <c r="P865" s="35">
        <v>6.3E-2</v>
      </c>
      <c r="Q865" s="35">
        <f>ROUND(E865*P865,2)</f>
        <v>1.71</v>
      </c>
      <c r="R865" s="36"/>
      <c r="S865" s="36" t="s">
        <v>2116</v>
      </c>
      <c r="T865" s="28" t="s">
        <v>2116</v>
      </c>
      <c r="U865" s="21">
        <v>0.72</v>
      </c>
      <c r="V865" s="21">
        <f>ROUND(E865*U865,2)</f>
        <v>19.53</v>
      </c>
      <c r="W865" s="21"/>
      <c r="X865" s="21" t="s">
        <v>135</v>
      </c>
      <c r="Y865" s="21" t="s">
        <v>2117</v>
      </c>
      <c r="Z865" s="15"/>
      <c r="AA865" s="15"/>
      <c r="AB865" s="15"/>
      <c r="AC865" s="15"/>
      <c r="AD865" s="15"/>
      <c r="AE865" s="15"/>
      <c r="AF865" s="15"/>
      <c r="AG865" s="15" t="s">
        <v>157</v>
      </c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</row>
    <row r="866" spans="1:60" outlineLevel="2">
      <c r="A866" s="18"/>
      <c r="B866" s="19"/>
      <c r="C866" s="30" t="s">
        <v>798</v>
      </c>
      <c r="D866" s="23"/>
      <c r="E866" s="34">
        <v>2.9</v>
      </c>
      <c r="F866" s="21"/>
      <c r="G866" s="21"/>
      <c r="H866" s="21"/>
      <c r="I866" s="21"/>
      <c r="J866" s="21"/>
      <c r="K866" s="21"/>
      <c r="L866" s="21"/>
      <c r="M866" s="21"/>
      <c r="N866" s="393"/>
      <c r="O866" s="393"/>
      <c r="P866" s="393"/>
      <c r="Q866" s="393"/>
      <c r="R866" s="21"/>
      <c r="S866" s="21"/>
      <c r="T866" s="21"/>
      <c r="U866" s="21"/>
      <c r="V866" s="21"/>
      <c r="W866" s="21"/>
      <c r="X866" s="21"/>
      <c r="Y866" s="21"/>
      <c r="Z866" s="15"/>
      <c r="AA866" s="15"/>
      <c r="AB866" s="15"/>
      <c r="AC866" s="15"/>
      <c r="AD866" s="15"/>
      <c r="AE866" s="15"/>
      <c r="AF866" s="15"/>
      <c r="AG866" s="15" t="s">
        <v>131</v>
      </c>
      <c r="AH866" s="15">
        <v>0</v>
      </c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</row>
    <row r="867" spans="1:60" outlineLevel="3">
      <c r="A867" s="18"/>
      <c r="B867" s="19"/>
      <c r="C867" s="30" t="s">
        <v>799</v>
      </c>
      <c r="D867" s="23"/>
      <c r="E867" s="34">
        <v>2.7269999999999999</v>
      </c>
      <c r="F867" s="21"/>
      <c r="G867" s="21"/>
      <c r="H867" s="21"/>
      <c r="I867" s="21"/>
      <c r="J867" s="21"/>
      <c r="K867" s="21"/>
      <c r="L867" s="21"/>
      <c r="M867" s="21"/>
      <c r="N867" s="393"/>
      <c r="O867" s="393"/>
      <c r="P867" s="393"/>
      <c r="Q867" s="393"/>
      <c r="R867" s="21"/>
      <c r="S867" s="21"/>
      <c r="T867" s="21"/>
      <c r="U867" s="21"/>
      <c r="V867" s="21"/>
      <c r="W867" s="21"/>
      <c r="X867" s="21"/>
      <c r="Y867" s="21"/>
      <c r="Z867" s="15"/>
      <c r="AA867" s="15"/>
      <c r="AB867" s="15"/>
      <c r="AC867" s="15"/>
      <c r="AD867" s="15"/>
      <c r="AE867" s="15"/>
      <c r="AF867" s="15"/>
      <c r="AG867" s="15" t="s">
        <v>131</v>
      </c>
      <c r="AH867" s="15">
        <v>0</v>
      </c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</row>
    <row r="868" spans="1:60" outlineLevel="3">
      <c r="A868" s="18"/>
      <c r="B868" s="19"/>
      <c r="C868" s="30" t="s">
        <v>800</v>
      </c>
      <c r="D868" s="23"/>
      <c r="E868" s="34">
        <v>2.5</v>
      </c>
      <c r="F868" s="21"/>
      <c r="G868" s="21"/>
      <c r="H868" s="21"/>
      <c r="I868" s="21"/>
      <c r="J868" s="21"/>
      <c r="K868" s="21"/>
      <c r="L868" s="21"/>
      <c r="M868" s="21"/>
      <c r="N868" s="393"/>
      <c r="O868" s="393"/>
      <c r="P868" s="393"/>
      <c r="Q868" s="393"/>
      <c r="R868" s="21"/>
      <c r="S868" s="21"/>
      <c r="T868" s="21"/>
      <c r="U868" s="21"/>
      <c r="V868" s="21"/>
      <c r="W868" s="21"/>
      <c r="X868" s="21"/>
      <c r="Y868" s="21"/>
      <c r="Z868" s="15"/>
      <c r="AA868" s="15"/>
      <c r="AB868" s="15"/>
      <c r="AC868" s="15"/>
      <c r="AD868" s="15"/>
      <c r="AE868" s="15"/>
      <c r="AF868" s="15"/>
      <c r="AG868" s="15" t="s">
        <v>131</v>
      </c>
      <c r="AH868" s="15">
        <v>0</v>
      </c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</row>
    <row r="869" spans="1:60" outlineLevel="3">
      <c r="A869" s="18"/>
      <c r="B869" s="19"/>
      <c r="C869" s="30" t="s">
        <v>798</v>
      </c>
      <c r="D869" s="23"/>
      <c r="E869" s="34">
        <v>2.9</v>
      </c>
      <c r="F869" s="21"/>
      <c r="G869" s="21"/>
      <c r="H869" s="21"/>
      <c r="I869" s="21"/>
      <c r="J869" s="21"/>
      <c r="K869" s="21"/>
      <c r="L869" s="21"/>
      <c r="M869" s="21"/>
      <c r="N869" s="393"/>
      <c r="O869" s="393"/>
      <c r="P869" s="393"/>
      <c r="Q869" s="393"/>
      <c r="R869" s="21"/>
      <c r="S869" s="21"/>
      <c r="T869" s="21"/>
      <c r="U869" s="21"/>
      <c r="V869" s="21"/>
      <c r="W869" s="21"/>
      <c r="X869" s="21"/>
      <c r="Y869" s="21"/>
      <c r="Z869" s="15"/>
      <c r="AA869" s="15"/>
      <c r="AB869" s="15"/>
      <c r="AC869" s="15"/>
      <c r="AD869" s="15"/>
      <c r="AE869" s="15"/>
      <c r="AF869" s="15"/>
      <c r="AG869" s="15" t="s">
        <v>131</v>
      </c>
      <c r="AH869" s="15">
        <v>0</v>
      </c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</row>
    <row r="870" spans="1:60" outlineLevel="3">
      <c r="A870" s="18"/>
      <c r="B870" s="19"/>
      <c r="C870" s="30" t="s">
        <v>798</v>
      </c>
      <c r="D870" s="23"/>
      <c r="E870" s="34">
        <v>2.9</v>
      </c>
      <c r="F870" s="21"/>
      <c r="G870" s="21"/>
      <c r="H870" s="21"/>
      <c r="I870" s="21"/>
      <c r="J870" s="21"/>
      <c r="K870" s="21"/>
      <c r="L870" s="21"/>
      <c r="M870" s="21"/>
      <c r="N870" s="393"/>
      <c r="O870" s="393"/>
      <c r="P870" s="393"/>
      <c r="Q870" s="393"/>
      <c r="R870" s="21"/>
      <c r="S870" s="21"/>
      <c r="T870" s="21"/>
      <c r="U870" s="21"/>
      <c r="V870" s="21"/>
      <c r="W870" s="21"/>
      <c r="X870" s="21"/>
      <c r="Y870" s="21"/>
      <c r="Z870" s="15"/>
      <c r="AA870" s="15"/>
      <c r="AB870" s="15"/>
      <c r="AC870" s="15"/>
      <c r="AD870" s="15"/>
      <c r="AE870" s="15"/>
      <c r="AF870" s="15"/>
      <c r="AG870" s="15" t="s">
        <v>131</v>
      </c>
      <c r="AH870" s="15">
        <v>0</v>
      </c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</row>
    <row r="871" spans="1:60" outlineLevel="3">
      <c r="A871" s="18"/>
      <c r="B871" s="19"/>
      <c r="C871" s="30" t="s">
        <v>801</v>
      </c>
      <c r="D871" s="23"/>
      <c r="E871" s="34">
        <v>3</v>
      </c>
      <c r="F871" s="21"/>
      <c r="G871" s="21"/>
      <c r="H871" s="21"/>
      <c r="I871" s="21"/>
      <c r="J871" s="21"/>
      <c r="K871" s="21"/>
      <c r="L871" s="21"/>
      <c r="M871" s="21"/>
      <c r="N871" s="393"/>
      <c r="O871" s="393"/>
      <c r="P871" s="393"/>
      <c r="Q871" s="393"/>
      <c r="R871" s="21"/>
      <c r="S871" s="21"/>
      <c r="T871" s="21"/>
      <c r="U871" s="21"/>
      <c r="V871" s="21"/>
      <c r="W871" s="21"/>
      <c r="X871" s="21"/>
      <c r="Y871" s="21"/>
      <c r="Z871" s="15"/>
      <c r="AA871" s="15"/>
      <c r="AB871" s="15"/>
      <c r="AC871" s="15"/>
      <c r="AD871" s="15"/>
      <c r="AE871" s="15"/>
      <c r="AF871" s="15"/>
      <c r="AG871" s="15" t="s">
        <v>131</v>
      </c>
      <c r="AH871" s="15">
        <v>0</v>
      </c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</row>
    <row r="872" spans="1:60" outlineLevel="3">
      <c r="A872" s="18"/>
      <c r="B872" s="19"/>
      <c r="C872" s="30" t="s">
        <v>800</v>
      </c>
      <c r="D872" s="23"/>
      <c r="E872" s="34">
        <v>2.5</v>
      </c>
      <c r="F872" s="21"/>
      <c r="G872" s="21"/>
      <c r="H872" s="21"/>
      <c r="I872" s="21"/>
      <c r="J872" s="21"/>
      <c r="K872" s="21"/>
      <c r="L872" s="21"/>
      <c r="M872" s="21"/>
      <c r="N872" s="393"/>
      <c r="O872" s="393"/>
      <c r="P872" s="393"/>
      <c r="Q872" s="393"/>
      <c r="R872" s="21"/>
      <c r="S872" s="21"/>
      <c r="T872" s="21"/>
      <c r="U872" s="21"/>
      <c r="V872" s="21"/>
      <c r="W872" s="21"/>
      <c r="X872" s="21"/>
      <c r="Y872" s="21"/>
      <c r="Z872" s="15"/>
      <c r="AA872" s="15"/>
      <c r="AB872" s="15"/>
      <c r="AC872" s="15"/>
      <c r="AD872" s="15"/>
      <c r="AE872" s="15"/>
      <c r="AF872" s="15"/>
      <c r="AG872" s="15" t="s">
        <v>131</v>
      </c>
      <c r="AH872" s="15">
        <v>0</v>
      </c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</row>
    <row r="873" spans="1:60" outlineLevel="3">
      <c r="A873" s="18"/>
      <c r="B873" s="19"/>
      <c r="C873" s="30" t="s">
        <v>800</v>
      </c>
      <c r="D873" s="23"/>
      <c r="E873" s="34">
        <v>2.5</v>
      </c>
      <c r="F873" s="21"/>
      <c r="G873" s="21"/>
      <c r="H873" s="21"/>
      <c r="I873" s="21"/>
      <c r="J873" s="21"/>
      <c r="K873" s="21"/>
      <c r="L873" s="21"/>
      <c r="M873" s="21"/>
      <c r="N873" s="393"/>
      <c r="O873" s="393"/>
      <c r="P873" s="393"/>
      <c r="Q873" s="393"/>
      <c r="R873" s="21"/>
      <c r="S873" s="21"/>
      <c r="T873" s="21"/>
      <c r="U873" s="21"/>
      <c r="V873" s="21"/>
      <c r="W873" s="21"/>
      <c r="X873" s="21"/>
      <c r="Y873" s="21"/>
      <c r="Z873" s="15"/>
      <c r="AA873" s="15"/>
      <c r="AB873" s="15"/>
      <c r="AC873" s="15"/>
      <c r="AD873" s="15"/>
      <c r="AE873" s="15"/>
      <c r="AF873" s="15"/>
      <c r="AG873" s="15" t="s">
        <v>131</v>
      </c>
      <c r="AH873" s="15">
        <v>0</v>
      </c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</row>
    <row r="874" spans="1:60" outlineLevel="3">
      <c r="A874" s="18"/>
      <c r="B874" s="19"/>
      <c r="C874" s="30" t="s">
        <v>800</v>
      </c>
      <c r="D874" s="23"/>
      <c r="E874" s="34">
        <v>2.5</v>
      </c>
      <c r="F874" s="21"/>
      <c r="G874" s="21"/>
      <c r="H874" s="21"/>
      <c r="I874" s="21"/>
      <c r="J874" s="21"/>
      <c r="K874" s="21"/>
      <c r="L874" s="21"/>
      <c r="M874" s="21"/>
      <c r="N874" s="393"/>
      <c r="O874" s="393"/>
      <c r="P874" s="393"/>
      <c r="Q874" s="393"/>
      <c r="R874" s="21"/>
      <c r="S874" s="21"/>
      <c r="T874" s="21"/>
      <c r="U874" s="21"/>
      <c r="V874" s="21"/>
      <c r="W874" s="21"/>
      <c r="X874" s="21"/>
      <c r="Y874" s="21"/>
      <c r="Z874" s="15"/>
      <c r="AA874" s="15"/>
      <c r="AB874" s="15"/>
      <c r="AC874" s="15"/>
      <c r="AD874" s="15"/>
      <c r="AE874" s="15"/>
      <c r="AF874" s="15"/>
      <c r="AG874" s="15" t="s">
        <v>131</v>
      </c>
      <c r="AH874" s="15">
        <v>0</v>
      </c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</row>
    <row r="875" spans="1:60" outlineLevel="3">
      <c r="A875" s="18"/>
      <c r="B875" s="19"/>
      <c r="C875" s="30" t="s">
        <v>802</v>
      </c>
      <c r="D875" s="23"/>
      <c r="E875" s="34">
        <v>2.7</v>
      </c>
      <c r="F875" s="21"/>
      <c r="G875" s="21"/>
      <c r="H875" s="21"/>
      <c r="I875" s="21"/>
      <c r="J875" s="21"/>
      <c r="K875" s="21"/>
      <c r="L875" s="21"/>
      <c r="M875" s="21"/>
      <c r="N875" s="393"/>
      <c r="O875" s="393"/>
      <c r="P875" s="393"/>
      <c r="Q875" s="393"/>
      <c r="R875" s="21"/>
      <c r="S875" s="21"/>
      <c r="T875" s="21"/>
      <c r="U875" s="21"/>
      <c r="V875" s="21"/>
      <c r="W875" s="21"/>
      <c r="X875" s="21"/>
      <c r="Y875" s="21"/>
      <c r="Z875" s="15"/>
      <c r="AA875" s="15"/>
      <c r="AB875" s="15"/>
      <c r="AC875" s="15"/>
      <c r="AD875" s="15"/>
      <c r="AE875" s="15"/>
      <c r="AF875" s="15"/>
      <c r="AG875" s="15" t="s">
        <v>131</v>
      </c>
      <c r="AH875" s="15">
        <v>0</v>
      </c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</row>
    <row r="876" spans="1:60" outlineLevel="1">
      <c r="A876" s="25">
        <v>112</v>
      </c>
      <c r="B876" s="26" t="s">
        <v>803</v>
      </c>
      <c r="C876" s="29" t="s">
        <v>804</v>
      </c>
      <c r="D876" s="27" t="s">
        <v>152</v>
      </c>
      <c r="E876" s="35">
        <v>15</v>
      </c>
      <c r="F876" s="392"/>
      <c r="G876" s="36">
        <f>ROUND(E876*F876,2)</f>
        <v>0</v>
      </c>
      <c r="H876" s="392"/>
      <c r="I876" s="36">
        <f>ROUND(E876*H876,2)</f>
        <v>0</v>
      </c>
      <c r="J876" s="392"/>
      <c r="K876" s="36">
        <f>ROUND(E876*J876,2)</f>
        <v>0</v>
      </c>
      <c r="L876" s="36">
        <v>21</v>
      </c>
      <c r="M876" s="36">
        <f>G876*(1+L876/100)</f>
        <v>0</v>
      </c>
      <c r="N876" s="35">
        <v>0</v>
      </c>
      <c r="O876" s="35">
        <f>ROUND(E876*N876,2)</f>
        <v>0</v>
      </c>
      <c r="P876" s="35">
        <v>0.05</v>
      </c>
      <c r="Q876" s="35">
        <f>ROUND(E876*P876,2)</f>
        <v>0.75</v>
      </c>
      <c r="R876" s="36"/>
      <c r="S876" s="36" t="s">
        <v>2116</v>
      </c>
      <c r="T876" s="28" t="s">
        <v>2116</v>
      </c>
      <c r="U876" s="21">
        <v>0.33</v>
      </c>
      <c r="V876" s="21">
        <f>ROUND(E876*U876,2)</f>
        <v>4.95</v>
      </c>
      <c r="W876" s="21"/>
      <c r="X876" s="21" t="s">
        <v>135</v>
      </c>
      <c r="Y876" s="21" t="s">
        <v>2117</v>
      </c>
      <c r="Z876" s="15"/>
      <c r="AA876" s="15"/>
      <c r="AB876" s="15"/>
      <c r="AC876" s="15"/>
      <c r="AD876" s="15"/>
      <c r="AE876" s="15"/>
      <c r="AF876" s="15"/>
      <c r="AG876" s="15" t="s">
        <v>136</v>
      </c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</row>
    <row r="877" spans="1:60" outlineLevel="2">
      <c r="A877" s="18"/>
      <c r="B877" s="19"/>
      <c r="C877" s="30" t="s">
        <v>805</v>
      </c>
      <c r="D877" s="23"/>
      <c r="E877" s="34">
        <v>15</v>
      </c>
      <c r="F877" s="21"/>
      <c r="G877" s="21"/>
      <c r="H877" s="21"/>
      <c r="I877" s="21"/>
      <c r="J877" s="21"/>
      <c r="K877" s="21"/>
      <c r="L877" s="21"/>
      <c r="M877" s="21"/>
      <c r="N877" s="393"/>
      <c r="O877" s="393"/>
      <c r="P877" s="393"/>
      <c r="Q877" s="393"/>
      <c r="R877" s="21"/>
      <c r="S877" s="21"/>
      <c r="T877" s="21"/>
      <c r="U877" s="21"/>
      <c r="V877" s="21"/>
      <c r="W877" s="21"/>
      <c r="X877" s="21"/>
      <c r="Y877" s="21"/>
      <c r="Z877" s="15"/>
      <c r="AA877" s="15"/>
      <c r="AB877" s="15"/>
      <c r="AC877" s="15"/>
      <c r="AD877" s="15"/>
      <c r="AE877" s="15"/>
      <c r="AF877" s="15"/>
      <c r="AG877" s="15" t="s">
        <v>131</v>
      </c>
      <c r="AH877" s="15">
        <v>0</v>
      </c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</row>
    <row r="878" spans="1:60" outlineLevel="1">
      <c r="A878" s="25">
        <v>113</v>
      </c>
      <c r="B878" s="26" t="s">
        <v>806</v>
      </c>
      <c r="C878" s="29" t="s">
        <v>807</v>
      </c>
      <c r="D878" s="27" t="s">
        <v>152</v>
      </c>
      <c r="E878" s="35">
        <v>5230.8649999999998</v>
      </c>
      <c r="F878" s="392"/>
      <c r="G878" s="36">
        <f>ROUND(E878*F878,2)</f>
        <v>0</v>
      </c>
      <c r="H878" s="392"/>
      <c r="I878" s="36">
        <f>ROUND(E878*H878,2)</f>
        <v>0</v>
      </c>
      <c r="J878" s="392"/>
      <c r="K878" s="36">
        <f>ROUND(E878*J878,2)</f>
        <v>0</v>
      </c>
      <c r="L878" s="36">
        <v>21</v>
      </c>
      <c r="M878" s="36">
        <f>G878*(1+L878/100)</f>
        <v>0</v>
      </c>
      <c r="N878" s="35">
        <v>0</v>
      </c>
      <c r="O878" s="35">
        <f>ROUND(E878*N878,2)</f>
        <v>0</v>
      </c>
      <c r="P878" s="35">
        <v>4.5999999999999999E-2</v>
      </c>
      <c r="Q878" s="35">
        <f>ROUND(E878*P878,2)</f>
        <v>240.62</v>
      </c>
      <c r="R878" s="36"/>
      <c r="S878" s="36" t="s">
        <v>2116</v>
      </c>
      <c r="T878" s="28" t="s">
        <v>2116</v>
      </c>
      <c r="U878" s="21">
        <v>0.26</v>
      </c>
      <c r="V878" s="21">
        <f>ROUND(E878*U878,2)</f>
        <v>1360.02</v>
      </c>
      <c r="W878" s="21"/>
      <c r="X878" s="21" t="s">
        <v>135</v>
      </c>
      <c r="Y878" s="21" t="s">
        <v>2117</v>
      </c>
      <c r="Z878" s="15"/>
      <c r="AA878" s="15"/>
      <c r="AB878" s="15"/>
      <c r="AC878" s="15"/>
      <c r="AD878" s="15"/>
      <c r="AE878" s="15"/>
      <c r="AF878" s="15"/>
      <c r="AG878" s="15" t="s">
        <v>136</v>
      </c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</row>
    <row r="879" spans="1:60" outlineLevel="2">
      <c r="A879" s="18"/>
      <c r="B879" s="19"/>
      <c r="C879" s="30" t="s">
        <v>808</v>
      </c>
      <c r="D879" s="23"/>
      <c r="E879" s="34">
        <v>17.715</v>
      </c>
      <c r="F879" s="21"/>
      <c r="G879" s="21"/>
      <c r="H879" s="21"/>
      <c r="I879" s="21"/>
      <c r="J879" s="21"/>
      <c r="K879" s="21"/>
      <c r="L879" s="21"/>
      <c r="M879" s="21"/>
      <c r="N879" s="393"/>
      <c r="O879" s="393"/>
      <c r="P879" s="393"/>
      <c r="Q879" s="393"/>
      <c r="R879" s="21"/>
      <c r="S879" s="21"/>
      <c r="T879" s="21"/>
      <c r="U879" s="21"/>
      <c r="V879" s="21"/>
      <c r="W879" s="21"/>
      <c r="X879" s="21"/>
      <c r="Y879" s="21"/>
      <c r="Z879" s="15"/>
      <c r="AA879" s="15"/>
      <c r="AB879" s="15"/>
      <c r="AC879" s="15"/>
      <c r="AD879" s="15"/>
      <c r="AE879" s="15"/>
      <c r="AF879" s="15"/>
      <c r="AG879" s="15" t="s">
        <v>131</v>
      </c>
      <c r="AH879" s="15">
        <v>0</v>
      </c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</row>
    <row r="880" spans="1:60" outlineLevel="3">
      <c r="A880" s="18"/>
      <c r="B880" s="19"/>
      <c r="C880" s="30" t="s">
        <v>408</v>
      </c>
      <c r="D880" s="23"/>
      <c r="E880" s="34">
        <v>65.105000000000004</v>
      </c>
      <c r="F880" s="21"/>
      <c r="G880" s="21"/>
      <c r="H880" s="21"/>
      <c r="I880" s="21"/>
      <c r="J880" s="21"/>
      <c r="K880" s="21"/>
      <c r="L880" s="21"/>
      <c r="M880" s="21"/>
      <c r="N880" s="393"/>
      <c r="O880" s="393"/>
      <c r="P880" s="393"/>
      <c r="Q880" s="393"/>
      <c r="R880" s="21"/>
      <c r="S880" s="21"/>
      <c r="T880" s="21"/>
      <c r="U880" s="21"/>
      <c r="V880" s="21"/>
      <c r="W880" s="21"/>
      <c r="X880" s="21"/>
      <c r="Y880" s="21"/>
      <c r="Z880" s="15"/>
      <c r="AA880" s="15"/>
      <c r="AB880" s="15"/>
      <c r="AC880" s="15"/>
      <c r="AD880" s="15"/>
      <c r="AE880" s="15"/>
      <c r="AF880" s="15"/>
      <c r="AG880" s="15" t="s">
        <v>131</v>
      </c>
      <c r="AH880" s="15">
        <v>0</v>
      </c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</row>
    <row r="881" spans="1:60" outlineLevel="3">
      <c r="A881" s="18"/>
      <c r="B881" s="19"/>
      <c r="C881" s="30" t="s">
        <v>409</v>
      </c>
      <c r="D881" s="23"/>
      <c r="E881" s="34">
        <v>20.59</v>
      </c>
      <c r="F881" s="21"/>
      <c r="G881" s="21"/>
      <c r="H881" s="21"/>
      <c r="I881" s="21"/>
      <c r="J881" s="21"/>
      <c r="K881" s="21"/>
      <c r="L881" s="21"/>
      <c r="M881" s="21"/>
      <c r="N881" s="393"/>
      <c r="O881" s="393"/>
      <c r="P881" s="393"/>
      <c r="Q881" s="393"/>
      <c r="R881" s="21"/>
      <c r="S881" s="21"/>
      <c r="T881" s="21"/>
      <c r="U881" s="21"/>
      <c r="V881" s="21"/>
      <c r="W881" s="21"/>
      <c r="X881" s="21"/>
      <c r="Y881" s="21"/>
      <c r="Z881" s="15"/>
      <c r="AA881" s="15"/>
      <c r="AB881" s="15"/>
      <c r="AC881" s="15"/>
      <c r="AD881" s="15"/>
      <c r="AE881" s="15"/>
      <c r="AF881" s="15"/>
      <c r="AG881" s="15" t="s">
        <v>131</v>
      </c>
      <c r="AH881" s="15">
        <v>0</v>
      </c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</row>
    <row r="882" spans="1:60" outlineLevel="3">
      <c r="A882" s="18"/>
      <c r="B882" s="19"/>
      <c r="C882" s="30" t="s">
        <v>410</v>
      </c>
      <c r="D882" s="23"/>
      <c r="E882" s="34">
        <v>44.472000000000001</v>
      </c>
      <c r="F882" s="21"/>
      <c r="G882" s="21"/>
      <c r="H882" s="21"/>
      <c r="I882" s="21"/>
      <c r="J882" s="21"/>
      <c r="K882" s="21"/>
      <c r="L882" s="21"/>
      <c r="M882" s="21"/>
      <c r="N882" s="393"/>
      <c r="O882" s="393"/>
      <c r="P882" s="393"/>
      <c r="Q882" s="393"/>
      <c r="R882" s="21"/>
      <c r="S882" s="21"/>
      <c r="T882" s="21"/>
      <c r="U882" s="21"/>
      <c r="V882" s="21"/>
      <c r="W882" s="21"/>
      <c r="X882" s="21"/>
      <c r="Y882" s="21"/>
      <c r="Z882" s="15"/>
      <c r="AA882" s="15"/>
      <c r="AB882" s="15"/>
      <c r="AC882" s="15"/>
      <c r="AD882" s="15"/>
      <c r="AE882" s="15"/>
      <c r="AF882" s="15"/>
      <c r="AG882" s="15" t="s">
        <v>131</v>
      </c>
      <c r="AH882" s="15">
        <v>0</v>
      </c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</row>
    <row r="883" spans="1:60" outlineLevel="3">
      <c r="A883" s="18"/>
      <c r="B883" s="19"/>
      <c r="C883" s="30" t="s">
        <v>412</v>
      </c>
      <c r="D883" s="23"/>
      <c r="E883" s="34">
        <v>9.86</v>
      </c>
      <c r="F883" s="21"/>
      <c r="G883" s="21"/>
      <c r="H883" s="21"/>
      <c r="I883" s="21"/>
      <c r="J883" s="21"/>
      <c r="K883" s="21"/>
      <c r="L883" s="21"/>
      <c r="M883" s="21"/>
      <c r="N883" s="393"/>
      <c r="O883" s="393"/>
      <c r="P883" s="393"/>
      <c r="Q883" s="393"/>
      <c r="R883" s="21"/>
      <c r="S883" s="21"/>
      <c r="T883" s="21"/>
      <c r="U883" s="21"/>
      <c r="V883" s="21"/>
      <c r="W883" s="21"/>
      <c r="X883" s="21"/>
      <c r="Y883" s="21"/>
      <c r="Z883" s="15"/>
      <c r="AA883" s="15"/>
      <c r="AB883" s="15"/>
      <c r="AC883" s="15"/>
      <c r="AD883" s="15"/>
      <c r="AE883" s="15"/>
      <c r="AF883" s="15"/>
      <c r="AG883" s="15" t="s">
        <v>131</v>
      </c>
      <c r="AH883" s="15">
        <v>0</v>
      </c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</row>
    <row r="884" spans="1:60" outlineLevel="3">
      <c r="A884" s="18"/>
      <c r="B884" s="19"/>
      <c r="C884" s="30" t="s">
        <v>413</v>
      </c>
      <c r="D884" s="23"/>
      <c r="E884" s="34">
        <v>8.3230000000000004</v>
      </c>
      <c r="F884" s="21"/>
      <c r="G884" s="21"/>
      <c r="H884" s="21"/>
      <c r="I884" s="21"/>
      <c r="J884" s="21"/>
      <c r="K884" s="21"/>
      <c r="L884" s="21"/>
      <c r="M884" s="21"/>
      <c r="N884" s="393"/>
      <c r="O884" s="393"/>
      <c r="P884" s="393"/>
      <c r="Q884" s="393"/>
      <c r="R884" s="21"/>
      <c r="S884" s="21"/>
      <c r="T884" s="21"/>
      <c r="U884" s="21"/>
      <c r="V884" s="21"/>
      <c r="W884" s="21"/>
      <c r="X884" s="21"/>
      <c r="Y884" s="21"/>
      <c r="Z884" s="15"/>
      <c r="AA884" s="15"/>
      <c r="AB884" s="15"/>
      <c r="AC884" s="15"/>
      <c r="AD884" s="15"/>
      <c r="AE884" s="15"/>
      <c r="AF884" s="15"/>
      <c r="AG884" s="15" t="s">
        <v>131</v>
      </c>
      <c r="AH884" s="15">
        <v>0</v>
      </c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</row>
    <row r="885" spans="1:60" outlineLevel="3">
      <c r="A885" s="18"/>
      <c r="B885" s="19"/>
      <c r="C885" s="30" t="s">
        <v>414</v>
      </c>
      <c r="D885" s="23"/>
      <c r="E885" s="34">
        <v>5.51</v>
      </c>
      <c r="F885" s="21"/>
      <c r="G885" s="21"/>
      <c r="H885" s="21"/>
      <c r="I885" s="21"/>
      <c r="J885" s="21"/>
      <c r="K885" s="21"/>
      <c r="L885" s="21"/>
      <c r="M885" s="21"/>
      <c r="N885" s="393"/>
      <c r="O885" s="393"/>
      <c r="P885" s="393"/>
      <c r="Q885" s="393"/>
      <c r="R885" s="21"/>
      <c r="S885" s="21"/>
      <c r="T885" s="21"/>
      <c r="U885" s="21"/>
      <c r="V885" s="21"/>
      <c r="W885" s="21"/>
      <c r="X885" s="21"/>
      <c r="Y885" s="21"/>
      <c r="Z885" s="15"/>
      <c r="AA885" s="15"/>
      <c r="AB885" s="15"/>
      <c r="AC885" s="15"/>
      <c r="AD885" s="15"/>
      <c r="AE885" s="15"/>
      <c r="AF885" s="15"/>
      <c r="AG885" s="15" t="s">
        <v>131</v>
      </c>
      <c r="AH885" s="15">
        <v>0</v>
      </c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</row>
    <row r="886" spans="1:60" ht="22.5" outlineLevel="3">
      <c r="A886" s="18"/>
      <c r="B886" s="19"/>
      <c r="C886" s="30" t="s">
        <v>415</v>
      </c>
      <c r="D886" s="23"/>
      <c r="E886" s="34">
        <v>98.1995</v>
      </c>
      <c r="F886" s="21"/>
      <c r="G886" s="21"/>
      <c r="H886" s="21"/>
      <c r="I886" s="21"/>
      <c r="J886" s="21"/>
      <c r="K886" s="21"/>
      <c r="L886" s="21"/>
      <c r="M886" s="21"/>
      <c r="N886" s="393"/>
      <c r="O886" s="393"/>
      <c r="P886" s="393"/>
      <c r="Q886" s="393"/>
      <c r="R886" s="21"/>
      <c r="S886" s="21"/>
      <c r="T886" s="21"/>
      <c r="U886" s="21"/>
      <c r="V886" s="21"/>
      <c r="W886" s="21"/>
      <c r="X886" s="21"/>
      <c r="Y886" s="21"/>
      <c r="Z886" s="15"/>
      <c r="AA886" s="15"/>
      <c r="AB886" s="15"/>
      <c r="AC886" s="15"/>
      <c r="AD886" s="15"/>
      <c r="AE886" s="15"/>
      <c r="AF886" s="15"/>
      <c r="AG886" s="15" t="s">
        <v>131</v>
      </c>
      <c r="AH886" s="15">
        <v>0</v>
      </c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</row>
    <row r="887" spans="1:60" outlineLevel="3">
      <c r="A887" s="18"/>
      <c r="B887" s="19"/>
      <c r="C887" s="30" t="s">
        <v>416</v>
      </c>
      <c r="D887" s="23"/>
      <c r="E887" s="34">
        <v>15.834</v>
      </c>
      <c r="F887" s="21"/>
      <c r="G887" s="21"/>
      <c r="H887" s="21"/>
      <c r="I887" s="21"/>
      <c r="J887" s="21"/>
      <c r="K887" s="21"/>
      <c r="L887" s="21"/>
      <c r="M887" s="21"/>
      <c r="N887" s="393"/>
      <c r="O887" s="393"/>
      <c r="P887" s="393"/>
      <c r="Q887" s="393"/>
      <c r="R887" s="21"/>
      <c r="S887" s="21"/>
      <c r="T887" s="21"/>
      <c r="U887" s="21"/>
      <c r="V887" s="21"/>
      <c r="W887" s="21"/>
      <c r="X887" s="21"/>
      <c r="Y887" s="21"/>
      <c r="Z887" s="15"/>
      <c r="AA887" s="15"/>
      <c r="AB887" s="15"/>
      <c r="AC887" s="15"/>
      <c r="AD887" s="15"/>
      <c r="AE887" s="15"/>
      <c r="AF887" s="15"/>
      <c r="AG887" s="15" t="s">
        <v>131</v>
      </c>
      <c r="AH887" s="15">
        <v>0</v>
      </c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</row>
    <row r="888" spans="1:60" ht="22.5" outlineLevel="3">
      <c r="A888" s="18"/>
      <c r="B888" s="19"/>
      <c r="C888" s="30" t="s">
        <v>417</v>
      </c>
      <c r="D888" s="23"/>
      <c r="E888" s="34">
        <v>100.399</v>
      </c>
      <c r="F888" s="21"/>
      <c r="G888" s="21"/>
      <c r="H888" s="21"/>
      <c r="I888" s="21"/>
      <c r="J888" s="21"/>
      <c r="K888" s="21"/>
      <c r="L888" s="21"/>
      <c r="M888" s="21"/>
      <c r="N888" s="393"/>
      <c r="O888" s="393"/>
      <c r="P888" s="393"/>
      <c r="Q888" s="393"/>
      <c r="R888" s="21"/>
      <c r="S888" s="21"/>
      <c r="T888" s="21"/>
      <c r="U888" s="21"/>
      <c r="V888" s="21"/>
      <c r="W888" s="21"/>
      <c r="X888" s="21"/>
      <c r="Y888" s="21"/>
      <c r="Z888" s="15"/>
      <c r="AA888" s="15"/>
      <c r="AB888" s="15"/>
      <c r="AC888" s="15"/>
      <c r="AD888" s="15"/>
      <c r="AE888" s="15"/>
      <c r="AF888" s="15"/>
      <c r="AG888" s="15" t="s">
        <v>131</v>
      </c>
      <c r="AH888" s="15">
        <v>0</v>
      </c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</row>
    <row r="889" spans="1:60" outlineLevel="3">
      <c r="A889" s="18"/>
      <c r="B889" s="19"/>
      <c r="C889" s="30" t="s">
        <v>418</v>
      </c>
      <c r="D889" s="23"/>
      <c r="E889" s="34">
        <v>4.88</v>
      </c>
      <c r="F889" s="21"/>
      <c r="G889" s="21"/>
      <c r="H889" s="21"/>
      <c r="I889" s="21"/>
      <c r="J889" s="21"/>
      <c r="K889" s="21"/>
      <c r="L889" s="21"/>
      <c r="M889" s="21"/>
      <c r="N889" s="393"/>
      <c r="O889" s="393"/>
      <c r="P889" s="393"/>
      <c r="Q889" s="393"/>
      <c r="R889" s="21"/>
      <c r="S889" s="21"/>
      <c r="T889" s="21"/>
      <c r="U889" s="21"/>
      <c r="V889" s="21"/>
      <c r="W889" s="21"/>
      <c r="X889" s="21"/>
      <c r="Y889" s="21"/>
      <c r="Z889" s="15"/>
      <c r="AA889" s="15"/>
      <c r="AB889" s="15"/>
      <c r="AC889" s="15"/>
      <c r="AD889" s="15"/>
      <c r="AE889" s="15"/>
      <c r="AF889" s="15"/>
      <c r="AG889" s="15" t="s">
        <v>131</v>
      </c>
      <c r="AH889" s="15">
        <v>0</v>
      </c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</row>
    <row r="890" spans="1:60" outlineLevel="3">
      <c r="A890" s="18"/>
      <c r="B890" s="19"/>
      <c r="C890" s="30" t="s">
        <v>419</v>
      </c>
      <c r="D890" s="23"/>
      <c r="E890" s="34">
        <v>21.17</v>
      </c>
      <c r="F890" s="21"/>
      <c r="G890" s="21"/>
      <c r="H890" s="21"/>
      <c r="I890" s="21"/>
      <c r="J890" s="21"/>
      <c r="K890" s="21"/>
      <c r="L890" s="21"/>
      <c r="M890" s="21"/>
      <c r="N890" s="393"/>
      <c r="O890" s="393"/>
      <c r="P890" s="393"/>
      <c r="Q890" s="393"/>
      <c r="R890" s="21"/>
      <c r="S890" s="21"/>
      <c r="T890" s="21"/>
      <c r="U890" s="21"/>
      <c r="V890" s="21"/>
      <c r="W890" s="21"/>
      <c r="X890" s="21"/>
      <c r="Y890" s="21"/>
      <c r="Z890" s="15"/>
      <c r="AA890" s="15"/>
      <c r="AB890" s="15"/>
      <c r="AC890" s="15"/>
      <c r="AD890" s="15"/>
      <c r="AE890" s="15"/>
      <c r="AF890" s="15"/>
      <c r="AG890" s="15" t="s">
        <v>131</v>
      </c>
      <c r="AH890" s="15">
        <v>0</v>
      </c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</row>
    <row r="891" spans="1:60" outlineLevel="3">
      <c r="A891" s="18"/>
      <c r="B891" s="19"/>
      <c r="C891" s="30" t="s">
        <v>420</v>
      </c>
      <c r="D891" s="23"/>
      <c r="E891" s="34">
        <v>32.19</v>
      </c>
      <c r="F891" s="21"/>
      <c r="G891" s="21"/>
      <c r="H891" s="21"/>
      <c r="I891" s="21"/>
      <c r="J891" s="21"/>
      <c r="K891" s="21"/>
      <c r="L891" s="21"/>
      <c r="M891" s="21"/>
      <c r="N891" s="393"/>
      <c r="O891" s="393"/>
      <c r="P891" s="393"/>
      <c r="Q891" s="393"/>
      <c r="R891" s="21"/>
      <c r="S891" s="21"/>
      <c r="T891" s="21"/>
      <c r="U891" s="21"/>
      <c r="V891" s="21"/>
      <c r="W891" s="21"/>
      <c r="X891" s="21"/>
      <c r="Y891" s="21"/>
      <c r="Z891" s="15"/>
      <c r="AA891" s="15"/>
      <c r="AB891" s="15"/>
      <c r="AC891" s="15"/>
      <c r="AD891" s="15"/>
      <c r="AE891" s="15"/>
      <c r="AF891" s="15"/>
      <c r="AG891" s="15" t="s">
        <v>131</v>
      </c>
      <c r="AH891" s="15">
        <v>0</v>
      </c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</row>
    <row r="892" spans="1:60" outlineLevel="3">
      <c r="A892" s="18"/>
      <c r="B892" s="19"/>
      <c r="C892" s="30" t="s">
        <v>421</v>
      </c>
      <c r="D892" s="23"/>
      <c r="E892" s="34">
        <v>45.971499999999999</v>
      </c>
      <c r="F892" s="21"/>
      <c r="G892" s="21"/>
      <c r="H892" s="21"/>
      <c r="I892" s="21"/>
      <c r="J892" s="21"/>
      <c r="K892" s="21"/>
      <c r="L892" s="21"/>
      <c r="M892" s="21"/>
      <c r="N892" s="393"/>
      <c r="O892" s="393"/>
      <c r="P892" s="393"/>
      <c r="Q892" s="393"/>
      <c r="R892" s="21"/>
      <c r="S892" s="21"/>
      <c r="T892" s="21"/>
      <c r="U892" s="21"/>
      <c r="V892" s="21"/>
      <c r="W892" s="21"/>
      <c r="X892" s="21"/>
      <c r="Y892" s="21"/>
      <c r="Z892" s="15"/>
      <c r="AA892" s="15"/>
      <c r="AB892" s="15"/>
      <c r="AC892" s="15"/>
      <c r="AD892" s="15"/>
      <c r="AE892" s="15"/>
      <c r="AF892" s="15"/>
      <c r="AG892" s="15" t="s">
        <v>131</v>
      </c>
      <c r="AH892" s="15">
        <v>0</v>
      </c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</row>
    <row r="893" spans="1:60" outlineLevel="3">
      <c r="A893" s="18"/>
      <c r="B893" s="19"/>
      <c r="C893" s="30" t="s">
        <v>422</v>
      </c>
      <c r="D893" s="23"/>
      <c r="E893" s="34">
        <v>86.238</v>
      </c>
      <c r="F893" s="21"/>
      <c r="G893" s="21"/>
      <c r="H893" s="21"/>
      <c r="I893" s="21"/>
      <c r="J893" s="21"/>
      <c r="K893" s="21"/>
      <c r="L893" s="21"/>
      <c r="M893" s="21"/>
      <c r="N893" s="393"/>
      <c r="O893" s="393"/>
      <c r="P893" s="393"/>
      <c r="Q893" s="393"/>
      <c r="R893" s="21"/>
      <c r="S893" s="21"/>
      <c r="T893" s="21"/>
      <c r="U893" s="21"/>
      <c r="V893" s="21"/>
      <c r="W893" s="21"/>
      <c r="X893" s="21"/>
      <c r="Y893" s="21"/>
      <c r="Z893" s="15"/>
      <c r="AA893" s="15"/>
      <c r="AB893" s="15"/>
      <c r="AC893" s="15"/>
      <c r="AD893" s="15"/>
      <c r="AE893" s="15"/>
      <c r="AF893" s="15"/>
      <c r="AG893" s="15" t="s">
        <v>131</v>
      </c>
      <c r="AH893" s="15">
        <v>0</v>
      </c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</row>
    <row r="894" spans="1:60" outlineLevel="3">
      <c r="A894" s="18"/>
      <c r="B894" s="19"/>
      <c r="C894" s="30" t="s">
        <v>423</v>
      </c>
      <c r="D894" s="23"/>
      <c r="E894" s="34">
        <v>72.680999999999997</v>
      </c>
      <c r="F894" s="21"/>
      <c r="G894" s="21"/>
      <c r="H894" s="21"/>
      <c r="I894" s="21"/>
      <c r="J894" s="21"/>
      <c r="K894" s="21"/>
      <c r="L894" s="21"/>
      <c r="M894" s="21"/>
      <c r="N894" s="393"/>
      <c r="O894" s="393"/>
      <c r="P894" s="393"/>
      <c r="Q894" s="393"/>
      <c r="R894" s="21"/>
      <c r="S894" s="21"/>
      <c r="T894" s="21"/>
      <c r="U894" s="21"/>
      <c r="V894" s="21"/>
      <c r="W894" s="21"/>
      <c r="X894" s="21"/>
      <c r="Y894" s="21"/>
      <c r="Z894" s="15"/>
      <c r="AA894" s="15"/>
      <c r="AB894" s="15"/>
      <c r="AC894" s="15"/>
      <c r="AD894" s="15"/>
      <c r="AE894" s="15"/>
      <c r="AF894" s="15"/>
      <c r="AG894" s="15" t="s">
        <v>131</v>
      </c>
      <c r="AH894" s="15">
        <v>0</v>
      </c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</row>
    <row r="895" spans="1:60" ht="22.5" outlineLevel="3">
      <c r="A895" s="18"/>
      <c r="B895" s="19"/>
      <c r="C895" s="30" t="s">
        <v>424</v>
      </c>
      <c r="D895" s="23"/>
      <c r="E895" s="34">
        <v>144.76599999999999</v>
      </c>
      <c r="F895" s="21"/>
      <c r="G895" s="21"/>
      <c r="H895" s="21"/>
      <c r="I895" s="21"/>
      <c r="J895" s="21"/>
      <c r="K895" s="21"/>
      <c r="L895" s="21"/>
      <c r="M895" s="21"/>
      <c r="N895" s="393"/>
      <c r="O895" s="393"/>
      <c r="P895" s="393"/>
      <c r="Q895" s="393"/>
      <c r="R895" s="21"/>
      <c r="S895" s="21"/>
      <c r="T895" s="21"/>
      <c r="U895" s="21"/>
      <c r="V895" s="21"/>
      <c r="W895" s="21"/>
      <c r="X895" s="21"/>
      <c r="Y895" s="21"/>
      <c r="Z895" s="15"/>
      <c r="AA895" s="15"/>
      <c r="AB895" s="15"/>
      <c r="AC895" s="15"/>
      <c r="AD895" s="15"/>
      <c r="AE895" s="15"/>
      <c r="AF895" s="15"/>
      <c r="AG895" s="15" t="s">
        <v>131</v>
      </c>
      <c r="AH895" s="15">
        <v>0</v>
      </c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</row>
    <row r="896" spans="1:60" outlineLevel="3">
      <c r="A896" s="18"/>
      <c r="B896" s="19"/>
      <c r="C896" s="30" t="s">
        <v>426</v>
      </c>
      <c r="D896" s="23"/>
      <c r="E896" s="34">
        <v>53.207999999999998</v>
      </c>
      <c r="F896" s="21"/>
      <c r="G896" s="21"/>
      <c r="H896" s="21"/>
      <c r="I896" s="21"/>
      <c r="J896" s="21"/>
      <c r="K896" s="21"/>
      <c r="L896" s="21"/>
      <c r="M896" s="21"/>
      <c r="N896" s="393"/>
      <c r="O896" s="393"/>
      <c r="P896" s="393"/>
      <c r="Q896" s="393"/>
      <c r="R896" s="21"/>
      <c r="S896" s="21"/>
      <c r="T896" s="21"/>
      <c r="U896" s="21"/>
      <c r="V896" s="21"/>
      <c r="W896" s="21"/>
      <c r="X896" s="21"/>
      <c r="Y896" s="21"/>
      <c r="Z896" s="15"/>
      <c r="AA896" s="15"/>
      <c r="AB896" s="15"/>
      <c r="AC896" s="15"/>
      <c r="AD896" s="15"/>
      <c r="AE896" s="15"/>
      <c r="AF896" s="15"/>
      <c r="AG896" s="15" t="s">
        <v>131</v>
      </c>
      <c r="AH896" s="15">
        <v>0</v>
      </c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</row>
    <row r="897" spans="1:60" outlineLevel="3">
      <c r="A897" s="18"/>
      <c r="B897" s="19"/>
      <c r="C897" s="30" t="s">
        <v>427</v>
      </c>
      <c r="D897" s="23"/>
      <c r="E897" s="34">
        <v>58.49</v>
      </c>
      <c r="F897" s="21"/>
      <c r="G897" s="21"/>
      <c r="H897" s="21"/>
      <c r="I897" s="21"/>
      <c r="J897" s="21"/>
      <c r="K897" s="21"/>
      <c r="L897" s="21"/>
      <c r="M897" s="21"/>
      <c r="N897" s="393"/>
      <c r="O897" s="393"/>
      <c r="P897" s="393"/>
      <c r="Q897" s="393"/>
      <c r="R897" s="21"/>
      <c r="S897" s="21"/>
      <c r="T897" s="21"/>
      <c r="U897" s="21"/>
      <c r="V897" s="21"/>
      <c r="W897" s="21"/>
      <c r="X897" s="21"/>
      <c r="Y897" s="21"/>
      <c r="Z897" s="15"/>
      <c r="AA897" s="15"/>
      <c r="AB897" s="15"/>
      <c r="AC897" s="15"/>
      <c r="AD897" s="15"/>
      <c r="AE897" s="15"/>
      <c r="AF897" s="15"/>
      <c r="AG897" s="15" t="s">
        <v>131</v>
      </c>
      <c r="AH897" s="15">
        <v>0</v>
      </c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</row>
    <row r="898" spans="1:60" outlineLevel="3">
      <c r="A898" s="18"/>
      <c r="B898" s="19"/>
      <c r="C898" s="30" t="s">
        <v>428</v>
      </c>
      <c r="D898" s="23"/>
      <c r="E898" s="34">
        <v>48.72</v>
      </c>
      <c r="F898" s="21"/>
      <c r="G898" s="21"/>
      <c r="H898" s="21"/>
      <c r="I898" s="21"/>
      <c r="J898" s="21"/>
      <c r="K898" s="21"/>
      <c r="L898" s="21"/>
      <c r="M898" s="21"/>
      <c r="N898" s="393"/>
      <c r="O898" s="393"/>
      <c r="P898" s="393"/>
      <c r="Q898" s="393"/>
      <c r="R898" s="21"/>
      <c r="S898" s="21"/>
      <c r="T898" s="21"/>
      <c r="U898" s="21"/>
      <c r="V898" s="21"/>
      <c r="W898" s="21"/>
      <c r="X898" s="21"/>
      <c r="Y898" s="21"/>
      <c r="Z898" s="15"/>
      <c r="AA898" s="15"/>
      <c r="AB898" s="15"/>
      <c r="AC898" s="15"/>
      <c r="AD898" s="15"/>
      <c r="AE898" s="15"/>
      <c r="AF898" s="15"/>
      <c r="AG898" s="15" t="s">
        <v>131</v>
      </c>
      <c r="AH898" s="15">
        <v>0</v>
      </c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</row>
    <row r="899" spans="1:60" outlineLevel="3">
      <c r="A899" s="18"/>
      <c r="B899" s="19"/>
      <c r="C899" s="30" t="s">
        <v>429</v>
      </c>
      <c r="D899" s="23"/>
      <c r="E899" s="34">
        <v>19.72</v>
      </c>
      <c r="F899" s="21"/>
      <c r="G899" s="21"/>
      <c r="H899" s="21"/>
      <c r="I899" s="21"/>
      <c r="J899" s="21"/>
      <c r="K899" s="21"/>
      <c r="L899" s="21"/>
      <c r="M899" s="21"/>
      <c r="N899" s="393"/>
      <c r="O899" s="393"/>
      <c r="P899" s="393"/>
      <c r="Q899" s="393"/>
      <c r="R899" s="21"/>
      <c r="S899" s="21"/>
      <c r="T899" s="21"/>
      <c r="U899" s="21"/>
      <c r="V899" s="21"/>
      <c r="W899" s="21"/>
      <c r="X899" s="21"/>
      <c r="Y899" s="21"/>
      <c r="Z899" s="15"/>
      <c r="AA899" s="15"/>
      <c r="AB899" s="15"/>
      <c r="AC899" s="15"/>
      <c r="AD899" s="15"/>
      <c r="AE899" s="15"/>
      <c r="AF899" s="15"/>
      <c r="AG899" s="15" t="s">
        <v>131</v>
      </c>
      <c r="AH899" s="15">
        <v>0</v>
      </c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</row>
    <row r="900" spans="1:60" outlineLevel="3">
      <c r="A900" s="18"/>
      <c r="B900" s="19"/>
      <c r="C900" s="30" t="s">
        <v>430</v>
      </c>
      <c r="D900" s="23"/>
      <c r="E900" s="34">
        <v>45.82</v>
      </c>
      <c r="F900" s="21"/>
      <c r="G900" s="21"/>
      <c r="H900" s="21"/>
      <c r="I900" s="21"/>
      <c r="J900" s="21"/>
      <c r="K900" s="21"/>
      <c r="L900" s="21"/>
      <c r="M900" s="21"/>
      <c r="N900" s="393"/>
      <c r="O900" s="393"/>
      <c r="P900" s="393"/>
      <c r="Q900" s="393"/>
      <c r="R900" s="21"/>
      <c r="S900" s="21"/>
      <c r="T900" s="21"/>
      <c r="U900" s="21"/>
      <c r="V900" s="21"/>
      <c r="W900" s="21"/>
      <c r="X900" s="21"/>
      <c r="Y900" s="21"/>
      <c r="Z900" s="15"/>
      <c r="AA900" s="15"/>
      <c r="AB900" s="15"/>
      <c r="AC900" s="15"/>
      <c r="AD900" s="15"/>
      <c r="AE900" s="15"/>
      <c r="AF900" s="15"/>
      <c r="AG900" s="15" t="s">
        <v>131</v>
      </c>
      <c r="AH900" s="15">
        <v>0</v>
      </c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</row>
    <row r="901" spans="1:60" outlineLevel="3">
      <c r="A901" s="18"/>
      <c r="B901" s="19"/>
      <c r="C901" s="30" t="s">
        <v>431</v>
      </c>
      <c r="D901" s="23"/>
      <c r="E901" s="34">
        <v>36.770000000000003</v>
      </c>
      <c r="F901" s="21"/>
      <c r="G901" s="21"/>
      <c r="H901" s="21"/>
      <c r="I901" s="21"/>
      <c r="J901" s="21"/>
      <c r="K901" s="21"/>
      <c r="L901" s="21"/>
      <c r="M901" s="21"/>
      <c r="N901" s="393"/>
      <c r="O901" s="393"/>
      <c r="P901" s="393"/>
      <c r="Q901" s="393"/>
      <c r="R901" s="21"/>
      <c r="S901" s="21"/>
      <c r="T901" s="21"/>
      <c r="U901" s="21"/>
      <c r="V901" s="21"/>
      <c r="W901" s="21"/>
      <c r="X901" s="21"/>
      <c r="Y901" s="21"/>
      <c r="Z901" s="15"/>
      <c r="AA901" s="15"/>
      <c r="AB901" s="15"/>
      <c r="AC901" s="15"/>
      <c r="AD901" s="15"/>
      <c r="AE901" s="15"/>
      <c r="AF901" s="15"/>
      <c r="AG901" s="15" t="s">
        <v>131</v>
      </c>
      <c r="AH901" s="15">
        <v>0</v>
      </c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</row>
    <row r="902" spans="1:60" outlineLevel="3">
      <c r="A902" s="18"/>
      <c r="B902" s="19"/>
      <c r="C902" s="30" t="s">
        <v>432</v>
      </c>
      <c r="D902" s="23"/>
      <c r="E902" s="34">
        <v>6.3</v>
      </c>
      <c r="F902" s="21"/>
      <c r="G902" s="21"/>
      <c r="H902" s="21"/>
      <c r="I902" s="21"/>
      <c r="J902" s="21"/>
      <c r="K902" s="21"/>
      <c r="L902" s="21"/>
      <c r="M902" s="21"/>
      <c r="N902" s="393"/>
      <c r="O902" s="393"/>
      <c r="P902" s="393"/>
      <c r="Q902" s="393"/>
      <c r="R902" s="21"/>
      <c r="S902" s="21"/>
      <c r="T902" s="21"/>
      <c r="U902" s="21"/>
      <c r="V902" s="21"/>
      <c r="W902" s="21"/>
      <c r="X902" s="21"/>
      <c r="Y902" s="21"/>
      <c r="Z902" s="15"/>
      <c r="AA902" s="15"/>
      <c r="AB902" s="15"/>
      <c r="AC902" s="15"/>
      <c r="AD902" s="15"/>
      <c r="AE902" s="15"/>
      <c r="AF902" s="15"/>
      <c r="AG902" s="15" t="s">
        <v>131</v>
      </c>
      <c r="AH902" s="15">
        <v>0</v>
      </c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</row>
    <row r="903" spans="1:60" outlineLevel="3">
      <c r="A903" s="18"/>
      <c r="B903" s="19"/>
      <c r="C903" s="30" t="s">
        <v>433</v>
      </c>
      <c r="D903" s="23"/>
      <c r="E903" s="34">
        <v>6.16</v>
      </c>
      <c r="F903" s="21"/>
      <c r="G903" s="21"/>
      <c r="H903" s="21"/>
      <c r="I903" s="21"/>
      <c r="J903" s="21"/>
      <c r="K903" s="21"/>
      <c r="L903" s="21"/>
      <c r="M903" s="21"/>
      <c r="N903" s="393"/>
      <c r="O903" s="393"/>
      <c r="P903" s="393"/>
      <c r="Q903" s="393"/>
      <c r="R903" s="21"/>
      <c r="S903" s="21"/>
      <c r="T903" s="21"/>
      <c r="U903" s="21"/>
      <c r="V903" s="21"/>
      <c r="W903" s="21"/>
      <c r="X903" s="21"/>
      <c r="Y903" s="21"/>
      <c r="Z903" s="15"/>
      <c r="AA903" s="15"/>
      <c r="AB903" s="15"/>
      <c r="AC903" s="15"/>
      <c r="AD903" s="15"/>
      <c r="AE903" s="15"/>
      <c r="AF903" s="15"/>
      <c r="AG903" s="15" t="s">
        <v>131</v>
      </c>
      <c r="AH903" s="15">
        <v>0</v>
      </c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</row>
    <row r="904" spans="1:60" outlineLevel="3">
      <c r="A904" s="18"/>
      <c r="B904" s="19"/>
      <c r="C904" s="30" t="s">
        <v>434</v>
      </c>
      <c r="D904" s="23"/>
      <c r="E904" s="34">
        <v>25.81</v>
      </c>
      <c r="F904" s="21"/>
      <c r="G904" s="21"/>
      <c r="H904" s="21"/>
      <c r="I904" s="21"/>
      <c r="J904" s="21"/>
      <c r="K904" s="21"/>
      <c r="L904" s="21"/>
      <c r="M904" s="21"/>
      <c r="N904" s="393"/>
      <c r="O904" s="393"/>
      <c r="P904" s="393"/>
      <c r="Q904" s="393"/>
      <c r="R904" s="21"/>
      <c r="S904" s="21"/>
      <c r="T904" s="21"/>
      <c r="U904" s="21"/>
      <c r="V904" s="21"/>
      <c r="W904" s="21"/>
      <c r="X904" s="21"/>
      <c r="Y904" s="21"/>
      <c r="Z904" s="15"/>
      <c r="AA904" s="15"/>
      <c r="AB904" s="15"/>
      <c r="AC904" s="15"/>
      <c r="AD904" s="15"/>
      <c r="AE904" s="15"/>
      <c r="AF904" s="15"/>
      <c r="AG904" s="15" t="s">
        <v>131</v>
      </c>
      <c r="AH904" s="15">
        <v>0</v>
      </c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</row>
    <row r="905" spans="1:60" outlineLevel="3">
      <c r="A905" s="18"/>
      <c r="B905" s="19"/>
      <c r="C905" s="30" t="s">
        <v>435</v>
      </c>
      <c r="D905" s="23"/>
      <c r="E905" s="34">
        <v>52.95</v>
      </c>
      <c r="F905" s="21"/>
      <c r="G905" s="21"/>
      <c r="H905" s="21"/>
      <c r="I905" s="21"/>
      <c r="J905" s="21"/>
      <c r="K905" s="21"/>
      <c r="L905" s="21"/>
      <c r="M905" s="21"/>
      <c r="N905" s="393"/>
      <c r="O905" s="393"/>
      <c r="P905" s="393"/>
      <c r="Q905" s="393"/>
      <c r="R905" s="21"/>
      <c r="S905" s="21"/>
      <c r="T905" s="21"/>
      <c r="U905" s="21"/>
      <c r="V905" s="21"/>
      <c r="W905" s="21"/>
      <c r="X905" s="21"/>
      <c r="Y905" s="21"/>
      <c r="Z905" s="15"/>
      <c r="AA905" s="15"/>
      <c r="AB905" s="15"/>
      <c r="AC905" s="15"/>
      <c r="AD905" s="15"/>
      <c r="AE905" s="15"/>
      <c r="AF905" s="15"/>
      <c r="AG905" s="15" t="s">
        <v>131</v>
      </c>
      <c r="AH905" s="15">
        <v>0</v>
      </c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</row>
    <row r="906" spans="1:60" outlineLevel="3">
      <c r="A906" s="18"/>
      <c r="B906" s="19"/>
      <c r="C906" s="30" t="s">
        <v>436</v>
      </c>
      <c r="D906" s="23"/>
      <c r="E906" s="34">
        <v>29.58</v>
      </c>
      <c r="F906" s="21"/>
      <c r="G906" s="21"/>
      <c r="H906" s="21"/>
      <c r="I906" s="21"/>
      <c r="J906" s="21"/>
      <c r="K906" s="21"/>
      <c r="L906" s="21"/>
      <c r="M906" s="21"/>
      <c r="N906" s="393"/>
      <c r="O906" s="393"/>
      <c r="P906" s="393"/>
      <c r="Q906" s="393"/>
      <c r="R906" s="21"/>
      <c r="S906" s="21"/>
      <c r="T906" s="21"/>
      <c r="U906" s="21"/>
      <c r="V906" s="21"/>
      <c r="W906" s="21"/>
      <c r="X906" s="21"/>
      <c r="Y906" s="21"/>
      <c r="Z906" s="15"/>
      <c r="AA906" s="15"/>
      <c r="AB906" s="15"/>
      <c r="AC906" s="15"/>
      <c r="AD906" s="15"/>
      <c r="AE906" s="15"/>
      <c r="AF906" s="15"/>
      <c r="AG906" s="15" t="s">
        <v>131</v>
      </c>
      <c r="AH906" s="15">
        <v>0</v>
      </c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</row>
    <row r="907" spans="1:60" outlineLevel="3">
      <c r="A907" s="18"/>
      <c r="B907" s="19"/>
      <c r="C907" s="30" t="s">
        <v>437</v>
      </c>
      <c r="D907" s="23"/>
      <c r="E907" s="34">
        <v>32.482500000000002</v>
      </c>
      <c r="F907" s="21"/>
      <c r="G907" s="21"/>
      <c r="H907" s="21"/>
      <c r="I907" s="21"/>
      <c r="J907" s="21"/>
      <c r="K907" s="21"/>
      <c r="L907" s="21"/>
      <c r="M907" s="21"/>
      <c r="N907" s="393"/>
      <c r="O907" s="393"/>
      <c r="P907" s="393"/>
      <c r="Q907" s="393"/>
      <c r="R907" s="21"/>
      <c r="S907" s="21"/>
      <c r="T907" s="21"/>
      <c r="U907" s="21"/>
      <c r="V907" s="21"/>
      <c r="W907" s="21"/>
      <c r="X907" s="21"/>
      <c r="Y907" s="21"/>
      <c r="Z907" s="15"/>
      <c r="AA907" s="15"/>
      <c r="AB907" s="15"/>
      <c r="AC907" s="15"/>
      <c r="AD907" s="15"/>
      <c r="AE907" s="15"/>
      <c r="AF907" s="15"/>
      <c r="AG907" s="15" t="s">
        <v>131</v>
      </c>
      <c r="AH907" s="15">
        <v>0</v>
      </c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</row>
    <row r="908" spans="1:60" outlineLevel="3">
      <c r="A908" s="18"/>
      <c r="B908" s="19"/>
      <c r="C908" s="30" t="s">
        <v>438</v>
      </c>
      <c r="D908" s="23"/>
      <c r="E908" s="34">
        <v>14.8825</v>
      </c>
      <c r="F908" s="21"/>
      <c r="G908" s="21"/>
      <c r="H908" s="21"/>
      <c r="I908" s="21"/>
      <c r="J908" s="21"/>
      <c r="K908" s="21"/>
      <c r="L908" s="21"/>
      <c r="M908" s="21"/>
      <c r="N908" s="393"/>
      <c r="O908" s="393"/>
      <c r="P908" s="393"/>
      <c r="Q908" s="393"/>
      <c r="R908" s="21"/>
      <c r="S908" s="21"/>
      <c r="T908" s="21"/>
      <c r="U908" s="21"/>
      <c r="V908" s="21"/>
      <c r="W908" s="21"/>
      <c r="X908" s="21"/>
      <c r="Y908" s="21"/>
      <c r="Z908" s="15"/>
      <c r="AA908" s="15"/>
      <c r="AB908" s="15"/>
      <c r="AC908" s="15"/>
      <c r="AD908" s="15"/>
      <c r="AE908" s="15"/>
      <c r="AF908" s="15"/>
      <c r="AG908" s="15" t="s">
        <v>131</v>
      </c>
      <c r="AH908" s="15">
        <v>0</v>
      </c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</row>
    <row r="909" spans="1:60" outlineLevel="3">
      <c r="A909" s="18"/>
      <c r="B909" s="19"/>
      <c r="C909" s="30" t="s">
        <v>439</v>
      </c>
      <c r="D909" s="23"/>
      <c r="E909" s="34">
        <v>192.20400000000001</v>
      </c>
      <c r="F909" s="21"/>
      <c r="G909" s="21"/>
      <c r="H909" s="21"/>
      <c r="I909" s="21"/>
      <c r="J909" s="21"/>
      <c r="K909" s="21"/>
      <c r="L909" s="21"/>
      <c r="M909" s="21"/>
      <c r="N909" s="393"/>
      <c r="O909" s="393"/>
      <c r="P909" s="393"/>
      <c r="Q909" s="393"/>
      <c r="R909" s="21"/>
      <c r="S909" s="21"/>
      <c r="T909" s="21"/>
      <c r="U909" s="21"/>
      <c r="V909" s="21"/>
      <c r="W909" s="21"/>
      <c r="X909" s="21"/>
      <c r="Y909" s="21"/>
      <c r="Z909" s="15"/>
      <c r="AA909" s="15"/>
      <c r="AB909" s="15"/>
      <c r="AC909" s="15"/>
      <c r="AD909" s="15"/>
      <c r="AE909" s="15"/>
      <c r="AF909" s="15"/>
      <c r="AG909" s="15" t="s">
        <v>131</v>
      </c>
      <c r="AH909" s="15">
        <v>0</v>
      </c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</row>
    <row r="910" spans="1:60" ht="22.5" outlineLevel="3">
      <c r="A910" s="18"/>
      <c r="B910" s="19"/>
      <c r="C910" s="30" t="s">
        <v>440</v>
      </c>
      <c r="D910" s="23"/>
      <c r="E910" s="34">
        <v>209.97</v>
      </c>
      <c r="F910" s="21"/>
      <c r="G910" s="21"/>
      <c r="H910" s="21"/>
      <c r="I910" s="21"/>
      <c r="J910" s="21"/>
      <c r="K910" s="21"/>
      <c r="L910" s="21"/>
      <c r="M910" s="21"/>
      <c r="N910" s="393"/>
      <c r="O910" s="393"/>
      <c r="P910" s="393"/>
      <c r="Q910" s="393"/>
      <c r="R910" s="21"/>
      <c r="S910" s="21"/>
      <c r="T910" s="21"/>
      <c r="U910" s="21"/>
      <c r="V910" s="21"/>
      <c r="W910" s="21"/>
      <c r="X910" s="21"/>
      <c r="Y910" s="21"/>
      <c r="Z910" s="15"/>
      <c r="AA910" s="15"/>
      <c r="AB910" s="15"/>
      <c r="AC910" s="15"/>
      <c r="AD910" s="15"/>
      <c r="AE910" s="15"/>
      <c r="AF910" s="15"/>
      <c r="AG910" s="15" t="s">
        <v>131</v>
      </c>
      <c r="AH910" s="15">
        <v>0</v>
      </c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</row>
    <row r="911" spans="1:60" outlineLevel="3">
      <c r="A911" s="18"/>
      <c r="B911" s="19"/>
      <c r="C911" s="30" t="s">
        <v>441</v>
      </c>
      <c r="D911" s="23"/>
      <c r="E911" s="34">
        <v>59.649000000000001</v>
      </c>
      <c r="F911" s="21"/>
      <c r="G911" s="21"/>
      <c r="H911" s="21"/>
      <c r="I911" s="21"/>
      <c r="J911" s="21"/>
      <c r="K911" s="21"/>
      <c r="L911" s="21"/>
      <c r="M911" s="21"/>
      <c r="N911" s="393"/>
      <c r="O911" s="393"/>
      <c r="P911" s="393"/>
      <c r="Q911" s="393"/>
      <c r="R911" s="21"/>
      <c r="S911" s="21"/>
      <c r="T911" s="21"/>
      <c r="U911" s="21"/>
      <c r="V911" s="21"/>
      <c r="W911" s="21"/>
      <c r="X911" s="21"/>
      <c r="Y911" s="21"/>
      <c r="Z911" s="15"/>
      <c r="AA911" s="15"/>
      <c r="AB911" s="15"/>
      <c r="AC911" s="15"/>
      <c r="AD911" s="15"/>
      <c r="AE911" s="15"/>
      <c r="AF911" s="15"/>
      <c r="AG911" s="15" t="s">
        <v>131</v>
      </c>
      <c r="AH911" s="15">
        <v>0</v>
      </c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</row>
    <row r="912" spans="1:60" outlineLevel="3">
      <c r="A912" s="18"/>
      <c r="B912" s="19"/>
      <c r="C912" s="30" t="s">
        <v>442</v>
      </c>
      <c r="D912" s="23"/>
      <c r="E912" s="34">
        <v>18.765000000000001</v>
      </c>
      <c r="F912" s="21"/>
      <c r="G912" s="21"/>
      <c r="H912" s="21"/>
      <c r="I912" s="21"/>
      <c r="J912" s="21"/>
      <c r="K912" s="21"/>
      <c r="L912" s="21"/>
      <c r="M912" s="21"/>
      <c r="N912" s="393"/>
      <c r="O912" s="393"/>
      <c r="P912" s="393"/>
      <c r="Q912" s="393"/>
      <c r="R912" s="21"/>
      <c r="S912" s="21"/>
      <c r="T912" s="21"/>
      <c r="U912" s="21"/>
      <c r="V912" s="21"/>
      <c r="W912" s="21"/>
      <c r="X912" s="21"/>
      <c r="Y912" s="21"/>
      <c r="Z912" s="15"/>
      <c r="AA912" s="15"/>
      <c r="AB912" s="15"/>
      <c r="AC912" s="15"/>
      <c r="AD912" s="15"/>
      <c r="AE912" s="15"/>
      <c r="AF912" s="15"/>
      <c r="AG912" s="15" t="s">
        <v>131</v>
      </c>
      <c r="AH912" s="15">
        <v>0</v>
      </c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</row>
    <row r="913" spans="1:60" outlineLevel="3">
      <c r="A913" s="18"/>
      <c r="B913" s="19"/>
      <c r="C913" s="30" t="s">
        <v>443</v>
      </c>
      <c r="D913" s="23"/>
      <c r="E913" s="34">
        <v>14.7</v>
      </c>
      <c r="F913" s="21"/>
      <c r="G913" s="21"/>
      <c r="H913" s="21"/>
      <c r="I913" s="21"/>
      <c r="J913" s="21"/>
      <c r="K913" s="21"/>
      <c r="L913" s="21"/>
      <c r="M913" s="21"/>
      <c r="N913" s="393"/>
      <c r="O913" s="393"/>
      <c r="P913" s="393"/>
      <c r="Q913" s="393"/>
      <c r="R913" s="21"/>
      <c r="S913" s="21"/>
      <c r="T913" s="21"/>
      <c r="U913" s="21"/>
      <c r="V913" s="21"/>
      <c r="W913" s="21"/>
      <c r="X913" s="21"/>
      <c r="Y913" s="21"/>
      <c r="Z913" s="15"/>
      <c r="AA913" s="15"/>
      <c r="AB913" s="15"/>
      <c r="AC913" s="15"/>
      <c r="AD913" s="15"/>
      <c r="AE913" s="15"/>
      <c r="AF913" s="15"/>
      <c r="AG913" s="15" t="s">
        <v>131</v>
      </c>
      <c r="AH913" s="15">
        <v>0</v>
      </c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</row>
    <row r="914" spans="1:60" outlineLevel="3">
      <c r="A914" s="18"/>
      <c r="B914" s="19"/>
      <c r="C914" s="30" t="s">
        <v>444</v>
      </c>
      <c r="D914" s="23"/>
      <c r="E914" s="34">
        <v>6.375</v>
      </c>
      <c r="F914" s="21"/>
      <c r="G914" s="21"/>
      <c r="H914" s="21"/>
      <c r="I914" s="21"/>
      <c r="J914" s="21"/>
      <c r="K914" s="21"/>
      <c r="L914" s="21"/>
      <c r="M914" s="21"/>
      <c r="N914" s="393"/>
      <c r="O914" s="393"/>
      <c r="P914" s="393"/>
      <c r="Q914" s="393"/>
      <c r="R914" s="21"/>
      <c r="S914" s="21"/>
      <c r="T914" s="21"/>
      <c r="U914" s="21"/>
      <c r="V914" s="21"/>
      <c r="W914" s="21"/>
      <c r="X914" s="21"/>
      <c r="Y914" s="21"/>
      <c r="Z914" s="15"/>
      <c r="AA914" s="15"/>
      <c r="AB914" s="15"/>
      <c r="AC914" s="15"/>
      <c r="AD914" s="15"/>
      <c r="AE914" s="15"/>
      <c r="AF914" s="15"/>
      <c r="AG914" s="15" t="s">
        <v>131</v>
      </c>
      <c r="AH914" s="15">
        <v>0</v>
      </c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</row>
    <row r="915" spans="1:60" outlineLevel="3">
      <c r="A915" s="18"/>
      <c r="B915" s="19"/>
      <c r="C915" s="30" t="s">
        <v>445</v>
      </c>
      <c r="D915" s="23"/>
      <c r="E915" s="34">
        <v>22.65</v>
      </c>
      <c r="F915" s="21"/>
      <c r="G915" s="21"/>
      <c r="H915" s="21"/>
      <c r="I915" s="21"/>
      <c r="J915" s="21"/>
      <c r="K915" s="21"/>
      <c r="L915" s="21"/>
      <c r="M915" s="21"/>
      <c r="N915" s="393"/>
      <c r="O915" s="393"/>
      <c r="P915" s="393"/>
      <c r="Q915" s="393"/>
      <c r="R915" s="21"/>
      <c r="S915" s="21"/>
      <c r="T915" s="21"/>
      <c r="U915" s="21"/>
      <c r="V915" s="21"/>
      <c r="W915" s="21"/>
      <c r="X915" s="21"/>
      <c r="Y915" s="21"/>
      <c r="Z915" s="15"/>
      <c r="AA915" s="15"/>
      <c r="AB915" s="15"/>
      <c r="AC915" s="15"/>
      <c r="AD915" s="15"/>
      <c r="AE915" s="15"/>
      <c r="AF915" s="15"/>
      <c r="AG915" s="15" t="s">
        <v>131</v>
      </c>
      <c r="AH915" s="15">
        <v>0</v>
      </c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</row>
    <row r="916" spans="1:60" outlineLevel="3">
      <c r="A916" s="18"/>
      <c r="B916" s="19"/>
      <c r="C916" s="30" t="s">
        <v>446</v>
      </c>
      <c r="D916" s="23"/>
      <c r="E916" s="34">
        <v>16.5</v>
      </c>
      <c r="F916" s="21"/>
      <c r="G916" s="21"/>
      <c r="H916" s="21"/>
      <c r="I916" s="21"/>
      <c r="J916" s="21"/>
      <c r="K916" s="21"/>
      <c r="L916" s="21"/>
      <c r="M916" s="21"/>
      <c r="N916" s="393"/>
      <c r="O916" s="393"/>
      <c r="P916" s="393"/>
      <c r="Q916" s="393"/>
      <c r="R916" s="21"/>
      <c r="S916" s="21"/>
      <c r="T916" s="21"/>
      <c r="U916" s="21"/>
      <c r="V916" s="21"/>
      <c r="W916" s="21"/>
      <c r="X916" s="21"/>
      <c r="Y916" s="21"/>
      <c r="Z916" s="15"/>
      <c r="AA916" s="15"/>
      <c r="AB916" s="15"/>
      <c r="AC916" s="15"/>
      <c r="AD916" s="15"/>
      <c r="AE916" s="15"/>
      <c r="AF916" s="15"/>
      <c r="AG916" s="15" t="s">
        <v>131</v>
      </c>
      <c r="AH916" s="15">
        <v>0</v>
      </c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</row>
    <row r="917" spans="1:60" outlineLevel="3">
      <c r="A917" s="18"/>
      <c r="B917" s="19"/>
      <c r="C917" s="30" t="s">
        <v>447</v>
      </c>
      <c r="D917" s="23"/>
      <c r="E917" s="34">
        <v>31.552499999999998</v>
      </c>
      <c r="F917" s="21"/>
      <c r="G917" s="21"/>
      <c r="H917" s="21"/>
      <c r="I917" s="21"/>
      <c r="J917" s="21"/>
      <c r="K917" s="21"/>
      <c r="L917" s="21"/>
      <c r="M917" s="21"/>
      <c r="N917" s="393"/>
      <c r="O917" s="393"/>
      <c r="P917" s="393"/>
      <c r="Q917" s="393"/>
      <c r="R917" s="21"/>
      <c r="S917" s="21"/>
      <c r="T917" s="21"/>
      <c r="U917" s="21"/>
      <c r="V917" s="21"/>
      <c r="W917" s="21"/>
      <c r="X917" s="21"/>
      <c r="Y917" s="21"/>
      <c r="Z917" s="15"/>
      <c r="AA917" s="15"/>
      <c r="AB917" s="15"/>
      <c r="AC917" s="15"/>
      <c r="AD917" s="15"/>
      <c r="AE917" s="15"/>
      <c r="AF917" s="15"/>
      <c r="AG917" s="15" t="s">
        <v>131</v>
      </c>
      <c r="AH917" s="15">
        <v>0</v>
      </c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</row>
    <row r="918" spans="1:60" outlineLevel="3">
      <c r="A918" s="18"/>
      <c r="B918" s="19"/>
      <c r="C918" s="30" t="s">
        <v>448</v>
      </c>
      <c r="D918" s="23"/>
      <c r="E918" s="34">
        <v>9.4499999999999993</v>
      </c>
      <c r="F918" s="21"/>
      <c r="G918" s="21"/>
      <c r="H918" s="21"/>
      <c r="I918" s="21"/>
      <c r="J918" s="21"/>
      <c r="K918" s="21"/>
      <c r="L918" s="21"/>
      <c r="M918" s="21"/>
      <c r="N918" s="393"/>
      <c r="O918" s="393"/>
      <c r="P918" s="393"/>
      <c r="Q918" s="393"/>
      <c r="R918" s="21"/>
      <c r="S918" s="21"/>
      <c r="T918" s="21"/>
      <c r="U918" s="21"/>
      <c r="V918" s="21"/>
      <c r="W918" s="21"/>
      <c r="X918" s="21"/>
      <c r="Y918" s="21"/>
      <c r="Z918" s="15"/>
      <c r="AA918" s="15"/>
      <c r="AB918" s="15"/>
      <c r="AC918" s="15"/>
      <c r="AD918" s="15"/>
      <c r="AE918" s="15"/>
      <c r="AF918" s="15"/>
      <c r="AG918" s="15" t="s">
        <v>131</v>
      </c>
      <c r="AH918" s="15">
        <v>0</v>
      </c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</row>
    <row r="919" spans="1:60" outlineLevel="3">
      <c r="A919" s="18"/>
      <c r="B919" s="19"/>
      <c r="C919" s="30" t="s">
        <v>449</v>
      </c>
      <c r="D919" s="23"/>
      <c r="E919" s="34">
        <v>27</v>
      </c>
      <c r="F919" s="21"/>
      <c r="G919" s="21"/>
      <c r="H919" s="21"/>
      <c r="I919" s="21"/>
      <c r="J919" s="21"/>
      <c r="K919" s="21"/>
      <c r="L919" s="21"/>
      <c r="M919" s="21"/>
      <c r="N919" s="393"/>
      <c r="O919" s="393"/>
      <c r="P919" s="393"/>
      <c r="Q919" s="393"/>
      <c r="R919" s="21"/>
      <c r="S919" s="21"/>
      <c r="T919" s="21"/>
      <c r="U919" s="21"/>
      <c r="V919" s="21"/>
      <c r="W919" s="21"/>
      <c r="X919" s="21"/>
      <c r="Y919" s="21"/>
      <c r="Z919" s="15"/>
      <c r="AA919" s="15"/>
      <c r="AB919" s="15"/>
      <c r="AC919" s="15"/>
      <c r="AD919" s="15"/>
      <c r="AE919" s="15"/>
      <c r="AF919" s="15"/>
      <c r="AG919" s="15" t="s">
        <v>131</v>
      </c>
      <c r="AH919" s="15">
        <v>0</v>
      </c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</row>
    <row r="920" spans="1:60" outlineLevel="3">
      <c r="A920" s="18"/>
      <c r="B920" s="19"/>
      <c r="C920" s="30" t="s">
        <v>443</v>
      </c>
      <c r="D920" s="23"/>
      <c r="E920" s="34">
        <v>14.7</v>
      </c>
      <c r="F920" s="21"/>
      <c r="G920" s="21"/>
      <c r="H920" s="21"/>
      <c r="I920" s="21"/>
      <c r="J920" s="21"/>
      <c r="K920" s="21"/>
      <c r="L920" s="21"/>
      <c r="M920" s="21"/>
      <c r="N920" s="393"/>
      <c r="O920" s="393"/>
      <c r="P920" s="393"/>
      <c r="Q920" s="393"/>
      <c r="R920" s="21"/>
      <c r="S920" s="21"/>
      <c r="T920" s="21"/>
      <c r="U920" s="21"/>
      <c r="V920" s="21"/>
      <c r="W920" s="21"/>
      <c r="X920" s="21"/>
      <c r="Y920" s="21"/>
      <c r="Z920" s="15"/>
      <c r="AA920" s="15"/>
      <c r="AB920" s="15"/>
      <c r="AC920" s="15"/>
      <c r="AD920" s="15"/>
      <c r="AE920" s="15"/>
      <c r="AF920" s="15"/>
      <c r="AG920" s="15" t="s">
        <v>131</v>
      </c>
      <c r="AH920" s="15">
        <v>0</v>
      </c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</row>
    <row r="921" spans="1:60" outlineLevel="3">
      <c r="A921" s="18"/>
      <c r="B921" s="19"/>
      <c r="C921" s="30" t="s">
        <v>442</v>
      </c>
      <c r="D921" s="23"/>
      <c r="E921" s="34">
        <v>18.765000000000001</v>
      </c>
      <c r="F921" s="21"/>
      <c r="G921" s="21"/>
      <c r="H921" s="21"/>
      <c r="I921" s="21"/>
      <c r="J921" s="21"/>
      <c r="K921" s="21"/>
      <c r="L921" s="21"/>
      <c r="M921" s="21"/>
      <c r="N921" s="393"/>
      <c r="O921" s="393"/>
      <c r="P921" s="393"/>
      <c r="Q921" s="393"/>
      <c r="R921" s="21"/>
      <c r="S921" s="21"/>
      <c r="T921" s="21"/>
      <c r="U921" s="21"/>
      <c r="V921" s="21"/>
      <c r="W921" s="21"/>
      <c r="X921" s="21"/>
      <c r="Y921" s="21"/>
      <c r="Z921" s="15"/>
      <c r="AA921" s="15"/>
      <c r="AB921" s="15"/>
      <c r="AC921" s="15"/>
      <c r="AD921" s="15"/>
      <c r="AE921" s="15"/>
      <c r="AF921" s="15"/>
      <c r="AG921" s="15" t="s">
        <v>131</v>
      </c>
      <c r="AH921" s="15">
        <v>0</v>
      </c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</row>
    <row r="922" spans="1:60" outlineLevel="3">
      <c r="A922" s="18"/>
      <c r="B922" s="19"/>
      <c r="C922" s="30" t="s">
        <v>450</v>
      </c>
      <c r="D922" s="23"/>
      <c r="E922" s="34">
        <v>54</v>
      </c>
      <c r="F922" s="21"/>
      <c r="G922" s="21"/>
      <c r="H922" s="21"/>
      <c r="I922" s="21"/>
      <c r="J922" s="21"/>
      <c r="K922" s="21"/>
      <c r="L922" s="21"/>
      <c r="M922" s="21"/>
      <c r="N922" s="393"/>
      <c r="O922" s="393"/>
      <c r="P922" s="393"/>
      <c r="Q922" s="393"/>
      <c r="R922" s="21"/>
      <c r="S922" s="21"/>
      <c r="T922" s="21"/>
      <c r="U922" s="21"/>
      <c r="V922" s="21"/>
      <c r="W922" s="21"/>
      <c r="X922" s="21"/>
      <c r="Y922" s="21"/>
      <c r="Z922" s="15"/>
      <c r="AA922" s="15"/>
      <c r="AB922" s="15"/>
      <c r="AC922" s="15"/>
      <c r="AD922" s="15"/>
      <c r="AE922" s="15"/>
      <c r="AF922" s="15"/>
      <c r="AG922" s="15" t="s">
        <v>131</v>
      </c>
      <c r="AH922" s="15">
        <v>0</v>
      </c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</row>
    <row r="923" spans="1:60" outlineLevel="3">
      <c r="A923" s="18"/>
      <c r="B923" s="19"/>
      <c r="C923" s="30" t="s">
        <v>451</v>
      </c>
      <c r="D923" s="23"/>
      <c r="E923" s="34">
        <v>43.2</v>
      </c>
      <c r="F923" s="21"/>
      <c r="G923" s="21"/>
      <c r="H923" s="21"/>
      <c r="I923" s="21"/>
      <c r="J923" s="21"/>
      <c r="K923" s="21"/>
      <c r="L923" s="21"/>
      <c r="M923" s="21"/>
      <c r="N923" s="393"/>
      <c r="O923" s="393"/>
      <c r="P923" s="393"/>
      <c r="Q923" s="393"/>
      <c r="R923" s="21"/>
      <c r="S923" s="21"/>
      <c r="T923" s="21"/>
      <c r="U923" s="21"/>
      <c r="V923" s="21"/>
      <c r="W923" s="21"/>
      <c r="X923" s="21"/>
      <c r="Y923" s="21"/>
      <c r="Z923" s="15"/>
      <c r="AA923" s="15"/>
      <c r="AB923" s="15"/>
      <c r="AC923" s="15"/>
      <c r="AD923" s="15"/>
      <c r="AE923" s="15"/>
      <c r="AF923" s="15"/>
      <c r="AG923" s="15" t="s">
        <v>131</v>
      </c>
      <c r="AH923" s="15">
        <v>0</v>
      </c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</row>
    <row r="924" spans="1:60" outlineLevel="3">
      <c r="A924" s="18"/>
      <c r="B924" s="19"/>
      <c r="C924" s="30" t="s">
        <v>452</v>
      </c>
      <c r="D924" s="23"/>
      <c r="E924" s="34">
        <v>33.479999999999997</v>
      </c>
      <c r="F924" s="21"/>
      <c r="G924" s="21"/>
      <c r="H924" s="21"/>
      <c r="I924" s="21"/>
      <c r="J924" s="21"/>
      <c r="K924" s="21"/>
      <c r="L924" s="21"/>
      <c r="M924" s="21"/>
      <c r="N924" s="393"/>
      <c r="O924" s="393"/>
      <c r="P924" s="393"/>
      <c r="Q924" s="393"/>
      <c r="R924" s="21"/>
      <c r="S924" s="21"/>
      <c r="T924" s="21"/>
      <c r="U924" s="21"/>
      <c r="V924" s="21"/>
      <c r="W924" s="21"/>
      <c r="X924" s="21"/>
      <c r="Y924" s="21"/>
      <c r="Z924" s="15"/>
      <c r="AA924" s="15"/>
      <c r="AB924" s="15"/>
      <c r="AC924" s="15"/>
      <c r="AD924" s="15"/>
      <c r="AE924" s="15"/>
      <c r="AF924" s="15"/>
      <c r="AG924" s="15" t="s">
        <v>131</v>
      </c>
      <c r="AH924" s="15">
        <v>0</v>
      </c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</row>
    <row r="925" spans="1:60" outlineLevel="3">
      <c r="A925" s="18"/>
      <c r="B925" s="19"/>
      <c r="C925" s="30" t="s">
        <v>453</v>
      </c>
      <c r="D925" s="23"/>
      <c r="E925" s="34">
        <v>11.55</v>
      </c>
      <c r="F925" s="21"/>
      <c r="G925" s="21"/>
      <c r="H925" s="21"/>
      <c r="I925" s="21"/>
      <c r="J925" s="21"/>
      <c r="K925" s="21"/>
      <c r="L925" s="21"/>
      <c r="M925" s="21"/>
      <c r="N925" s="393"/>
      <c r="O925" s="393"/>
      <c r="P925" s="393"/>
      <c r="Q925" s="393"/>
      <c r="R925" s="21"/>
      <c r="S925" s="21"/>
      <c r="T925" s="21"/>
      <c r="U925" s="21"/>
      <c r="V925" s="21"/>
      <c r="W925" s="21"/>
      <c r="X925" s="21"/>
      <c r="Y925" s="21"/>
      <c r="Z925" s="15"/>
      <c r="AA925" s="15"/>
      <c r="AB925" s="15"/>
      <c r="AC925" s="15"/>
      <c r="AD925" s="15"/>
      <c r="AE925" s="15"/>
      <c r="AF925" s="15"/>
      <c r="AG925" s="15" t="s">
        <v>131</v>
      </c>
      <c r="AH925" s="15">
        <v>0</v>
      </c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</row>
    <row r="926" spans="1:60" outlineLevel="3">
      <c r="A926" s="18"/>
      <c r="B926" s="19"/>
      <c r="C926" s="30" t="s">
        <v>359</v>
      </c>
      <c r="D926" s="23"/>
      <c r="E926" s="34">
        <v>6.75</v>
      </c>
      <c r="F926" s="21"/>
      <c r="G926" s="21"/>
      <c r="H926" s="21"/>
      <c r="I926" s="21"/>
      <c r="J926" s="21"/>
      <c r="K926" s="21"/>
      <c r="L926" s="21"/>
      <c r="M926" s="21"/>
      <c r="N926" s="393"/>
      <c r="O926" s="393"/>
      <c r="P926" s="393"/>
      <c r="Q926" s="393"/>
      <c r="R926" s="21"/>
      <c r="S926" s="21"/>
      <c r="T926" s="21"/>
      <c r="U926" s="21"/>
      <c r="V926" s="21"/>
      <c r="W926" s="21"/>
      <c r="X926" s="21"/>
      <c r="Y926" s="21"/>
      <c r="Z926" s="15"/>
      <c r="AA926" s="15"/>
      <c r="AB926" s="15"/>
      <c r="AC926" s="15"/>
      <c r="AD926" s="15"/>
      <c r="AE926" s="15"/>
      <c r="AF926" s="15"/>
      <c r="AG926" s="15" t="s">
        <v>131</v>
      </c>
      <c r="AH926" s="15">
        <v>0</v>
      </c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</row>
    <row r="927" spans="1:60" outlineLevel="3">
      <c r="A927" s="18"/>
      <c r="B927" s="19"/>
      <c r="C927" s="30" t="s">
        <v>454</v>
      </c>
      <c r="D927" s="23"/>
      <c r="E927" s="34">
        <v>61.92</v>
      </c>
      <c r="F927" s="21"/>
      <c r="G927" s="21"/>
      <c r="H927" s="21"/>
      <c r="I927" s="21"/>
      <c r="J927" s="21"/>
      <c r="K927" s="21"/>
      <c r="L927" s="21"/>
      <c r="M927" s="21"/>
      <c r="N927" s="393"/>
      <c r="O927" s="393"/>
      <c r="P927" s="393"/>
      <c r="Q927" s="393"/>
      <c r="R927" s="21"/>
      <c r="S927" s="21"/>
      <c r="T927" s="21"/>
      <c r="U927" s="21"/>
      <c r="V927" s="21"/>
      <c r="W927" s="21"/>
      <c r="X927" s="21"/>
      <c r="Y927" s="21"/>
      <c r="Z927" s="15"/>
      <c r="AA927" s="15"/>
      <c r="AB927" s="15"/>
      <c r="AC927" s="15"/>
      <c r="AD927" s="15"/>
      <c r="AE927" s="15"/>
      <c r="AF927" s="15"/>
      <c r="AG927" s="15" t="s">
        <v>131</v>
      </c>
      <c r="AH927" s="15">
        <v>0</v>
      </c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</row>
    <row r="928" spans="1:60" outlineLevel="3">
      <c r="A928" s="18"/>
      <c r="B928" s="19"/>
      <c r="C928" s="30" t="s">
        <v>455</v>
      </c>
      <c r="D928" s="23"/>
      <c r="E928" s="34">
        <v>49.32</v>
      </c>
      <c r="F928" s="21"/>
      <c r="G928" s="21"/>
      <c r="H928" s="21"/>
      <c r="I928" s="21"/>
      <c r="J928" s="21"/>
      <c r="K928" s="21"/>
      <c r="L928" s="21"/>
      <c r="M928" s="21"/>
      <c r="N928" s="393"/>
      <c r="O928" s="393"/>
      <c r="P928" s="393"/>
      <c r="Q928" s="393"/>
      <c r="R928" s="21"/>
      <c r="S928" s="21"/>
      <c r="T928" s="21"/>
      <c r="U928" s="21"/>
      <c r="V928" s="21"/>
      <c r="W928" s="21"/>
      <c r="X928" s="21"/>
      <c r="Y928" s="21"/>
      <c r="Z928" s="15"/>
      <c r="AA928" s="15"/>
      <c r="AB928" s="15"/>
      <c r="AC928" s="15"/>
      <c r="AD928" s="15"/>
      <c r="AE928" s="15"/>
      <c r="AF928" s="15"/>
      <c r="AG928" s="15" t="s">
        <v>131</v>
      </c>
      <c r="AH928" s="15">
        <v>0</v>
      </c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</row>
    <row r="929" spans="1:60" outlineLevel="3">
      <c r="A929" s="18"/>
      <c r="B929" s="19"/>
      <c r="C929" s="30" t="s">
        <v>456</v>
      </c>
      <c r="D929" s="23"/>
      <c r="E929" s="34">
        <v>94.948499999999996</v>
      </c>
      <c r="F929" s="21"/>
      <c r="G929" s="21"/>
      <c r="H929" s="21"/>
      <c r="I929" s="21"/>
      <c r="J929" s="21"/>
      <c r="K929" s="21"/>
      <c r="L929" s="21"/>
      <c r="M929" s="21"/>
      <c r="N929" s="393"/>
      <c r="O929" s="393"/>
      <c r="P929" s="393"/>
      <c r="Q929" s="393"/>
      <c r="R929" s="21"/>
      <c r="S929" s="21"/>
      <c r="T929" s="21"/>
      <c r="U929" s="21"/>
      <c r="V929" s="21"/>
      <c r="W929" s="21"/>
      <c r="X929" s="21"/>
      <c r="Y929" s="21"/>
      <c r="Z929" s="15"/>
      <c r="AA929" s="15"/>
      <c r="AB929" s="15"/>
      <c r="AC929" s="15"/>
      <c r="AD929" s="15"/>
      <c r="AE929" s="15"/>
      <c r="AF929" s="15"/>
      <c r="AG929" s="15" t="s">
        <v>131</v>
      </c>
      <c r="AH929" s="15">
        <v>0</v>
      </c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</row>
    <row r="930" spans="1:60" outlineLevel="3">
      <c r="A930" s="18"/>
      <c r="B930" s="19"/>
      <c r="C930" s="30" t="s">
        <v>457</v>
      </c>
      <c r="D930" s="23"/>
      <c r="E930" s="34">
        <v>38.340000000000003</v>
      </c>
      <c r="F930" s="21"/>
      <c r="G930" s="21"/>
      <c r="H930" s="21"/>
      <c r="I930" s="21"/>
      <c r="J930" s="21"/>
      <c r="K930" s="21"/>
      <c r="L930" s="21"/>
      <c r="M930" s="21"/>
      <c r="N930" s="393"/>
      <c r="O930" s="393"/>
      <c r="P930" s="393"/>
      <c r="Q930" s="393"/>
      <c r="R930" s="21"/>
      <c r="S930" s="21"/>
      <c r="T930" s="21"/>
      <c r="U930" s="21"/>
      <c r="V930" s="21"/>
      <c r="W930" s="21"/>
      <c r="X930" s="21"/>
      <c r="Y930" s="21"/>
      <c r="Z930" s="15"/>
      <c r="AA930" s="15"/>
      <c r="AB930" s="15"/>
      <c r="AC930" s="15"/>
      <c r="AD930" s="15"/>
      <c r="AE930" s="15"/>
      <c r="AF930" s="15"/>
      <c r="AG930" s="15" t="s">
        <v>131</v>
      </c>
      <c r="AH930" s="15">
        <v>0</v>
      </c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</row>
    <row r="931" spans="1:60" outlineLevel="3">
      <c r="A931" s="18"/>
      <c r="B931" s="19"/>
      <c r="C931" s="30" t="s">
        <v>458</v>
      </c>
      <c r="D931" s="23"/>
      <c r="E931" s="34">
        <v>29.52</v>
      </c>
      <c r="F931" s="21"/>
      <c r="G931" s="21"/>
      <c r="H931" s="21"/>
      <c r="I931" s="21"/>
      <c r="J931" s="21"/>
      <c r="K931" s="21"/>
      <c r="L931" s="21"/>
      <c r="M931" s="21"/>
      <c r="N931" s="393"/>
      <c r="O931" s="393"/>
      <c r="P931" s="393"/>
      <c r="Q931" s="393"/>
      <c r="R931" s="21"/>
      <c r="S931" s="21"/>
      <c r="T931" s="21"/>
      <c r="U931" s="21"/>
      <c r="V931" s="21"/>
      <c r="W931" s="21"/>
      <c r="X931" s="21"/>
      <c r="Y931" s="21"/>
      <c r="Z931" s="15"/>
      <c r="AA931" s="15"/>
      <c r="AB931" s="15"/>
      <c r="AC931" s="15"/>
      <c r="AD931" s="15"/>
      <c r="AE931" s="15"/>
      <c r="AF931" s="15"/>
      <c r="AG931" s="15" t="s">
        <v>131</v>
      </c>
      <c r="AH931" s="15">
        <v>0</v>
      </c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</row>
    <row r="932" spans="1:60" outlineLevel="3">
      <c r="A932" s="18"/>
      <c r="B932" s="19"/>
      <c r="C932" s="30" t="s">
        <v>459</v>
      </c>
      <c r="D932" s="23"/>
      <c r="E932" s="34">
        <v>103.5</v>
      </c>
      <c r="F932" s="21"/>
      <c r="G932" s="21"/>
      <c r="H932" s="21"/>
      <c r="I932" s="21"/>
      <c r="J932" s="21"/>
      <c r="K932" s="21"/>
      <c r="L932" s="21"/>
      <c r="M932" s="21"/>
      <c r="N932" s="393"/>
      <c r="O932" s="393"/>
      <c r="P932" s="393"/>
      <c r="Q932" s="393"/>
      <c r="R932" s="21"/>
      <c r="S932" s="21"/>
      <c r="T932" s="21"/>
      <c r="U932" s="21"/>
      <c r="V932" s="21"/>
      <c r="W932" s="21"/>
      <c r="X932" s="21"/>
      <c r="Y932" s="21"/>
      <c r="Z932" s="15"/>
      <c r="AA932" s="15"/>
      <c r="AB932" s="15"/>
      <c r="AC932" s="15"/>
      <c r="AD932" s="15"/>
      <c r="AE932" s="15"/>
      <c r="AF932" s="15"/>
      <c r="AG932" s="15" t="s">
        <v>131</v>
      </c>
      <c r="AH932" s="15">
        <v>0</v>
      </c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</row>
    <row r="933" spans="1:60" outlineLevel="3">
      <c r="A933" s="18"/>
      <c r="B933" s="19"/>
      <c r="C933" s="30" t="s">
        <v>460</v>
      </c>
      <c r="D933" s="23"/>
      <c r="E933" s="34">
        <v>96.48</v>
      </c>
      <c r="F933" s="21"/>
      <c r="G933" s="21"/>
      <c r="H933" s="21"/>
      <c r="I933" s="21"/>
      <c r="J933" s="21"/>
      <c r="K933" s="21"/>
      <c r="L933" s="21"/>
      <c r="M933" s="21"/>
      <c r="N933" s="393"/>
      <c r="O933" s="393"/>
      <c r="P933" s="393"/>
      <c r="Q933" s="393"/>
      <c r="R933" s="21"/>
      <c r="S933" s="21"/>
      <c r="T933" s="21"/>
      <c r="U933" s="21"/>
      <c r="V933" s="21"/>
      <c r="W933" s="21"/>
      <c r="X933" s="21"/>
      <c r="Y933" s="21"/>
      <c r="Z933" s="15"/>
      <c r="AA933" s="15"/>
      <c r="AB933" s="15"/>
      <c r="AC933" s="15"/>
      <c r="AD933" s="15"/>
      <c r="AE933" s="15"/>
      <c r="AF933" s="15"/>
      <c r="AG933" s="15" t="s">
        <v>131</v>
      </c>
      <c r="AH933" s="15">
        <v>0</v>
      </c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</row>
    <row r="934" spans="1:60" outlineLevel="3">
      <c r="A934" s="18"/>
      <c r="B934" s="19"/>
      <c r="C934" s="30" t="s">
        <v>461</v>
      </c>
      <c r="D934" s="23"/>
      <c r="E934" s="34">
        <v>98.1</v>
      </c>
      <c r="F934" s="21"/>
      <c r="G934" s="21"/>
      <c r="H934" s="21"/>
      <c r="I934" s="21"/>
      <c r="J934" s="21"/>
      <c r="K934" s="21"/>
      <c r="L934" s="21"/>
      <c r="M934" s="21"/>
      <c r="N934" s="393"/>
      <c r="O934" s="393"/>
      <c r="P934" s="393"/>
      <c r="Q934" s="393"/>
      <c r="R934" s="21"/>
      <c r="S934" s="21"/>
      <c r="T934" s="21"/>
      <c r="U934" s="21"/>
      <c r="V934" s="21"/>
      <c r="W934" s="21"/>
      <c r="X934" s="21"/>
      <c r="Y934" s="21"/>
      <c r="Z934" s="15"/>
      <c r="AA934" s="15"/>
      <c r="AB934" s="15"/>
      <c r="AC934" s="15"/>
      <c r="AD934" s="15"/>
      <c r="AE934" s="15"/>
      <c r="AF934" s="15"/>
      <c r="AG934" s="15" t="s">
        <v>131</v>
      </c>
      <c r="AH934" s="15">
        <v>0</v>
      </c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</row>
    <row r="935" spans="1:60" outlineLevel="3">
      <c r="A935" s="18"/>
      <c r="B935" s="19"/>
      <c r="C935" s="30" t="s">
        <v>462</v>
      </c>
      <c r="D935" s="23"/>
      <c r="E935" s="34">
        <v>98.82</v>
      </c>
      <c r="F935" s="21"/>
      <c r="G935" s="21"/>
      <c r="H935" s="21"/>
      <c r="I935" s="21"/>
      <c r="J935" s="21"/>
      <c r="K935" s="21"/>
      <c r="L935" s="21"/>
      <c r="M935" s="21"/>
      <c r="N935" s="393"/>
      <c r="O935" s="393"/>
      <c r="P935" s="393"/>
      <c r="Q935" s="393"/>
      <c r="R935" s="21"/>
      <c r="S935" s="21"/>
      <c r="T935" s="21"/>
      <c r="U935" s="21"/>
      <c r="V935" s="21"/>
      <c r="W935" s="21"/>
      <c r="X935" s="21"/>
      <c r="Y935" s="21"/>
      <c r="Z935" s="15"/>
      <c r="AA935" s="15"/>
      <c r="AB935" s="15"/>
      <c r="AC935" s="15"/>
      <c r="AD935" s="15"/>
      <c r="AE935" s="15"/>
      <c r="AF935" s="15"/>
      <c r="AG935" s="15" t="s">
        <v>131</v>
      </c>
      <c r="AH935" s="15">
        <v>0</v>
      </c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</row>
    <row r="936" spans="1:60" outlineLevel="3">
      <c r="A936" s="18"/>
      <c r="B936" s="19"/>
      <c r="C936" s="30" t="s">
        <v>463</v>
      </c>
      <c r="D936" s="23"/>
      <c r="E936" s="34">
        <v>14.898</v>
      </c>
      <c r="F936" s="21"/>
      <c r="G936" s="21"/>
      <c r="H936" s="21"/>
      <c r="I936" s="21"/>
      <c r="J936" s="21"/>
      <c r="K936" s="21"/>
      <c r="L936" s="21"/>
      <c r="M936" s="21"/>
      <c r="N936" s="393"/>
      <c r="O936" s="393"/>
      <c r="P936" s="393"/>
      <c r="Q936" s="393"/>
      <c r="R936" s="21"/>
      <c r="S936" s="21"/>
      <c r="T936" s="21"/>
      <c r="U936" s="21"/>
      <c r="V936" s="21"/>
      <c r="W936" s="21"/>
      <c r="X936" s="21"/>
      <c r="Y936" s="21"/>
      <c r="Z936" s="15"/>
      <c r="AA936" s="15"/>
      <c r="AB936" s="15"/>
      <c r="AC936" s="15"/>
      <c r="AD936" s="15"/>
      <c r="AE936" s="15"/>
      <c r="AF936" s="15"/>
      <c r="AG936" s="15" t="s">
        <v>131</v>
      </c>
      <c r="AH936" s="15">
        <v>0</v>
      </c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</row>
    <row r="937" spans="1:60" outlineLevel="3">
      <c r="A937" s="18"/>
      <c r="B937" s="19"/>
      <c r="C937" s="30" t="s">
        <v>464</v>
      </c>
      <c r="D937" s="23"/>
      <c r="E937" s="34">
        <v>6.0750000000000002</v>
      </c>
      <c r="F937" s="21"/>
      <c r="G937" s="21"/>
      <c r="H937" s="21"/>
      <c r="I937" s="21"/>
      <c r="J937" s="21"/>
      <c r="K937" s="21"/>
      <c r="L937" s="21"/>
      <c r="M937" s="21"/>
      <c r="N937" s="393"/>
      <c r="O937" s="393"/>
      <c r="P937" s="393"/>
      <c r="Q937" s="393"/>
      <c r="R937" s="21"/>
      <c r="S937" s="21"/>
      <c r="T937" s="21"/>
      <c r="U937" s="21"/>
      <c r="V937" s="21"/>
      <c r="W937" s="21"/>
      <c r="X937" s="21"/>
      <c r="Y937" s="21"/>
      <c r="Z937" s="15"/>
      <c r="AA937" s="15"/>
      <c r="AB937" s="15"/>
      <c r="AC937" s="15"/>
      <c r="AD937" s="15"/>
      <c r="AE937" s="15"/>
      <c r="AF937" s="15"/>
      <c r="AG937" s="15" t="s">
        <v>131</v>
      </c>
      <c r="AH937" s="15">
        <v>0</v>
      </c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</row>
    <row r="938" spans="1:60" outlineLevel="3">
      <c r="A938" s="18"/>
      <c r="B938" s="19"/>
      <c r="C938" s="30" t="s">
        <v>465</v>
      </c>
      <c r="D938" s="23"/>
      <c r="E938" s="34">
        <v>14.85</v>
      </c>
      <c r="F938" s="21"/>
      <c r="G938" s="21"/>
      <c r="H938" s="21"/>
      <c r="I938" s="21"/>
      <c r="J938" s="21"/>
      <c r="K938" s="21"/>
      <c r="L938" s="21"/>
      <c r="M938" s="21"/>
      <c r="N938" s="393"/>
      <c r="O938" s="393"/>
      <c r="P938" s="393"/>
      <c r="Q938" s="393"/>
      <c r="R938" s="21"/>
      <c r="S938" s="21"/>
      <c r="T938" s="21"/>
      <c r="U938" s="21"/>
      <c r="V938" s="21"/>
      <c r="W938" s="21"/>
      <c r="X938" s="21"/>
      <c r="Y938" s="21"/>
      <c r="Z938" s="15"/>
      <c r="AA938" s="15"/>
      <c r="AB938" s="15"/>
      <c r="AC938" s="15"/>
      <c r="AD938" s="15"/>
      <c r="AE938" s="15"/>
      <c r="AF938" s="15"/>
      <c r="AG938" s="15" t="s">
        <v>131</v>
      </c>
      <c r="AH938" s="15">
        <v>0</v>
      </c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</row>
    <row r="939" spans="1:60" outlineLevel="3">
      <c r="A939" s="18"/>
      <c r="B939" s="19"/>
      <c r="C939" s="30" t="s">
        <v>444</v>
      </c>
      <c r="D939" s="23"/>
      <c r="E939" s="34">
        <v>6.375</v>
      </c>
      <c r="F939" s="21"/>
      <c r="G939" s="21"/>
      <c r="H939" s="21"/>
      <c r="I939" s="21"/>
      <c r="J939" s="21"/>
      <c r="K939" s="21"/>
      <c r="L939" s="21"/>
      <c r="M939" s="21"/>
      <c r="N939" s="393"/>
      <c r="O939" s="393"/>
      <c r="P939" s="393"/>
      <c r="Q939" s="393"/>
      <c r="R939" s="21"/>
      <c r="S939" s="21"/>
      <c r="T939" s="21"/>
      <c r="U939" s="21"/>
      <c r="V939" s="21"/>
      <c r="W939" s="21"/>
      <c r="X939" s="21"/>
      <c r="Y939" s="21"/>
      <c r="Z939" s="15"/>
      <c r="AA939" s="15"/>
      <c r="AB939" s="15"/>
      <c r="AC939" s="15"/>
      <c r="AD939" s="15"/>
      <c r="AE939" s="15"/>
      <c r="AF939" s="15"/>
      <c r="AG939" s="15" t="s">
        <v>131</v>
      </c>
      <c r="AH939" s="15">
        <v>0</v>
      </c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</row>
    <row r="940" spans="1:60" outlineLevel="3">
      <c r="A940" s="18"/>
      <c r="B940" s="19"/>
      <c r="C940" s="30" t="s">
        <v>466</v>
      </c>
      <c r="D940" s="23"/>
      <c r="E940" s="34">
        <v>22.875</v>
      </c>
      <c r="F940" s="21"/>
      <c r="G940" s="21"/>
      <c r="H940" s="21"/>
      <c r="I940" s="21"/>
      <c r="J940" s="21"/>
      <c r="K940" s="21"/>
      <c r="L940" s="21"/>
      <c r="M940" s="21"/>
      <c r="N940" s="393"/>
      <c r="O940" s="393"/>
      <c r="P940" s="393"/>
      <c r="Q940" s="393"/>
      <c r="R940" s="21"/>
      <c r="S940" s="21"/>
      <c r="T940" s="21"/>
      <c r="U940" s="21"/>
      <c r="V940" s="21"/>
      <c r="W940" s="21"/>
      <c r="X940" s="21"/>
      <c r="Y940" s="21"/>
      <c r="Z940" s="15"/>
      <c r="AA940" s="15"/>
      <c r="AB940" s="15"/>
      <c r="AC940" s="15"/>
      <c r="AD940" s="15"/>
      <c r="AE940" s="15"/>
      <c r="AF940" s="15"/>
      <c r="AG940" s="15" t="s">
        <v>131</v>
      </c>
      <c r="AH940" s="15">
        <v>0</v>
      </c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</row>
    <row r="941" spans="1:60" outlineLevel="3">
      <c r="A941" s="18"/>
      <c r="B941" s="19"/>
      <c r="C941" s="30" t="s">
        <v>467</v>
      </c>
      <c r="D941" s="23"/>
      <c r="E941" s="34">
        <v>19.425000000000001</v>
      </c>
      <c r="F941" s="21"/>
      <c r="G941" s="21"/>
      <c r="H941" s="21"/>
      <c r="I941" s="21"/>
      <c r="J941" s="21"/>
      <c r="K941" s="21"/>
      <c r="L941" s="21"/>
      <c r="M941" s="21"/>
      <c r="N941" s="393"/>
      <c r="O941" s="393"/>
      <c r="P941" s="393"/>
      <c r="Q941" s="393"/>
      <c r="R941" s="21"/>
      <c r="S941" s="21"/>
      <c r="T941" s="21"/>
      <c r="U941" s="21"/>
      <c r="V941" s="21"/>
      <c r="W941" s="21"/>
      <c r="X941" s="21"/>
      <c r="Y941" s="21"/>
      <c r="Z941" s="15"/>
      <c r="AA941" s="15"/>
      <c r="AB941" s="15"/>
      <c r="AC941" s="15"/>
      <c r="AD941" s="15"/>
      <c r="AE941" s="15"/>
      <c r="AF941" s="15"/>
      <c r="AG941" s="15" t="s">
        <v>131</v>
      </c>
      <c r="AH941" s="15">
        <v>0</v>
      </c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</row>
    <row r="942" spans="1:60" outlineLevel="3">
      <c r="A942" s="18"/>
      <c r="B942" s="19"/>
      <c r="C942" s="30" t="s">
        <v>468</v>
      </c>
      <c r="D942" s="23"/>
      <c r="E942" s="34">
        <v>25.725000000000001</v>
      </c>
      <c r="F942" s="21"/>
      <c r="G942" s="21"/>
      <c r="H942" s="21"/>
      <c r="I942" s="21"/>
      <c r="J942" s="21"/>
      <c r="K942" s="21"/>
      <c r="L942" s="21"/>
      <c r="M942" s="21"/>
      <c r="N942" s="393"/>
      <c r="O942" s="393"/>
      <c r="P942" s="393"/>
      <c r="Q942" s="393"/>
      <c r="R942" s="21"/>
      <c r="S942" s="21"/>
      <c r="T942" s="21"/>
      <c r="U942" s="21"/>
      <c r="V942" s="21"/>
      <c r="W942" s="21"/>
      <c r="X942" s="21"/>
      <c r="Y942" s="21"/>
      <c r="Z942" s="15"/>
      <c r="AA942" s="15"/>
      <c r="AB942" s="15"/>
      <c r="AC942" s="15"/>
      <c r="AD942" s="15"/>
      <c r="AE942" s="15"/>
      <c r="AF942" s="15"/>
      <c r="AG942" s="15" t="s">
        <v>131</v>
      </c>
      <c r="AH942" s="15">
        <v>0</v>
      </c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</row>
    <row r="943" spans="1:60" outlineLevel="3">
      <c r="A943" s="18"/>
      <c r="B943" s="19"/>
      <c r="C943" s="30" t="s">
        <v>469</v>
      </c>
      <c r="D943" s="23"/>
      <c r="E943" s="34">
        <v>14.25</v>
      </c>
      <c r="F943" s="21"/>
      <c r="G943" s="21"/>
      <c r="H943" s="21"/>
      <c r="I943" s="21"/>
      <c r="J943" s="21"/>
      <c r="K943" s="21"/>
      <c r="L943" s="21"/>
      <c r="M943" s="21"/>
      <c r="N943" s="393"/>
      <c r="O943" s="393"/>
      <c r="P943" s="393"/>
      <c r="Q943" s="393"/>
      <c r="R943" s="21"/>
      <c r="S943" s="21"/>
      <c r="T943" s="21"/>
      <c r="U943" s="21"/>
      <c r="V943" s="21"/>
      <c r="W943" s="21"/>
      <c r="X943" s="21"/>
      <c r="Y943" s="21"/>
      <c r="Z943" s="15"/>
      <c r="AA943" s="15"/>
      <c r="AB943" s="15"/>
      <c r="AC943" s="15"/>
      <c r="AD943" s="15"/>
      <c r="AE943" s="15"/>
      <c r="AF943" s="15"/>
      <c r="AG943" s="15" t="s">
        <v>131</v>
      </c>
      <c r="AH943" s="15">
        <v>0</v>
      </c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</row>
    <row r="944" spans="1:60" ht="22.5" outlineLevel="3">
      <c r="A944" s="18"/>
      <c r="B944" s="19"/>
      <c r="C944" s="30" t="s">
        <v>470</v>
      </c>
      <c r="D944" s="23"/>
      <c r="E944" s="34">
        <v>214.51949999999999</v>
      </c>
      <c r="F944" s="21"/>
      <c r="G944" s="21"/>
      <c r="H944" s="21"/>
      <c r="I944" s="21"/>
      <c r="J944" s="21"/>
      <c r="K944" s="21"/>
      <c r="L944" s="21"/>
      <c r="M944" s="21"/>
      <c r="N944" s="393"/>
      <c r="O944" s="393"/>
      <c r="P944" s="393"/>
      <c r="Q944" s="393"/>
      <c r="R944" s="21"/>
      <c r="S944" s="21"/>
      <c r="T944" s="21"/>
      <c r="U944" s="21"/>
      <c r="V944" s="21"/>
      <c r="W944" s="21"/>
      <c r="X944" s="21"/>
      <c r="Y944" s="21"/>
      <c r="Z944" s="15"/>
      <c r="AA944" s="15"/>
      <c r="AB944" s="15"/>
      <c r="AC944" s="15"/>
      <c r="AD944" s="15"/>
      <c r="AE944" s="15"/>
      <c r="AF944" s="15"/>
      <c r="AG944" s="15" t="s">
        <v>131</v>
      </c>
      <c r="AH944" s="15">
        <v>0</v>
      </c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</row>
    <row r="945" spans="1:60" outlineLevel="3">
      <c r="A945" s="18"/>
      <c r="B945" s="19"/>
      <c r="C945" s="30" t="s">
        <v>471</v>
      </c>
      <c r="D945" s="23"/>
      <c r="E945" s="34">
        <v>246.6</v>
      </c>
      <c r="F945" s="21"/>
      <c r="G945" s="21"/>
      <c r="H945" s="21"/>
      <c r="I945" s="21"/>
      <c r="J945" s="21"/>
      <c r="K945" s="21"/>
      <c r="L945" s="21"/>
      <c r="M945" s="21"/>
      <c r="N945" s="393"/>
      <c r="O945" s="393"/>
      <c r="P945" s="393"/>
      <c r="Q945" s="393"/>
      <c r="R945" s="21"/>
      <c r="S945" s="21"/>
      <c r="T945" s="21"/>
      <c r="U945" s="21"/>
      <c r="V945" s="21"/>
      <c r="W945" s="21"/>
      <c r="X945" s="21"/>
      <c r="Y945" s="21"/>
      <c r="Z945" s="15"/>
      <c r="AA945" s="15"/>
      <c r="AB945" s="15"/>
      <c r="AC945" s="15"/>
      <c r="AD945" s="15"/>
      <c r="AE945" s="15"/>
      <c r="AF945" s="15"/>
      <c r="AG945" s="15" t="s">
        <v>131</v>
      </c>
      <c r="AH945" s="15">
        <v>0</v>
      </c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</row>
    <row r="946" spans="1:60" outlineLevel="3">
      <c r="A946" s="18"/>
      <c r="B946" s="19"/>
      <c r="C946" s="30" t="s">
        <v>462</v>
      </c>
      <c r="D946" s="23"/>
      <c r="E946" s="34">
        <v>98.82</v>
      </c>
      <c r="F946" s="21"/>
      <c r="G946" s="21"/>
      <c r="H946" s="21"/>
      <c r="I946" s="21"/>
      <c r="J946" s="21"/>
      <c r="K946" s="21"/>
      <c r="L946" s="21"/>
      <c r="M946" s="21"/>
      <c r="N946" s="393"/>
      <c r="O946" s="393"/>
      <c r="P946" s="393"/>
      <c r="Q946" s="393"/>
      <c r="R946" s="21"/>
      <c r="S946" s="21"/>
      <c r="T946" s="21"/>
      <c r="U946" s="21"/>
      <c r="V946" s="21"/>
      <c r="W946" s="21"/>
      <c r="X946" s="21"/>
      <c r="Y946" s="21"/>
      <c r="Z946" s="15"/>
      <c r="AA946" s="15"/>
      <c r="AB946" s="15"/>
      <c r="AC946" s="15"/>
      <c r="AD946" s="15"/>
      <c r="AE946" s="15"/>
      <c r="AF946" s="15"/>
      <c r="AG946" s="15" t="s">
        <v>131</v>
      </c>
      <c r="AH946" s="15">
        <v>0</v>
      </c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</row>
    <row r="947" spans="1:60" outlineLevel="3">
      <c r="A947" s="18"/>
      <c r="B947" s="19"/>
      <c r="C947" s="30" t="s">
        <v>472</v>
      </c>
      <c r="D947" s="23"/>
      <c r="E947" s="34">
        <v>95.4</v>
      </c>
      <c r="F947" s="21"/>
      <c r="G947" s="21"/>
      <c r="H947" s="21"/>
      <c r="I947" s="21"/>
      <c r="J947" s="21"/>
      <c r="K947" s="21"/>
      <c r="L947" s="21"/>
      <c r="M947" s="21"/>
      <c r="N947" s="393"/>
      <c r="O947" s="393"/>
      <c r="P947" s="393"/>
      <c r="Q947" s="393"/>
      <c r="R947" s="21"/>
      <c r="S947" s="21"/>
      <c r="T947" s="21"/>
      <c r="U947" s="21"/>
      <c r="V947" s="21"/>
      <c r="W947" s="21"/>
      <c r="X947" s="21"/>
      <c r="Y947" s="21"/>
      <c r="Z947" s="15"/>
      <c r="AA947" s="15"/>
      <c r="AB947" s="15"/>
      <c r="AC947" s="15"/>
      <c r="AD947" s="15"/>
      <c r="AE947" s="15"/>
      <c r="AF947" s="15"/>
      <c r="AG947" s="15" t="s">
        <v>131</v>
      </c>
      <c r="AH947" s="15">
        <v>0</v>
      </c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</row>
    <row r="948" spans="1:60" outlineLevel="3">
      <c r="A948" s="18"/>
      <c r="B948" s="19"/>
      <c r="C948" s="30" t="s">
        <v>473</v>
      </c>
      <c r="D948" s="23"/>
      <c r="E948" s="34">
        <v>99.72</v>
      </c>
      <c r="F948" s="21"/>
      <c r="G948" s="21"/>
      <c r="H948" s="21"/>
      <c r="I948" s="21"/>
      <c r="J948" s="21"/>
      <c r="K948" s="21"/>
      <c r="L948" s="21"/>
      <c r="M948" s="21"/>
      <c r="N948" s="393"/>
      <c r="O948" s="393"/>
      <c r="P948" s="393"/>
      <c r="Q948" s="393"/>
      <c r="R948" s="21"/>
      <c r="S948" s="21"/>
      <c r="T948" s="21"/>
      <c r="U948" s="21"/>
      <c r="V948" s="21"/>
      <c r="W948" s="21"/>
      <c r="X948" s="21"/>
      <c r="Y948" s="21"/>
      <c r="Z948" s="15"/>
      <c r="AA948" s="15"/>
      <c r="AB948" s="15"/>
      <c r="AC948" s="15"/>
      <c r="AD948" s="15"/>
      <c r="AE948" s="15"/>
      <c r="AF948" s="15"/>
      <c r="AG948" s="15" t="s">
        <v>131</v>
      </c>
      <c r="AH948" s="15">
        <v>0</v>
      </c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</row>
    <row r="949" spans="1:60" outlineLevel="3">
      <c r="A949" s="18"/>
      <c r="B949" s="19"/>
      <c r="C949" s="30" t="s">
        <v>474</v>
      </c>
      <c r="D949" s="23"/>
      <c r="E949" s="34">
        <v>72.63</v>
      </c>
      <c r="F949" s="21"/>
      <c r="G949" s="21"/>
      <c r="H949" s="21"/>
      <c r="I949" s="21"/>
      <c r="J949" s="21"/>
      <c r="K949" s="21"/>
      <c r="L949" s="21"/>
      <c r="M949" s="21"/>
      <c r="N949" s="393"/>
      <c r="O949" s="393"/>
      <c r="P949" s="393"/>
      <c r="Q949" s="393"/>
      <c r="R949" s="21"/>
      <c r="S949" s="21"/>
      <c r="T949" s="21"/>
      <c r="U949" s="21"/>
      <c r="V949" s="21"/>
      <c r="W949" s="21"/>
      <c r="X949" s="21"/>
      <c r="Y949" s="21"/>
      <c r="Z949" s="15"/>
      <c r="AA949" s="15"/>
      <c r="AB949" s="15"/>
      <c r="AC949" s="15"/>
      <c r="AD949" s="15"/>
      <c r="AE949" s="15"/>
      <c r="AF949" s="15"/>
      <c r="AG949" s="15" t="s">
        <v>131</v>
      </c>
      <c r="AH949" s="15">
        <v>0</v>
      </c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</row>
    <row r="950" spans="1:60" outlineLevel="3">
      <c r="A950" s="18"/>
      <c r="B950" s="19"/>
      <c r="C950" s="30" t="s">
        <v>475</v>
      </c>
      <c r="D950" s="23"/>
      <c r="E950" s="34">
        <v>96.48</v>
      </c>
      <c r="F950" s="21"/>
      <c r="G950" s="21"/>
      <c r="H950" s="21"/>
      <c r="I950" s="21"/>
      <c r="J950" s="21"/>
      <c r="K950" s="21"/>
      <c r="L950" s="21"/>
      <c r="M950" s="21"/>
      <c r="N950" s="393"/>
      <c r="O950" s="393"/>
      <c r="P950" s="393"/>
      <c r="Q950" s="393"/>
      <c r="R950" s="21"/>
      <c r="S950" s="21"/>
      <c r="T950" s="21"/>
      <c r="U950" s="21"/>
      <c r="V950" s="21"/>
      <c r="W950" s="21"/>
      <c r="X950" s="21"/>
      <c r="Y950" s="21"/>
      <c r="Z950" s="15"/>
      <c r="AA950" s="15"/>
      <c r="AB950" s="15"/>
      <c r="AC950" s="15"/>
      <c r="AD950" s="15"/>
      <c r="AE950" s="15"/>
      <c r="AF950" s="15"/>
      <c r="AG950" s="15" t="s">
        <v>131</v>
      </c>
      <c r="AH950" s="15">
        <v>0</v>
      </c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</row>
    <row r="951" spans="1:60" outlineLevel="3">
      <c r="A951" s="18"/>
      <c r="B951" s="19"/>
      <c r="C951" s="30" t="s">
        <v>476</v>
      </c>
      <c r="D951" s="23"/>
      <c r="E951" s="34">
        <v>98.1</v>
      </c>
      <c r="F951" s="21"/>
      <c r="G951" s="21"/>
      <c r="H951" s="21"/>
      <c r="I951" s="21"/>
      <c r="J951" s="21"/>
      <c r="K951" s="21"/>
      <c r="L951" s="21"/>
      <c r="M951" s="21"/>
      <c r="N951" s="393"/>
      <c r="O951" s="393"/>
      <c r="P951" s="393"/>
      <c r="Q951" s="393"/>
      <c r="R951" s="21"/>
      <c r="S951" s="21"/>
      <c r="T951" s="21"/>
      <c r="U951" s="21"/>
      <c r="V951" s="21"/>
      <c r="W951" s="21"/>
      <c r="X951" s="21"/>
      <c r="Y951" s="21"/>
      <c r="Z951" s="15"/>
      <c r="AA951" s="15"/>
      <c r="AB951" s="15"/>
      <c r="AC951" s="15"/>
      <c r="AD951" s="15"/>
      <c r="AE951" s="15"/>
      <c r="AF951" s="15"/>
      <c r="AG951" s="15" t="s">
        <v>131</v>
      </c>
      <c r="AH951" s="15">
        <v>0</v>
      </c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</row>
    <row r="952" spans="1:60" outlineLevel="3">
      <c r="A952" s="18"/>
      <c r="B952" s="19"/>
      <c r="C952" s="30" t="s">
        <v>462</v>
      </c>
      <c r="D952" s="23"/>
      <c r="E952" s="34">
        <v>98.82</v>
      </c>
      <c r="F952" s="21"/>
      <c r="G952" s="21"/>
      <c r="H952" s="21"/>
      <c r="I952" s="21"/>
      <c r="J952" s="21"/>
      <c r="K952" s="21"/>
      <c r="L952" s="21"/>
      <c r="M952" s="21"/>
      <c r="N952" s="393"/>
      <c r="O952" s="393"/>
      <c r="P952" s="393"/>
      <c r="Q952" s="393"/>
      <c r="R952" s="21"/>
      <c r="S952" s="21"/>
      <c r="T952" s="21"/>
      <c r="U952" s="21"/>
      <c r="V952" s="21"/>
      <c r="W952" s="21"/>
      <c r="X952" s="21"/>
      <c r="Y952" s="21"/>
      <c r="Z952" s="15"/>
      <c r="AA952" s="15"/>
      <c r="AB952" s="15"/>
      <c r="AC952" s="15"/>
      <c r="AD952" s="15"/>
      <c r="AE952" s="15"/>
      <c r="AF952" s="15"/>
      <c r="AG952" s="15" t="s">
        <v>131</v>
      </c>
      <c r="AH952" s="15">
        <v>0</v>
      </c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</row>
    <row r="953" spans="1:60" outlineLevel="3">
      <c r="A953" s="18"/>
      <c r="B953" s="19"/>
      <c r="C953" s="30" t="s">
        <v>477</v>
      </c>
      <c r="D953" s="23"/>
      <c r="E953" s="34">
        <v>3.375</v>
      </c>
      <c r="F953" s="21"/>
      <c r="G953" s="21"/>
      <c r="H953" s="21"/>
      <c r="I953" s="21"/>
      <c r="J953" s="21"/>
      <c r="K953" s="21"/>
      <c r="L953" s="21"/>
      <c r="M953" s="21"/>
      <c r="N953" s="393"/>
      <c r="O953" s="393"/>
      <c r="P953" s="393"/>
      <c r="Q953" s="393"/>
      <c r="R953" s="21"/>
      <c r="S953" s="21"/>
      <c r="T953" s="21"/>
      <c r="U953" s="21"/>
      <c r="V953" s="21"/>
      <c r="W953" s="21"/>
      <c r="X953" s="21"/>
      <c r="Y953" s="21"/>
      <c r="Z953" s="15"/>
      <c r="AA953" s="15"/>
      <c r="AB953" s="15"/>
      <c r="AC953" s="15"/>
      <c r="AD953" s="15"/>
      <c r="AE953" s="15"/>
      <c r="AF953" s="15"/>
      <c r="AG953" s="15" t="s">
        <v>131</v>
      </c>
      <c r="AH953" s="15">
        <v>0</v>
      </c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</row>
    <row r="954" spans="1:60" outlineLevel="3">
      <c r="A954" s="18"/>
      <c r="B954" s="19"/>
      <c r="C954" s="30" t="s">
        <v>478</v>
      </c>
      <c r="D954" s="23"/>
      <c r="E954" s="34">
        <v>3.375</v>
      </c>
      <c r="F954" s="21"/>
      <c r="G954" s="21"/>
      <c r="H954" s="21"/>
      <c r="I954" s="21"/>
      <c r="J954" s="21"/>
      <c r="K954" s="21"/>
      <c r="L954" s="21"/>
      <c r="M954" s="21"/>
      <c r="N954" s="393"/>
      <c r="O954" s="393"/>
      <c r="P954" s="393"/>
      <c r="Q954" s="393"/>
      <c r="R954" s="21"/>
      <c r="S954" s="21"/>
      <c r="T954" s="21"/>
      <c r="U954" s="21"/>
      <c r="V954" s="21"/>
      <c r="W954" s="21"/>
      <c r="X954" s="21"/>
      <c r="Y954" s="21"/>
      <c r="Z954" s="15"/>
      <c r="AA954" s="15"/>
      <c r="AB954" s="15"/>
      <c r="AC954" s="15"/>
      <c r="AD954" s="15"/>
      <c r="AE954" s="15"/>
      <c r="AF954" s="15"/>
      <c r="AG954" s="15" t="s">
        <v>131</v>
      </c>
      <c r="AH954" s="15">
        <v>0</v>
      </c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</row>
    <row r="955" spans="1:60" outlineLevel="3">
      <c r="A955" s="18"/>
      <c r="B955" s="19"/>
      <c r="C955" s="30" t="s">
        <v>479</v>
      </c>
      <c r="D955" s="23"/>
      <c r="E955" s="34">
        <v>1.2</v>
      </c>
      <c r="F955" s="21"/>
      <c r="G955" s="21"/>
      <c r="H955" s="21"/>
      <c r="I955" s="21"/>
      <c r="J955" s="21"/>
      <c r="K955" s="21"/>
      <c r="L955" s="21"/>
      <c r="M955" s="21"/>
      <c r="N955" s="393"/>
      <c r="O955" s="393"/>
      <c r="P955" s="393"/>
      <c r="Q955" s="393"/>
      <c r="R955" s="21"/>
      <c r="S955" s="21"/>
      <c r="T955" s="21"/>
      <c r="U955" s="21"/>
      <c r="V955" s="21"/>
      <c r="W955" s="21"/>
      <c r="X955" s="21"/>
      <c r="Y955" s="21"/>
      <c r="Z955" s="15"/>
      <c r="AA955" s="15"/>
      <c r="AB955" s="15"/>
      <c r="AC955" s="15"/>
      <c r="AD955" s="15"/>
      <c r="AE955" s="15"/>
      <c r="AF955" s="15"/>
      <c r="AG955" s="15" t="s">
        <v>131</v>
      </c>
      <c r="AH955" s="15">
        <v>0</v>
      </c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</row>
    <row r="956" spans="1:60" outlineLevel="3">
      <c r="A956" s="18"/>
      <c r="B956" s="19"/>
      <c r="C956" s="30" t="s">
        <v>480</v>
      </c>
      <c r="D956" s="23"/>
      <c r="E956" s="34">
        <v>2.64</v>
      </c>
      <c r="F956" s="21"/>
      <c r="G956" s="21"/>
      <c r="H956" s="21"/>
      <c r="I956" s="21"/>
      <c r="J956" s="21"/>
      <c r="K956" s="21"/>
      <c r="L956" s="21"/>
      <c r="M956" s="21"/>
      <c r="N956" s="393"/>
      <c r="O956" s="393"/>
      <c r="P956" s="393"/>
      <c r="Q956" s="393"/>
      <c r="R956" s="21"/>
      <c r="S956" s="21"/>
      <c r="T956" s="21"/>
      <c r="U956" s="21"/>
      <c r="V956" s="21"/>
      <c r="W956" s="21"/>
      <c r="X956" s="21"/>
      <c r="Y956" s="21"/>
      <c r="Z956" s="15"/>
      <c r="AA956" s="15"/>
      <c r="AB956" s="15"/>
      <c r="AC956" s="15"/>
      <c r="AD956" s="15"/>
      <c r="AE956" s="15"/>
      <c r="AF956" s="15"/>
      <c r="AG956" s="15" t="s">
        <v>131</v>
      </c>
      <c r="AH956" s="15">
        <v>0</v>
      </c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</row>
    <row r="957" spans="1:60" outlineLevel="3">
      <c r="A957" s="18"/>
      <c r="B957" s="19"/>
      <c r="C957" s="30" t="s">
        <v>481</v>
      </c>
      <c r="D957" s="23"/>
      <c r="E957" s="34">
        <v>11.04</v>
      </c>
      <c r="F957" s="21"/>
      <c r="G957" s="21"/>
      <c r="H957" s="21"/>
      <c r="I957" s="21"/>
      <c r="J957" s="21"/>
      <c r="K957" s="21"/>
      <c r="L957" s="21"/>
      <c r="M957" s="21"/>
      <c r="N957" s="393"/>
      <c r="O957" s="393"/>
      <c r="P957" s="393"/>
      <c r="Q957" s="393"/>
      <c r="R957" s="21"/>
      <c r="S957" s="21"/>
      <c r="T957" s="21"/>
      <c r="U957" s="21"/>
      <c r="V957" s="21"/>
      <c r="W957" s="21"/>
      <c r="X957" s="21"/>
      <c r="Y957" s="21"/>
      <c r="Z957" s="15"/>
      <c r="AA957" s="15"/>
      <c r="AB957" s="15"/>
      <c r="AC957" s="15"/>
      <c r="AD957" s="15"/>
      <c r="AE957" s="15"/>
      <c r="AF957" s="15"/>
      <c r="AG957" s="15" t="s">
        <v>131</v>
      </c>
      <c r="AH957" s="15">
        <v>0</v>
      </c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</row>
    <row r="958" spans="1:60" outlineLevel="3">
      <c r="A958" s="18"/>
      <c r="B958" s="19"/>
      <c r="C958" s="30" t="s">
        <v>482</v>
      </c>
      <c r="D958" s="23"/>
      <c r="E958" s="34">
        <v>14.85</v>
      </c>
      <c r="F958" s="21"/>
      <c r="G958" s="21"/>
      <c r="H958" s="21"/>
      <c r="I958" s="21"/>
      <c r="J958" s="21"/>
      <c r="K958" s="21"/>
      <c r="L958" s="21"/>
      <c r="M958" s="21"/>
      <c r="N958" s="393"/>
      <c r="O958" s="393"/>
      <c r="P958" s="393"/>
      <c r="Q958" s="393"/>
      <c r="R958" s="21"/>
      <c r="S958" s="21"/>
      <c r="T958" s="21"/>
      <c r="U958" s="21"/>
      <c r="V958" s="21"/>
      <c r="W958" s="21"/>
      <c r="X958" s="21"/>
      <c r="Y958" s="21"/>
      <c r="Z958" s="15"/>
      <c r="AA958" s="15"/>
      <c r="AB958" s="15"/>
      <c r="AC958" s="15"/>
      <c r="AD958" s="15"/>
      <c r="AE958" s="15"/>
      <c r="AF958" s="15"/>
      <c r="AG958" s="15" t="s">
        <v>131</v>
      </c>
      <c r="AH958" s="15">
        <v>0</v>
      </c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</row>
    <row r="959" spans="1:60" outlineLevel="3">
      <c r="A959" s="18"/>
      <c r="B959" s="19"/>
      <c r="C959" s="30" t="s">
        <v>483</v>
      </c>
      <c r="D959" s="23"/>
      <c r="E959" s="34">
        <v>6.9</v>
      </c>
      <c r="F959" s="21"/>
      <c r="G959" s="21"/>
      <c r="H959" s="21"/>
      <c r="I959" s="21"/>
      <c r="J959" s="21"/>
      <c r="K959" s="21"/>
      <c r="L959" s="21"/>
      <c r="M959" s="21"/>
      <c r="N959" s="393"/>
      <c r="O959" s="393"/>
      <c r="P959" s="393"/>
      <c r="Q959" s="393"/>
      <c r="R959" s="21"/>
      <c r="S959" s="21"/>
      <c r="T959" s="21"/>
      <c r="U959" s="21"/>
      <c r="V959" s="21"/>
      <c r="W959" s="21"/>
      <c r="X959" s="21"/>
      <c r="Y959" s="21"/>
      <c r="Z959" s="15"/>
      <c r="AA959" s="15"/>
      <c r="AB959" s="15"/>
      <c r="AC959" s="15"/>
      <c r="AD959" s="15"/>
      <c r="AE959" s="15"/>
      <c r="AF959" s="15"/>
      <c r="AG959" s="15" t="s">
        <v>131</v>
      </c>
      <c r="AH959" s="15">
        <v>0</v>
      </c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</row>
    <row r="960" spans="1:60" outlineLevel="3">
      <c r="A960" s="18"/>
      <c r="B960" s="19"/>
      <c r="C960" s="30" t="s">
        <v>484</v>
      </c>
      <c r="D960" s="23"/>
      <c r="E960" s="34">
        <v>22.725000000000001</v>
      </c>
      <c r="F960" s="21"/>
      <c r="G960" s="21"/>
      <c r="H960" s="21"/>
      <c r="I960" s="21"/>
      <c r="J960" s="21"/>
      <c r="K960" s="21"/>
      <c r="L960" s="21"/>
      <c r="M960" s="21"/>
      <c r="N960" s="393"/>
      <c r="O960" s="393"/>
      <c r="P960" s="393"/>
      <c r="Q960" s="393"/>
      <c r="R960" s="21"/>
      <c r="S960" s="21"/>
      <c r="T960" s="21"/>
      <c r="U960" s="21"/>
      <c r="V960" s="21"/>
      <c r="W960" s="21"/>
      <c r="X960" s="21"/>
      <c r="Y960" s="21"/>
      <c r="Z960" s="15"/>
      <c r="AA960" s="15"/>
      <c r="AB960" s="15"/>
      <c r="AC960" s="15"/>
      <c r="AD960" s="15"/>
      <c r="AE960" s="15"/>
      <c r="AF960" s="15"/>
      <c r="AG960" s="15" t="s">
        <v>131</v>
      </c>
      <c r="AH960" s="15">
        <v>0</v>
      </c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</row>
    <row r="961" spans="1:60" outlineLevel="3">
      <c r="A961" s="18"/>
      <c r="B961" s="19"/>
      <c r="C961" s="30" t="s">
        <v>485</v>
      </c>
      <c r="D961" s="23"/>
      <c r="E961" s="34">
        <v>16.274999999999999</v>
      </c>
      <c r="F961" s="21"/>
      <c r="G961" s="21"/>
      <c r="H961" s="21"/>
      <c r="I961" s="21"/>
      <c r="J961" s="21"/>
      <c r="K961" s="21"/>
      <c r="L961" s="21"/>
      <c r="M961" s="21"/>
      <c r="N961" s="393"/>
      <c r="O961" s="393"/>
      <c r="P961" s="393"/>
      <c r="Q961" s="393"/>
      <c r="R961" s="21"/>
      <c r="S961" s="21"/>
      <c r="T961" s="21"/>
      <c r="U961" s="21"/>
      <c r="V961" s="21"/>
      <c r="W961" s="21"/>
      <c r="X961" s="21"/>
      <c r="Y961" s="21"/>
      <c r="Z961" s="15"/>
      <c r="AA961" s="15"/>
      <c r="AB961" s="15"/>
      <c r="AC961" s="15"/>
      <c r="AD961" s="15"/>
      <c r="AE961" s="15"/>
      <c r="AF961" s="15"/>
      <c r="AG961" s="15" t="s">
        <v>131</v>
      </c>
      <c r="AH961" s="15">
        <v>0</v>
      </c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</row>
    <row r="962" spans="1:60" outlineLevel="3">
      <c r="A962" s="18"/>
      <c r="B962" s="19"/>
      <c r="C962" s="30" t="s">
        <v>486</v>
      </c>
      <c r="D962" s="23"/>
      <c r="E962" s="34">
        <v>25.725000000000001</v>
      </c>
      <c r="F962" s="21"/>
      <c r="G962" s="21"/>
      <c r="H962" s="21"/>
      <c r="I962" s="21"/>
      <c r="J962" s="21"/>
      <c r="K962" s="21"/>
      <c r="L962" s="21"/>
      <c r="M962" s="21"/>
      <c r="N962" s="393"/>
      <c r="O962" s="393"/>
      <c r="P962" s="393"/>
      <c r="Q962" s="393"/>
      <c r="R962" s="21"/>
      <c r="S962" s="21"/>
      <c r="T962" s="21"/>
      <c r="U962" s="21"/>
      <c r="V962" s="21"/>
      <c r="W962" s="21"/>
      <c r="X962" s="21"/>
      <c r="Y962" s="21"/>
      <c r="Z962" s="15"/>
      <c r="AA962" s="15"/>
      <c r="AB962" s="15"/>
      <c r="AC962" s="15"/>
      <c r="AD962" s="15"/>
      <c r="AE962" s="15"/>
      <c r="AF962" s="15"/>
      <c r="AG962" s="15" t="s">
        <v>131</v>
      </c>
      <c r="AH962" s="15">
        <v>0</v>
      </c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</row>
    <row r="963" spans="1:60" outlineLevel="3">
      <c r="A963" s="18"/>
      <c r="B963" s="19"/>
      <c r="C963" s="30" t="s">
        <v>487</v>
      </c>
      <c r="D963" s="23"/>
      <c r="E963" s="34">
        <v>14.85</v>
      </c>
      <c r="F963" s="21"/>
      <c r="G963" s="21"/>
      <c r="H963" s="21"/>
      <c r="I963" s="21"/>
      <c r="J963" s="21"/>
      <c r="K963" s="21"/>
      <c r="L963" s="21"/>
      <c r="M963" s="21"/>
      <c r="N963" s="393"/>
      <c r="O963" s="393"/>
      <c r="P963" s="393"/>
      <c r="Q963" s="393"/>
      <c r="R963" s="21"/>
      <c r="S963" s="21"/>
      <c r="T963" s="21"/>
      <c r="U963" s="21"/>
      <c r="V963" s="21"/>
      <c r="W963" s="21"/>
      <c r="X963" s="21"/>
      <c r="Y963" s="21"/>
      <c r="Z963" s="15"/>
      <c r="AA963" s="15"/>
      <c r="AB963" s="15"/>
      <c r="AC963" s="15"/>
      <c r="AD963" s="15"/>
      <c r="AE963" s="15"/>
      <c r="AF963" s="15"/>
      <c r="AG963" s="15" t="s">
        <v>131</v>
      </c>
      <c r="AH963" s="15">
        <v>0</v>
      </c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</row>
    <row r="964" spans="1:60" outlineLevel="3">
      <c r="A964" s="18"/>
      <c r="B964" s="19"/>
      <c r="C964" s="30" t="s">
        <v>488</v>
      </c>
      <c r="D964" s="23"/>
      <c r="E964" s="34">
        <v>174.2175</v>
      </c>
      <c r="F964" s="21"/>
      <c r="G964" s="21"/>
      <c r="H964" s="21"/>
      <c r="I964" s="21"/>
      <c r="J964" s="21"/>
      <c r="K964" s="21"/>
      <c r="L964" s="21"/>
      <c r="M964" s="21"/>
      <c r="N964" s="393"/>
      <c r="O964" s="393"/>
      <c r="P964" s="393"/>
      <c r="Q964" s="393"/>
      <c r="R964" s="21"/>
      <c r="S964" s="21"/>
      <c r="T964" s="21"/>
      <c r="U964" s="21"/>
      <c r="V964" s="21"/>
      <c r="W964" s="21"/>
      <c r="X964" s="21"/>
      <c r="Y964" s="21"/>
      <c r="Z964" s="15"/>
      <c r="AA964" s="15"/>
      <c r="AB964" s="15"/>
      <c r="AC964" s="15"/>
      <c r="AD964" s="15"/>
      <c r="AE964" s="15"/>
      <c r="AF964" s="15"/>
      <c r="AG964" s="15" t="s">
        <v>131</v>
      </c>
      <c r="AH964" s="15">
        <v>0</v>
      </c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</row>
    <row r="965" spans="1:60" outlineLevel="3">
      <c r="A965" s="18"/>
      <c r="B965" s="19"/>
      <c r="C965" s="30" t="s">
        <v>489</v>
      </c>
      <c r="D965" s="23"/>
      <c r="E965" s="34">
        <v>246.6</v>
      </c>
      <c r="F965" s="21"/>
      <c r="G965" s="21"/>
      <c r="H965" s="21"/>
      <c r="I965" s="21"/>
      <c r="J965" s="21"/>
      <c r="K965" s="21"/>
      <c r="L965" s="21"/>
      <c r="M965" s="21"/>
      <c r="N965" s="393"/>
      <c r="O965" s="393"/>
      <c r="P965" s="393"/>
      <c r="Q965" s="393"/>
      <c r="R965" s="21"/>
      <c r="S965" s="21"/>
      <c r="T965" s="21"/>
      <c r="U965" s="21"/>
      <c r="V965" s="21"/>
      <c r="W965" s="21"/>
      <c r="X965" s="21"/>
      <c r="Y965" s="21"/>
      <c r="Z965" s="15"/>
      <c r="AA965" s="15"/>
      <c r="AB965" s="15"/>
      <c r="AC965" s="15"/>
      <c r="AD965" s="15"/>
      <c r="AE965" s="15"/>
      <c r="AF965" s="15"/>
      <c r="AG965" s="15" t="s">
        <v>131</v>
      </c>
      <c r="AH965" s="15">
        <v>0</v>
      </c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</row>
    <row r="966" spans="1:60" outlineLevel="3">
      <c r="A966" s="18"/>
      <c r="B966" s="19"/>
      <c r="C966" s="30" t="s">
        <v>490</v>
      </c>
      <c r="D966" s="23"/>
      <c r="E966" s="34">
        <v>98.82</v>
      </c>
      <c r="F966" s="21"/>
      <c r="G966" s="21"/>
      <c r="H966" s="21"/>
      <c r="I966" s="21"/>
      <c r="J966" s="21"/>
      <c r="K966" s="21"/>
      <c r="L966" s="21"/>
      <c r="M966" s="21"/>
      <c r="N966" s="393"/>
      <c r="O966" s="393"/>
      <c r="P966" s="393"/>
      <c r="Q966" s="393"/>
      <c r="R966" s="21"/>
      <c r="S966" s="21"/>
      <c r="T966" s="21"/>
      <c r="U966" s="21"/>
      <c r="V966" s="21"/>
      <c r="W966" s="21"/>
      <c r="X966" s="21"/>
      <c r="Y966" s="21"/>
      <c r="Z966" s="15"/>
      <c r="AA966" s="15"/>
      <c r="AB966" s="15"/>
      <c r="AC966" s="15"/>
      <c r="AD966" s="15"/>
      <c r="AE966" s="15"/>
      <c r="AF966" s="15"/>
      <c r="AG966" s="15" t="s">
        <v>131</v>
      </c>
      <c r="AH966" s="15">
        <v>0</v>
      </c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</row>
    <row r="967" spans="1:60" outlineLevel="3">
      <c r="A967" s="18"/>
      <c r="B967" s="19"/>
      <c r="C967" s="30" t="s">
        <v>491</v>
      </c>
      <c r="D967" s="23"/>
      <c r="E967" s="34">
        <v>94.23</v>
      </c>
      <c r="F967" s="21"/>
      <c r="G967" s="21"/>
      <c r="H967" s="21"/>
      <c r="I967" s="21"/>
      <c r="J967" s="21"/>
      <c r="K967" s="21"/>
      <c r="L967" s="21"/>
      <c r="M967" s="21"/>
      <c r="N967" s="393"/>
      <c r="O967" s="393"/>
      <c r="P967" s="393"/>
      <c r="Q967" s="393"/>
      <c r="R967" s="21"/>
      <c r="S967" s="21"/>
      <c r="T967" s="21"/>
      <c r="U967" s="21"/>
      <c r="V967" s="21"/>
      <c r="W967" s="21"/>
      <c r="X967" s="21"/>
      <c r="Y967" s="21"/>
      <c r="Z967" s="15"/>
      <c r="AA967" s="15"/>
      <c r="AB967" s="15"/>
      <c r="AC967" s="15"/>
      <c r="AD967" s="15"/>
      <c r="AE967" s="15"/>
      <c r="AF967" s="15"/>
      <c r="AG967" s="15" t="s">
        <v>131</v>
      </c>
      <c r="AH967" s="15">
        <v>0</v>
      </c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</row>
    <row r="968" spans="1:60" outlineLevel="3">
      <c r="A968" s="18"/>
      <c r="B968" s="19"/>
      <c r="C968" s="30" t="s">
        <v>492</v>
      </c>
      <c r="D968" s="23"/>
      <c r="E968" s="34">
        <v>94.14</v>
      </c>
      <c r="F968" s="21"/>
      <c r="G968" s="21"/>
      <c r="H968" s="21"/>
      <c r="I968" s="21"/>
      <c r="J968" s="21"/>
      <c r="K968" s="21"/>
      <c r="L968" s="21"/>
      <c r="M968" s="21"/>
      <c r="N968" s="393"/>
      <c r="O968" s="393"/>
      <c r="P968" s="393"/>
      <c r="Q968" s="393"/>
      <c r="R968" s="21"/>
      <c r="S968" s="21"/>
      <c r="T968" s="21"/>
      <c r="U968" s="21"/>
      <c r="V968" s="21"/>
      <c r="W968" s="21"/>
      <c r="X968" s="21"/>
      <c r="Y968" s="21"/>
      <c r="Z968" s="15"/>
      <c r="AA968" s="15"/>
      <c r="AB968" s="15"/>
      <c r="AC968" s="15"/>
      <c r="AD968" s="15"/>
      <c r="AE968" s="15"/>
      <c r="AF968" s="15"/>
      <c r="AG968" s="15" t="s">
        <v>131</v>
      </c>
      <c r="AH968" s="15">
        <v>0</v>
      </c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</row>
    <row r="969" spans="1:60" outlineLevel="3">
      <c r="A969" s="18"/>
      <c r="B969" s="19"/>
      <c r="C969" s="30" t="s">
        <v>493</v>
      </c>
      <c r="D969" s="23"/>
      <c r="E969" s="34">
        <v>105.39</v>
      </c>
      <c r="F969" s="21"/>
      <c r="G969" s="21"/>
      <c r="H969" s="21"/>
      <c r="I969" s="21"/>
      <c r="J969" s="21"/>
      <c r="K969" s="21"/>
      <c r="L969" s="21"/>
      <c r="M969" s="21"/>
      <c r="N969" s="393"/>
      <c r="O969" s="393"/>
      <c r="P969" s="393"/>
      <c r="Q969" s="393"/>
      <c r="R969" s="21"/>
      <c r="S969" s="21"/>
      <c r="T969" s="21"/>
      <c r="U969" s="21"/>
      <c r="V969" s="21"/>
      <c r="W969" s="21"/>
      <c r="X969" s="21"/>
      <c r="Y969" s="21"/>
      <c r="Z969" s="15"/>
      <c r="AA969" s="15"/>
      <c r="AB969" s="15"/>
      <c r="AC969" s="15"/>
      <c r="AD969" s="15"/>
      <c r="AE969" s="15"/>
      <c r="AF969" s="15"/>
      <c r="AG969" s="15" t="s">
        <v>131</v>
      </c>
      <c r="AH969" s="15">
        <v>0</v>
      </c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</row>
    <row r="970" spans="1:60" outlineLevel="3">
      <c r="A970" s="18"/>
      <c r="B970" s="19"/>
      <c r="C970" s="30" t="s">
        <v>494</v>
      </c>
      <c r="D970" s="23"/>
      <c r="E970" s="34">
        <v>33.444000000000003</v>
      </c>
      <c r="F970" s="21"/>
      <c r="G970" s="21"/>
      <c r="H970" s="21"/>
      <c r="I970" s="21"/>
      <c r="J970" s="21"/>
      <c r="K970" s="21"/>
      <c r="L970" s="21"/>
      <c r="M970" s="21"/>
      <c r="N970" s="393"/>
      <c r="O970" s="393"/>
      <c r="P970" s="393"/>
      <c r="Q970" s="393"/>
      <c r="R970" s="21"/>
      <c r="S970" s="21"/>
      <c r="T970" s="21"/>
      <c r="U970" s="21"/>
      <c r="V970" s="21"/>
      <c r="W970" s="21"/>
      <c r="X970" s="21"/>
      <c r="Y970" s="21"/>
      <c r="Z970" s="15"/>
      <c r="AA970" s="15"/>
      <c r="AB970" s="15"/>
      <c r="AC970" s="15"/>
      <c r="AD970" s="15"/>
      <c r="AE970" s="15"/>
      <c r="AF970" s="15"/>
      <c r="AG970" s="15" t="s">
        <v>131</v>
      </c>
      <c r="AH970" s="15">
        <v>0</v>
      </c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</row>
    <row r="971" spans="1:60" outlineLevel="3">
      <c r="A971" s="18"/>
      <c r="B971" s="19"/>
      <c r="C971" s="30" t="s">
        <v>495</v>
      </c>
      <c r="D971" s="23"/>
      <c r="E971" s="34">
        <v>96.48</v>
      </c>
      <c r="F971" s="21"/>
      <c r="G971" s="21"/>
      <c r="H971" s="21"/>
      <c r="I971" s="21"/>
      <c r="J971" s="21"/>
      <c r="K971" s="21"/>
      <c r="L971" s="21"/>
      <c r="M971" s="21"/>
      <c r="N971" s="393"/>
      <c r="O971" s="393"/>
      <c r="P971" s="393"/>
      <c r="Q971" s="393"/>
      <c r="R971" s="21"/>
      <c r="S971" s="21"/>
      <c r="T971" s="21"/>
      <c r="U971" s="21"/>
      <c r="V971" s="21"/>
      <c r="W971" s="21"/>
      <c r="X971" s="21"/>
      <c r="Y971" s="21"/>
      <c r="Z971" s="15"/>
      <c r="AA971" s="15"/>
      <c r="AB971" s="15"/>
      <c r="AC971" s="15"/>
      <c r="AD971" s="15"/>
      <c r="AE971" s="15"/>
      <c r="AF971" s="15"/>
      <c r="AG971" s="15" t="s">
        <v>131</v>
      </c>
      <c r="AH971" s="15">
        <v>0</v>
      </c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</row>
    <row r="972" spans="1:60" outlineLevel="3">
      <c r="A972" s="18"/>
      <c r="B972" s="19"/>
      <c r="C972" s="30" t="s">
        <v>496</v>
      </c>
      <c r="D972" s="23"/>
      <c r="E972" s="34">
        <v>94.95</v>
      </c>
      <c r="F972" s="21"/>
      <c r="G972" s="21"/>
      <c r="H972" s="21"/>
      <c r="I972" s="21"/>
      <c r="J972" s="21"/>
      <c r="K972" s="21"/>
      <c r="L972" s="21"/>
      <c r="M972" s="21"/>
      <c r="N972" s="393"/>
      <c r="O972" s="393"/>
      <c r="P972" s="393"/>
      <c r="Q972" s="393"/>
      <c r="R972" s="21"/>
      <c r="S972" s="21"/>
      <c r="T972" s="21"/>
      <c r="U972" s="21"/>
      <c r="V972" s="21"/>
      <c r="W972" s="21"/>
      <c r="X972" s="21"/>
      <c r="Y972" s="21"/>
      <c r="Z972" s="15"/>
      <c r="AA972" s="15"/>
      <c r="AB972" s="15"/>
      <c r="AC972" s="15"/>
      <c r="AD972" s="15"/>
      <c r="AE972" s="15"/>
      <c r="AF972" s="15"/>
      <c r="AG972" s="15" t="s">
        <v>131</v>
      </c>
      <c r="AH972" s="15">
        <v>0</v>
      </c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</row>
    <row r="973" spans="1:60" outlineLevel="3">
      <c r="A973" s="18"/>
      <c r="B973" s="19"/>
      <c r="C973" s="30" t="s">
        <v>490</v>
      </c>
      <c r="D973" s="23"/>
      <c r="E973" s="34">
        <v>98.82</v>
      </c>
      <c r="F973" s="21"/>
      <c r="G973" s="21"/>
      <c r="H973" s="21"/>
      <c r="I973" s="21"/>
      <c r="J973" s="21"/>
      <c r="K973" s="21"/>
      <c r="L973" s="21"/>
      <c r="M973" s="21"/>
      <c r="N973" s="393"/>
      <c r="O973" s="393"/>
      <c r="P973" s="393"/>
      <c r="Q973" s="393"/>
      <c r="R973" s="21"/>
      <c r="S973" s="21"/>
      <c r="T973" s="21"/>
      <c r="U973" s="21"/>
      <c r="V973" s="21"/>
      <c r="W973" s="21"/>
      <c r="X973" s="21"/>
      <c r="Y973" s="21"/>
      <c r="Z973" s="15"/>
      <c r="AA973" s="15"/>
      <c r="AB973" s="15"/>
      <c r="AC973" s="15"/>
      <c r="AD973" s="15"/>
      <c r="AE973" s="15"/>
      <c r="AF973" s="15"/>
      <c r="AG973" s="15" t="s">
        <v>131</v>
      </c>
      <c r="AH973" s="15">
        <v>0</v>
      </c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</row>
    <row r="974" spans="1:60" outlineLevel="3">
      <c r="A974" s="18"/>
      <c r="B974" s="19"/>
      <c r="C974" s="30" t="s">
        <v>442</v>
      </c>
      <c r="D974" s="23"/>
      <c r="E974" s="34">
        <v>18.765000000000001</v>
      </c>
      <c r="F974" s="21"/>
      <c r="G974" s="21"/>
      <c r="H974" s="21"/>
      <c r="I974" s="21"/>
      <c r="J974" s="21"/>
      <c r="K974" s="21"/>
      <c r="L974" s="21"/>
      <c r="M974" s="21"/>
      <c r="N974" s="393"/>
      <c r="O974" s="393"/>
      <c r="P974" s="393"/>
      <c r="Q974" s="393"/>
      <c r="R974" s="21"/>
      <c r="S974" s="21"/>
      <c r="T974" s="21"/>
      <c r="U974" s="21"/>
      <c r="V974" s="21"/>
      <c r="W974" s="21"/>
      <c r="X974" s="21"/>
      <c r="Y974" s="21"/>
      <c r="Z974" s="15"/>
      <c r="AA974" s="15"/>
      <c r="AB974" s="15"/>
      <c r="AC974" s="15"/>
      <c r="AD974" s="15"/>
      <c r="AE974" s="15"/>
      <c r="AF974" s="15"/>
      <c r="AG974" s="15" t="s">
        <v>131</v>
      </c>
      <c r="AH974" s="15">
        <v>0</v>
      </c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</row>
    <row r="975" spans="1:60" outlineLevel="3">
      <c r="A975" s="18"/>
      <c r="B975" s="19"/>
      <c r="C975" s="30" t="s">
        <v>497</v>
      </c>
      <c r="D975" s="23"/>
      <c r="E975" s="34">
        <v>19.484999999999999</v>
      </c>
      <c r="F975" s="21"/>
      <c r="G975" s="21"/>
      <c r="H975" s="21"/>
      <c r="I975" s="21"/>
      <c r="J975" s="21"/>
      <c r="K975" s="21"/>
      <c r="L975" s="21"/>
      <c r="M975" s="21"/>
      <c r="N975" s="393"/>
      <c r="O975" s="393"/>
      <c r="P975" s="393"/>
      <c r="Q975" s="393"/>
      <c r="R975" s="21"/>
      <c r="S975" s="21"/>
      <c r="T975" s="21"/>
      <c r="U975" s="21"/>
      <c r="V975" s="21"/>
      <c r="W975" s="21"/>
      <c r="X975" s="21"/>
      <c r="Y975" s="21"/>
      <c r="Z975" s="15"/>
      <c r="AA975" s="15"/>
      <c r="AB975" s="15"/>
      <c r="AC975" s="15"/>
      <c r="AD975" s="15"/>
      <c r="AE975" s="15"/>
      <c r="AF975" s="15"/>
      <c r="AG975" s="15" t="s">
        <v>131</v>
      </c>
      <c r="AH975" s="15">
        <v>0</v>
      </c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</row>
    <row r="976" spans="1:60" outlineLevel="1">
      <c r="A976" s="25">
        <v>114</v>
      </c>
      <c r="B976" s="26" t="s">
        <v>809</v>
      </c>
      <c r="C976" s="29" t="s">
        <v>810</v>
      </c>
      <c r="D976" s="27" t="s">
        <v>152</v>
      </c>
      <c r="E976" s="35">
        <v>201</v>
      </c>
      <c r="F976" s="392"/>
      <c r="G976" s="36">
        <f>ROUND(E976*F976,2)</f>
        <v>0</v>
      </c>
      <c r="H976" s="392"/>
      <c r="I976" s="36">
        <f>ROUND(E976*H976,2)</f>
        <v>0</v>
      </c>
      <c r="J976" s="392"/>
      <c r="K976" s="36">
        <f>ROUND(E976*J976,2)</f>
        <v>0</v>
      </c>
      <c r="L976" s="36">
        <v>21</v>
      </c>
      <c r="M976" s="36">
        <f>G976*(1+L976/100)</f>
        <v>0</v>
      </c>
      <c r="N976" s="35">
        <v>0</v>
      </c>
      <c r="O976" s="35">
        <f>ROUND(E976*N976,2)</f>
        <v>0</v>
      </c>
      <c r="P976" s="35">
        <v>6.8000000000000005E-2</v>
      </c>
      <c r="Q976" s="35">
        <f>ROUND(E976*P976,2)</f>
        <v>13.67</v>
      </c>
      <c r="R976" s="36"/>
      <c r="S976" s="36" t="s">
        <v>2116</v>
      </c>
      <c r="T976" s="28" t="s">
        <v>2116</v>
      </c>
      <c r="U976" s="21">
        <v>0.3</v>
      </c>
      <c r="V976" s="21">
        <f>ROUND(E976*U976,2)</f>
        <v>60.3</v>
      </c>
      <c r="W976" s="21"/>
      <c r="X976" s="21" t="s">
        <v>135</v>
      </c>
      <c r="Y976" s="21" t="s">
        <v>2117</v>
      </c>
      <c r="Z976" s="15"/>
      <c r="AA976" s="15"/>
      <c r="AB976" s="15"/>
      <c r="AC976" s="15"/>
      <c r="AD976" s="15"/>
      <c r="AE976" s="15"/>
      <c r="AF976" s="15"/>
      <c r="AG976" s="15" t="s">
        <v>157</v>
      </c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</row>
    <row r="977" spans="1:60" outlineLevel="2">
      <c r="A977" s="18"/>
      <c r="B977" s="19"/>
      <c r="C977" s="30" t="s">
        <v>811</v>
      </c>
      <c r="D977" s="23"/>
      <c r="E977" s="34">
        <v>201</v>
      </c>
      <c r="F977" s="21"/>
      <c r="G977" s="21"/>
      <c r="H977" s="21"/>
      <c r="I977" s="21"/>
      <c r="J977" s="21"/>
      <c r="K977" s="21"/>
      <c r="L977" s="21"/>
      <c r="M977" s="21"/>
      <c r="N977" s="393"/>
      <c r="O977" s="393"/>
      <c r="P977" s="393"/>
      <c r="Q977" s="393"/>
      <c r="R977" s="21"/>
      <c r="S977" s="21"/>
      <c r="T977" s="21"/>
      <c r="U977" s="21"/>
      <c r="V977" s="21"/>
      <c r="W977" s="21"/>
      <c r="X977" s="21"/>
      <c r="Y977" s="21"/>
      <c r="Z977" s="15"/>
      <c r="AA977" s="15"/>
      <c r="AB977" s="15"/>
      <c r="AC977" s="15"/>
      <c r="AD977" s="15"/>
      <c r="AE977" s="15"/>
      <c r="AF977" s="15"/>
      <c r="AG977" s="15" t="s">
        <v>131</v>
      </c>
      <c r="AH977" s="15">
        <v>0</v>
      </c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</row>
    <row r="978" spans="1:60" outlineLevel="1">
      <c r="A978" s="25">
        <v>115</v>
      </c>
      <c r="B978" s="26" t="s">
        <v>812</v>
      </c>
      <c r="C978" s="29" t="s">
        <v>813</v>
      </c>
      <c r="D978" s="27" t="s">
        <v>289</v>
      </c>
      <c r="E978" s="35">
        <v>25</v>
      </c>
      <c r="F978" s="392"/>
      <c r="G978" s="36">
        <f>ROUND(E978*F978,2)</f>
        <v>0</v>
      </c>
      <c r="H978" s="392"/>
      <c r="I978" s="36">
        <f>ROUND(E978*H978,2)</f>
        <v>0</v>
      </c>
      <c r="J978" s="392"/>
      <c r="K978" s="36">
        <f>ROUND(E978*J978,2)</f>
        <v>0</v>
      </c>
      <c r="L978" s="36">
        <v>21</v>
      </c>
      <c r="M978" s="36">
        <f>G978*(1+L978/100)</f>
        <v>0</v>
      </c>
      <c r="N978" s="35">
        <v>0</v>
      </c>
      <c r="O978" s="35">
        <f>ROUND(E978*N978,2)</f>
        <v>0</v>
      </c>
      <c r="P978" s="35">
        <v>1.933E-2</v>
      </c>
      <c r="Q978" s="35">
        <f>ROUND(E978*P978,2)</f>
        <v>0.48</v>
      </c>
      <c r="R978" s="36"/>
      <c r="S978" s="36" t="s">
        <v>2116</v>
      </c>
      <c r="T978" s="28" t="s">
        <v>2116</v>
      </c>
      <c r="U978" s="21">
        <v>0.59</v>
      </c>
      <c r="V978" s="21">
        <f>ROUND(E978*U978,2)</f>
        <v>14.75</v>
      </c>
      <c r="W978" s="21"/>
      <c r="X978" s="21" t="s">
        <v>135</v>
      </c>
      <c r="Y978" s="21" t="s">
        <v>2117</v>
      </c>
      <c r="Z978" s="15"/>
      <c r="AA978" s="15"/>
      <c r="AB978" s="15"/>
      <c r="AC978" s="15"/>
      <c r="AD978" s="15"/>
      <c r="AE978" s="15"/>
      <c r="AF978" s="15"/>
      <c r="AG978" s="15" t="s">
        <v>136</v>
      </c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</row>
    <row r="979" spans="1:60" outlineLevel="2">
      <c r="A979" s="18"/>
      <c r="B979" s="19"/>
      <c r="C979" s="30" t="s">
        <v>42</v>
      </c>
      <c r="D979" s="23"/>
      <c r="E979" s="34">
        <v>1</v>
      </c>
      <c r="F979" s="21"/>
      <c r="G979" s="21"/>
      <c r="H979" s="21"/>
      <c r="I979" s="21"/>
      <c r="J979" s="21"/>
      <c r="K979" s="21"/>
      <c r="L979" s="21"/>
      <c r="M979" s="21"/>
      <c r="N979" s="393"/>
      <c r="O979" s="393"/>
      <c r="P979" s="393"/>
      <c r="Q979" s="393"/>
      <c r="R979" s="21"/>
      <c r="S979" s="21"/>
      <c r="T979" s="21"/>
      <c r="U979" s="21"/>
      <c r="V979" s="21"/>
      <c r="W979" s="21"/>
      <c r="X979" s="21"/>
      <c r="Y979" s="21"/>
      <c r="Z979" s="15"/>
      <c r="AA979" s="15"/>
      <c r="AB979" s="15"/>
      <c r="AC979" s="15"/>
      <c r="AD979" s="15"/>
      <c r="AE979" s="15"/>
      <c r="AF979" s="15"/>
      <c r="AG979" s="15" t="s">
        <v>131</v>
      </c>
      <c r="AH979" s="15">
        <v>0</v>
      </c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</row>
    <row r="980" spans="1:60" outlineLevel="3">
      <c r="A980" s="18"/>
      <c r="B980" s="19"/>
      <c r="C980" s="30" t="s">
        <v>42</v>
      </c>
      <c r="D980" s="23"/>
      <c r="E980" s="34">
        <v>1</v>
      </c>
      <c r="F980" s="21"/>
      <c r="G980" s="21"/>
      <c r="H980" s="21"/>
      <c r="I980" s="21"/>
      <c r="J980" s="21"/>
      <c r="K980" s="21"/>
      <c r="L980" s="21"/>
      <c r="M980" s="21"/>
      <c r="N980" s="393"/>
      <c r="O980" s="393"/>
      <c r="P980" s="393"/>
      <c r="Q980" s="393"/>
      <c r="R980" s="21"/>
      <c r="S980" s="21"/>
      <c r="T980" s="21"/>
      <c r="U980" s="21"/>
      <c r="V980" s="21"/>
      <c r="W980" s="21"/>
      <c r="X980" s="21"/>
      <c r="Y980" s="21"/>
      <c r="Z980" s="15"/>
      <c r="AA980" s="15"/>
      <c r="AB980" s="15"/>
      <c r="AC980" s="15"/>
      <c r="AD980" s="15"/>
      <c r="AE980" s="15"/>
      <c r="AF980" s="15"/>
      <c r="AG980" s="15" t="s">
        <v>131</v>
      </c>
      <c r="AH980" s="15">
        <v>0</v>
      </c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</row>
    <row r="981" spans="1:60" outlineLevel="3">
      <c r="A981" s="18"/>
      <c r="B981" s="19"/>
      <c r="C981" s="30" t="s">
        <v>814</v>
      </c>
      <c r="D981" s="23"/>
      <c r="E981" s="34">
        <v>9</v>
      </c>
      <c r="F981" s="21"/>
      <c r="G981" s="21"/>
      <c r="H981" s="21"/>
      <c r="I981" s="21"/>
      <c r="J981" s="21"/>
      <c r="K981" s="21"/>
      <c r="L981" s="21"/>
      <c r="M981" s="21"/>
      <c r="N981" s="393"/>
      <c r="O981" s="393"/>
      <c r="P981" s="393"/>
      <c r="Q981" s="393"/>
      <c r="R981" s="21"/>
      <c r="S981" s="21"/>
      <c r="T981" s="21"/>
      <c r="U981" s="21"/>
      <c r="V981" s="21"/>
      <c r="W981" s="21"/>
      <c r="X981" s="21"/>
      <c r="Y981" s="21"/>
      <c r="Z981" s="15"/>
      <c r="AA981" s="15"/>
      <c r="AB981" s="15"/>
      <c r="AC981" s="15"/>
      <c r="AD981" s="15"/>
      <c r="AE981" s="15"/>
      <c r="AF981" s="15"/>
      <c r="AG981" s="15" t="s">
        <v>131</v>
      </c>
      <c r="AH981" s="15">
        <v>0</v>
      </c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</row>
    <row r="982" spans="1:60" outlineLevel="3">
      <c r="A982" s="18"/>
      <c r="B982" s="19"/>
      <c r="C982" s="30" t="s">
        <v>42</v>
      </c>
      <c r="D982" s="23"/>
      <c r="E982" s="34">
        <v>1</v>
      </c>
      <c r="F982" s="21"/>
      <c r="G982" s="21"/>
      <c r="H982" s="21"/>
      <c r="I982" s="21"/>
      <c r="J982" s="21"/>
      <c r="K982" s="21"/>
      <c r="L982" s="21"/>
      <c r="M982" s="21"/>
      <c r="N982" s="393"/>
      <c r="O982" s="393"/>
      <c r="P982" s="393"/>
      <c r="Q982" s="393"/>
      <c r="R982" s="21"/>
      <c r="S982" s="21"/>
      <c r="T982" s="21"/>
      <c r="U982" s="21"/>
      <c r="V982" s="21"/>
      <c r="W982" s="21"/>
      <c r="X982" s="21"/>
      <c r="Y982" s="21"/>
      <c r="Z982" s="15"/>
      <c r="AA982" s="15"/>
      <c r="AB982" s="15"/>
      <c r="AC982" s="15"/>
      <c r="AD982" s="15"/>
      <c r="AE982" s="15"/>
      <c r="AF982" s="15"/>
      <c r="AG982" s="15" t="s">
        <v>131</v>
      </c>
      <c r="AH982" s="15">
        <v>0</v>
      </c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</row>
    <row r="983" spans="1:60" outlineLevel="3">
      <c r="A983" s="18"/>
      <c r="B983" s="19"/>
      <c r="C983" s="30" t="s">
        <v>815</v>
      </c>
      <c r="D983" s="23"/>
      <c r="E983" s="34">
        <v>7</v>
      </c>
      <c r="F983" s="21"/>
      <c r="G983" s="21"/>
      <c r="H983" s="21"/>
      <c r="I983" s="21"/>
      <c r="J983" s="21"/>
      <c r="K983" s="21"/>
      <c r="L983" s="21"/>
      <c r="M983" s="21"/>
      <c r="N983" s="393"/>
      <c r="O983" s="393"/>
      <c r="P983" s="393"/>
      <c r="Q983" s="393"/>
      <c r="R983" s="21"/>
      <c r="S983" s="21"/>
      <c r="T983" s="21"/>
      <c r="U983" s="21"/>
      <c r="V983" s="21"/>
      <c r="W983" s="21"/>
      <c r="X983" s="21"/>
      <c r="Y983" s="21"/>
      <c r="Z983" s="15"/>
      <c r="AA983" s="15"/>
      <c r="AB983" s="15"/>
      <c r="AC983" s="15"/>
      <c r="AD983" s="15"/>
      <c r="AE983" s="15"/>
      <c r="AF983" s="15"/>
      <c r="AG983" s="15" t="s">
        <v>131</v>
      </c>
      <c r="AH983" s="15">
        <v>0</v>
      </c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</row>
    <row r="984" spans="1:60" outlineLevel="3">
      <c r="A984" s="18"/>
      <c r="B984" s="19"/>
      <c r="C984" s="30" t="s">
        <v>816</v>
      </c>
      <c r="D984" s="23"/>
      <c r="E984" s="34">
        <v>6</v>
      </c>
      <c r="F984" s="21"/>
      <c r="G984" s="21"/>
      <c r="H984" s="21"/>
      <c r="I984" s="21"/>
      <c r="J984" s="21"/>
      <c r="K984" s="21"/>
      <c r="L984" s="21"/>
      <c r="M984" s="21"/>
      <c r="N984" s="393"/>
      <c r="O984" s="393"/>
      <c r="P984" s="393"/>
      <c r="Q984" s="393"/>
      <c r="R984" s="21"/>
      <c r="S984" s="21"/>
      <c r="T984" s="21"/>
      <c r="U984" s="21"/>
      <c r="V984" s="21"/>
      <c r="W984" s="21"/>
      <c r="X984" s="21"/>
      <c r="Y984" s="21"/>
      <c r="Z984" s="15"/>
      <c r="AA984" s="15"/>
      <c r="AB984" s="15"/>
      <c r="AC984" s="15"/>
      <c r="AD984" s="15"/>
      <c r="AE984" s="15"/>
      <c r="AF984" s="15"/>
      <c r="AG984" s="15" t="s">
        <v>131</v>
      </c>
      <c r="AH984" s="15">
        <v>0</v>
      </c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</row>
    <row r="985" spans="1:60" outlineLevel="1">
      <c r="A985" s="25">
        <v>116</v>
      </c>
      <c r="B985" s="26" t="s">
        <v>817</v>
      </c>
      <c r="C985" s="29" t="s">
        <v>818</v>
      </c>
      <c r="D985" s="27" t="s">
        <v>289</v>
      </c>
      <c r="E985" s="35">
        <v>9</v>
      </c>
      <c r="F985" s="392"/>
      <c r="G985" s="36">
        <f>ROUND(E985*F985,2)</f>
        <v>0</v>
      </c>
      <c r="H985" s="392"/>
      <c r="I985" s="36">
        <f>ROUND(E985*H985,2)</f>
        <v>0</v>
      </c>
      <c r="J985" s="392"/>
      <c r="K985" s="36">
        <f>ROUND(E985*J985,2)</f>
        <v>0</v>
      </c>
      <c r="L985" s="36">
        <v>21</v>
      </c>
      <c r="M985" s="36">
        <f>G985*(1+L985/100)</f>
        <v>0</v>
      </c>
      <c r="N985" s="35">
        <v>0</v>
      </c>
      <c r="O985" s="35">
        <f>ROUND(E985*N985,2)</f>
        <v>0</v>
      </c>
      <c r="P985" s="35">
        <v>3.968E-2</v>
      </c>
      <c r="Q985" s="35">
        <f>ROUND(E985*P985,2)</f>
        <v>0.36</v>
      </c>
      <c r="R985" s="36"/>
      <c r="S985" s="36" t="s">
        <v>2116</v>
      </c>
      <c r="T985" s="28" t="s">
        <v>2116</v>
      </c>
      <c r="U985" s="21">
        <v>0.74</v>
      </c>
      <c r="V985" s="21">
        <f>ROUND(E985*U985,2)</f>
        <v>6.66</v>
      </c>
      <c r="W985" s="21"/>
      <c r="X985" s="21" t="s">
        <v>135</v>
      </c>
      <c r="Y985" s="21" t="s">
        <v>2117</v>
      </c>
      <c r="Z985" s="15"/>
      <c r="AA985" s="15"/>
      <c r="AB985" s="15"/>
      <c r="AC985" s="15"/>
      <c r="AD985" s="15"/>
      <c r="AE985" s="15"/>
      <c r="AF985" s="15"/>
      <c r="AG985" s="15" t="s">
        <v>136</v>
      </c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</row>
    <row r="986" spans="1:60" outlineLevel="2">
      <c r="A986" s="18"/>
      <c r="B986" s="19"/>
      <c r="C986" s="30" t="s">
        <v>819</v>
      </c>
      <c r="D986" s="23"/>
      <c r="E986" s="34">
        <v>3</v>
      </c>
      <c r="F986" s="21"/>
      <c r="G986" s="21"/>
      <c r="H986" s="21"/>
      <c r="I986" s="21"/>
      <c r="J986" s="21"/>
      <c r="K986" s="21"/>
      <c r="L986" s="21"/>
      <c r="M986" s="21"/>
      <c r="N986" s="393"/>
      <c r="O986" s="393"/>
      <c r="P986" s="393"/>
      <c r="Q986" s="393"/>
      <c r="R986" s="21"/>
      <c r="S986" s="21"/>
      <c r="T986" s="21"/>
      <c r="U986" s="21"/>
      <c r="V986" s="21"/>
      <c r="W986" s="21"/>
      <c r="X986" s="21"/>
      <c r="Y986" s="21"/>
      <c r="Z986" s="15"/>
      <c r="AA986" s="15"/>
      <c r="AB986" s="15"/>
      <c r="AC986" s="15"/>
      <c r="AD986" s="15"/>
      <c r="AE986" s="15"/>
      <c r="AF986" s="15"/>
      <c r="AG986" s="15" t="s">
        <v>131</v>
      </c>
      <c r="AH986" s="15">
        <v>0</v>
      </c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</row>
    <row r="987" spans="1:60" outlineLevel="3">
      <c r="A987" s="18"/>
      <c r="B987" s="19"/>
      <c r="C987" s="30" t="s">
        <v>820</v>
      </c>
      <c r="D987" s="23"/>
      <c r="E987" s="34">
        <v>3</v>
      </c>
      <c r="F987" s="21"/>
      <c r="G987" s="21"/>
      <c r="H987" s="21"/>
      <c r="I987" s="21"/>
      <c r="J987" s="21"/>
      <c r="K987" s="21"/>
      <c r="L987" s="21"/>
      <c r="M987" s="21"/>
      <c r="N987" s="393"/>
      <c r="O987" s="393"/>
      <c r="P987" s="393"/>
      <c r="Q987" s="393"/>
      <c r="R987" s="21"/>
      <c r="S987" s="21"/>
      <c r="T987" s="21"/>
      <c r="U987" s="21"/>
      <c r="V987" s="21"/>
      <c r="W987" s="21"/>
      <c r="X987" s="21"/>
      <c r="Y987" s="21"/>
      <c r="Z987" s="15"/>
      <c r="AA987" s="15"/>
      <c r="AB987" s="15"/>
      <c r="AC987" s="15"/>
      <c r="AD987" s="15"/>
      <c r="AE987" s="15"/>
      <c r="AF987" s="15"/>
      <c r="AG987" s="15" t="s">
        <v>131</v>
      </c>
      <c r="AH987" s="15">
        <v>0</v>
      </c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</row>
    <row r="988" spans="1:60" outlineLevel="3">
      <c r="A988" s="18"/>
      <c r="B988" s="19"/>
      <c r="C988" s="30" t="s">
        <v>821</v>
      </c>
      <c r="D988" s="23"/>
      <c r="E988" s="34">
        <v>3</v>
      </c>
      <c r="F988" s="21"/>
      <c r="G988" s="21"/>
      <c r="H988" s="21"/>
      <c r="I988" s="21"/>
      <c r="J988" s="21"/>
      <c r="K988" s="21"/>
      <c r="L988" s="21"/>
      <c r="M988" s="21"/>
      <c r="N988" s="393"/>
      <c r="O988" s="393"/>
      <c r="P988" s="393"/>
      <c r="Q988" s="393"/>
      <c r="R988" s="21"/>
      <c r="S988" s="21"/>
      <c r="T988" s="21"/>
      <c r="U988" s="21"/>
      <c r="V988" s="21"/>
      <c r="W988" s="21"/>
      <c r="X988" s="21"/>
      <c r="Y988" s="21"/>
      <c r="Z988" s="15"/>
      <c r="AA988" s="15"/>
      <c r="AB988" s="15"/>
      <c r="AC988" s="15"/>
      <c r="AD988" s="15"/>
      <c r="AE988" s="15"/>
      <c r="AF988" s="15"/>
      <c r="AG988" s="15" t="s">
        <v>131</v>
      </c>
      <c r="AH988" s="15">
        <v>0</v>
      </c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</row>
    <row r="989" spans="1:60" outlineLevel="1">
      <c r="A989" s="25">
        <v>117</v>
      </c>
      <c r="B989" s="26" t="s">
        <v>822</v>
      </c>
      <c r="C989" s="29" t="s">
        <v>823</v>
      </c>
      <c r="D989" s="27" t="s">
        <v>289</v>
      </c>
      <c r="E989" s="35">
        <v>39</v>
      </c>
      <c r="F989" s="392"/>
      <c r="G989" s="36">
        <f>ROUND(E989*F989,2)</f>
        <v>0</v>
      </c>
      <c r="H989" s="392"/>
      <c r="I989" s="36">
        <f>ROUND(E989*H989,2)</f>
        <v>0</v>
      </c>
      <c r="J989" s="392"/>
      <c r="K989" s="36">
        <f>ROUND(E989*J989,2)</f>
        <v>0</v>
      </c>
      <c r="L989" s="36">
        <v>21</v>
      </c>
      <c r="M989" s="36">
        <f>G989*(1+L989/100)</f>
        <v>0</v>
      </c>
      <c r="N989" s="35">
        <v>0</v>
      </c>
      <c r="O989" s="35">
        <f>ROUND(E989*N989,2)</f>
        <v>0</v>
      </c>
      <c r="P989" s="35">
        <v>1.9460000000000002E-2</v>
      </c>
      <c r="Q989" s="35">
        <f>ROUND(E989*P989,2)</f>
        <v>0.76</v>
      </c>
      <c r="R989" s="36"/>
      <c r="S989" s="36" t="s">
        <v>2116</v>
      </c>
      <c r="T989" s="28" t="s">
        <v>2116</v>
      </c>
      <c r="U989" s="21">
        <v>0.38</v>
      </c>
      <c r="V989" s="21">
        <f>ROUND(E989*U989,2)</f>
        <v>14.82</v>
      </c>
      <c r="W989" s="21"/>
      <c r="X989" s="21" t="s">
        <v>135</v>
      </c>
      <c r="Y989" s="21" t="s">
        <v>2117</v>
      </c>
      <c r="Z989" s="15"/>
      <c r="AA989" s="15"/>
      <c r="AB989" s="15"/>
      <c r="AC989" s="15"/>
      <c r="AD989" s="15"/>
      <c r="AE989" s="15"/>
      <c r="AF989" s="15"/>
      <c r="AG989" s="15" t="s">
        <v>136</v>
      </c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</row>
    <row r="990" spans="1:60" outlineLevel="2">
      <c r="A990" s="18"/>
      <c r="B990" s="19"/>
      <c r="C990" s="30" t="s">
        <v>42</v>
      </c>
      <c r="D990" s="23"/>
      <c r="E990" s="34">
        <v>1</v>
      </c>
      <c r="F990" s="21"/>
      <c r="G990" s="21"/>
      <c r="H990" s="21"/>
      <c r="I990" s="21"/>
      <c r="J990" s="21"/>
      <c r="K990" s="21"/>
      <c r="L990" s="21"/>
      <c r="M990" s="21"/>
      <c r="N990" s="393"/>
      <c r="O990" s="393"/>
      <c r="P990" s="393"/>
      <c r="Q990" s="393"/>
      <c r="R990" s="21"/>
      <c r="S990" s="21"/>
      <c r="T990" s="21"/>
      <c r="U990" s="21"/>
      <c r="V990" s="21"/>
      <c r="W990" s="21"/>
      <c r="X990" s="21"/>
      <c r="Y990" s="21"/>
      <c r="Z990" s="15"/>
      <c r="AA990" s="15"/>
      <c r="AB990" s="15"/>
      <c r="AC990" s="15"/>
      <c r="AD990" s="15"/>
      <c r="AE990" s="15"/>
      <c r="AF990" s="15"/>
      <c r="AG990" s="15" t="s">
        <v>131</v>
      </c>
      <c r="AH990" s="15">
        <v>0</v>
      </c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</row>
    <row r="991" spans="1:60" outlineLevel="3">
      <c r="A991" s="18"/>
      <c r="B991" s="19"/>
      <c r="C991" s="30" t="s">
        <v>42</v>
      </c>
      <c r="D991" s="23"/>
      <c r="E991" s="34">
        <v>1</v>
      </c>
      <c r="F991" s="21"/>
      <c r="G991" s="21"/>
      <c r="H991" s="21"/>
      <c r="I991" s="21"/>
      <c r="J991" s="21"/>
      <c r="K991" s="21"/>
      <c r="L991" s="21"/>
      <c r="M991" s="21"/>
      <c r="N991" s="393"/>
      <c r="O991" s="393"/>
      <c r="P991" s="393"/>
      <c r="Q991" s="393"/>
      <c r="R991" s="21"/>
      <c r="S991" s="21"/>
      <c r="T991" s="21"/>
      <c r="U991" s="21"/>
      <c r="V991" s="21"/>
      <c r="W991" s="21"/>
      <c r="X991" s="21"/>
      <c r="Y991" s="21"/>
      <c r="Z991" s="15"/>
      <c r="AA991" s="15"/>
      <c r="AB991" s="15"/>
      <c r="AC991" s="15"/>
      <c r="AD991" s="15"/>
      <c r="AE991" s="15"/>
      <c r="AF991" s="15"/>
      <c r="AG991" s="15" t="s">
        <v>131</v>
      </c>
      <c r="AH991" s="15">
        <v>0</v>
      </c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</row>
    <row r="992" spans="1:60" outlineLevel="3">
      <c r="A992" s="18"/>
      <c r="B992" s="19"/>
      <c r="C992" s="30" t="s">
        <v>824</v>
      </c>
      <c r="D992" s="23"/>
      <c r="E992" s="34">
        <v>11</v>
      </c>
      <c r="F992" s="21"/>
      <c r="G992" s="21"/>
      <c r="H992" s="21"/>
      <c r="I992" s="21"/>
      <c r="J992" s="21"/>
      <c r="K992" s="21"/>
      <c r="L992" s="21"/>
      <c r="M992" s="21"/>
      <c r="N992" s="393"/>
      <c r="O992" s="393"/>
      <c r="P992" s="393"/>
      <c r="Q992" s="393"/>
      <c r="R992" s="21"/>
      <c r="S992" s="21"/>
      <c r="T992" s="21"/>
      <c r="U992" s="21"/>
      <c r="V992" s="21"/>
      <c r="W992" s="21"/>
      <c r="X992" s="21"/>
      <c r="Y992" s="21"/>
      <c r="Z992" s="15"/>
      <c r="AA992" s="15"/>
      <c r="AB992" s="15"/>
      <c r="AC992" s="15"/>
      <c r="AD992" s="15"/>
      <c r="AE992" s="15"/>
      <c r="AF992" s="15"/>
      <c r="AG992" s="15" t="s">
        <v>131</v>
      </c>
      <c r="AH992" s="15">
        <v>0</v>
      </c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</row>
    <row r="993" spans="1:60" outlineLevel="3">
      <c r="A993" s="18"/>
      <c r="B993" s="19"/>
      <c r="C993" s="30" t="s">
        <v>42</v>
      </c>
      <c r="D993" s="23"/>
      <c r="E993" s="34">
        <v>1</v>
      </c>
      <c r="F993" s="21"/>
      <c r="G993" s="21"/>
      <c r="H993" s="21"/>
      <c r="I993" s="21"/>
      <c r="J993" s="21"/>
      <c r="K993" s="21"/>
      <c r="L993" s="21"/>
      <c r="M993" s="21"/>
      <c r="N993" s="393"/>
      <c r="O993" s="393"/>
      <c r="P993" s="393"/>
      <c r="Q993" s="393"/>
      <c r="R993" s="21"/>
      <c r="S993" s="21"/>
      <c r="T993" s="21"/>
      <c r="U993" s="21"/>
      <c r="V993" s="21"/>
      <c r="W993" s="21"/>
      <c r="X993" s="21"/>
      <c r="Y993" s="21"/>
      <c r="Z993" s="15"/>
      <c r="AA993" s="15"/>
      <c r="AB993" s="15"/>
      <c r="AC993" s="15"/>
      <c r="AD993" s="15"/>
      <c r="AE993" s="15"/>
      <c r="AF993" s="15"/>
      <c r="AG993" s="15" t="s">
        <v>131</v>
      </c>
      <c r="AH993" s="15">
        <v>0</v>
      </c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</row>
    <row r="994" spans="1:60" outlineLevel="3">
      <c r="A994" s="18"/>
      <c r="B994" s="19"/>
      <c r="C994" s="30" t="s">
        <v>825</v>
      </c>
      <c r="D994" s="23"/>
      <c r="E994" s="34">
        <v>11</v>
      </c>
      <c r="F994" s="21"/>
      <c r="G994" s="21"/>
      <c r="H994" s="21"/>
      <c r="I994" s="21"/>
      <c r="J994" s="21"/>
      <c r="K994" s="21"/>
      <c r="L994" s="21"/>
      <c r="M994" s="21"/>
      <c r="N994" s="393"/>
      <c r="O994" s="393"/>
      <c r="P994" s="393"/>
      <c r="Q994" s="393"/>
      <c r="R994" s="21"/>
      <c r="S994" s="21"/>
      <c r="T994" s="21"/>
      <c r="U994" s="21"/>
      <c r="V994" s="21"/>
      <c r="W994" s="21"/>
      <c r="X994" s="21"/>
      <c r="Y994" s="21"/>
      <c r="Z994" s="15"/>
      <c r="AA994" s="15"/>
      <c r="AB994" s="15"/>
      <c r="AC994" s="15"/>
      <c r="AD994" s="15"/>
      <c r="AE994" s="15"/>
      <c r="AF994" s="15"/>
      <c r="AG994" s="15" t="s">
        <v>131</v>
      </c>
      <c r="AH994" s="15">
        <v>0</v>
      </c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</row>
    <row r="995" spans="1:60" outlineLevel="3">
      <c r="A995" s="18"/>
      <c r="B995" s="19"/>
      <c r="C995" s="30" t="s">
        <v>826</v>
      </c>
      <c r="D995" s="23"/>
      <c r="E995" s="34">
        <v>14</v>
      </c>
      <c r="F995" s="21"/>
      <c r="G995" s="21"/>
      <c r="H995" s="21"/>
      <c r="I995" s="21"/>
      <c r="J995" s="21"/>
      <c r="K995" s="21"/>
      <c r="L995" s="21"/>
      <c r="M995" s="21"/>
      <c r="N995" s="393"/>
      <c r="O995" s="393"/>
      <c r="P995" s="393"/>
      <c r="Q995" s="393"/>
      <c r="R995" s="21"/>
      <c r="S995" s="21"/>
      <c r="T995" s="21"/>
      <c r="U995" s="21"/>
      <c r="V995" s="21"/>
      <c r="W995" s="21"/>
      <c r="X995" s="21"/>
      <c r="Y995" s="21"/>
      <c r="Z995" s="15"/>
      <c r="AA995" s="15"/>
      <c r="AB995" s="15"/>
      <c r="AC995" s="15"/>
      <c r="AD995" s="15"/>
      <c r="AE995" s="15"/>
      <c r="AF995" s="15"/>
      <c r="AG995" s="15" t="s">
        <v>131</v>
      </c>
      <c r="AH995" s="15">
        <v>0</v>
      </c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</row>
    <row r="996" spans="1:60" outlineLevel="1">
      <c r="A996" s="25">
        <v>118</v>
      </c>
      <c r="B996" s="26" t="s">
        <v>827</v>
      </c>
      <c r="C996" s="29" t="s">
        <v>828</v>
      </c>
      <c r="D996" s="27" t="s">
        <v>289</v>
      </c>
      <c r="E996" s="35">
        <v>2</v>
      </c>
      <c r="F996" s="392"/>
      <c r="G996" s="36">
        <f>ROUND(E996*F996,2)</f>
        <v>0</v>
      </c>
      <c r="H996" s="392"/>
      <c r="I996" s="36">
        <f>ROUND(E996*H996,2)</f>
        <v>0</v>
      </c>
      <c r="J996" s="392"/>
      <c r="K996" s="36">
        <f>ROUND(E996*J996,2)</f>
        <v>0</v>
      </c>
      <c r="L996" s="36">
        <v>21</v>
      </c>
      <c r="M996" s="36">
        <f>G996*(1+L996/100)</f>
        <v>0</v>
      </c>
      <c r="N996" s="35">
        <v>0</v>
      </c>
      <c r="O996" s="35">
        <f>ROUND(E996*N996,2)</f>
        <v>0</v>
      </c>
      <c r="P996" s="35">
        <v>3.2899999999999999E-2</v>
      </c>
      <c r="Q996" s="35">
        <f>ROUND(E996*P996,2)</f>
        <v>7.0000000000000007E-2</v>
      </c>
      <c r="R996" s="36"/>
      <c r="S996" s="36" t="s">
        <v>2116</v>
      </c>
      <c r="T996" s="28" t="s">
        <v>2116</v>
      </c>
      <c r="U996" s="21">
        <v>0.43</v>
      </c>
      <c r="V996" s="21">
        <f>ROUND(E996*U996,2)</f>
        <v>0.86</v>
      </c>
      <c r="W996" s="21"/>
      <c r="X996" s="21" t="s">
        <v>135</v>
      </c>
      <c r="Y996" s="21" t="s">
        <v>2117</v>
      </c>
      <c r="Z996" s="15"/>
      <c r="AA996" s="15"/>
      <c r="AB996" s="15"/>
      <c r="AC996" s="15"/>
      <c r="AD996" s="15"/>
      <c r="AE996" s="15"/>
      <c r="AF996" s="15"/>
      <c r="AG996" s="15" t="s">
        <v>136</v>
      </c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</row>
    <row r="997" spans="1:60" outlineLevel="2">
      <c r="A997" s="18"/>
      <c r="B997" s="19"/>
      <c r="C997" s="30" t="s">
        <v>42</v>
      </c>
      <c r="D997" s="23"/>
      <c r="E997" s="34">
        <v>1</v>
      </c>
      <c r="F997" s="21"/>
      <c r="G997" s="21"/>
      <c r="H997" s="21"/>
      <c r="I997" s="21"/>
      <c r="J997" s="21"/>
      <c r="K997" s="21"/>
      <c r="L997" s="21"/>
      <c r="M997" s="21"/>
      <c r="N997" s="393"/>
      <c r="O997" s="393"/>
      <c r="P997" s="393"/>
      <c r="Q997" s="393"/>
      <c r="R997" s="21"/>
      <c r="S997" s="21"/>
      <c r="T997" s="21"/>
      <c r="U997" s="21"/>
      <c r="V997" s="21"/>
      <c r="W997" s="21"/>
      <c r="X997" s="21"/>
      <c r="Y997" s="21"/>
      <c r="Z997" s="15"/>
      <c r="AA997" s="15"/>
      <c r="AB997" s="15"/>
      <c r="AC997" s="15"/>
      <c r="AD997" s="15"/>
      <c r="AE997" s="15"/>
      <c r="AF997" s="15"/>
      <c r="AG997" s="15" t="s">
        <v>131</v>
      </c>
      <c r="AH997" s="15">
        <v>0</v>
      </c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</row>
    <row r="998" spans="1:60" outlineLevel="3">
      <c r="A998" s="18"/>
      <c r="B998" s="19"/>
      <c r="C998" s="30" t="s">
        <v>206</v>
      </c>
      <c r="D998" s="23"/>
      <c r="E998" s="34">
        <v>1</v>
      </c>
      <c r="F998" s="21"/>
      <c r="G998" s="21"/>
      <c r="H998" s="21"/>
      <c r="I998" s="21"/>
      <c r="J998" s="21"/>
      <c r="K998" s="21"/>
      <c r="L998" s="21"/>
      <c r="M998" s="21"/>
      <c r="N998" s="393"/>
      <c r="O998" s="393"/>
      <c r="P998" s="393"/>
      <c r="Q998" s="393"/>
      <c r="R998" s="21"/>
      <c r="S998" s="21"/>
      <c r="T998" s="21"/>
      <c r="U998" s="21"/>
      <c r="V998" s="21"/>
      <c r="W998" s="21"/>
      <c r="X998" s="21"/>
      <c r="Y998" s="21"/>
      <c r="Z998" s="15"/>
      <c r="AA998" s="15"/>
      <c r="AB998" s="15"/>
      <c r="AC998" s="15"/>
      <c r="AD998" s="15"/>
      <c r="AE998" s="15"/>
      <c r="AF998" s="15"/>
      <c r="AG998" s="15" t="s">
        <v>131</v>
      </c>
      <c r="AH998" s="15">
        <v>0</v>
      </c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</row>
    <row r="999" spans="1:60" outlineLevel="1">
      <c r="A999" s="25">
        <v>119</v>
      </c>
      <c r="B999" s="26" t="s">
        <v>829</v>
      </c>
      <c r="C999" s="29" t="s">
        <v>830</v>
      </c>
      <c r="D999" s="27" t="s">
        <v>289</v>
      </c>
      <c r="E999" s="35">
        <v>1</v>
      </c>
      <c r="F999" s="392"/>
      <c r="G999" s="36">
        <f>ROUND(E999*F999,2)</f>
        <v>0</v>
      </c>
      <c r="H999" s="392"/>
      <c r="I999" s="36">
        <f>ROUND(E999*H999,2)</f>
        <v>0</v>
      </c>
      <c r="J999" s="392"/>
      <c r="K999" s="36">
        <f>ROUND(E999*J999,2)</f>
        <v>0</v>
      </c>
      <c r="L999" s="36">
        <v>21</v>
      </c>
      <c r="M999" s="36">
        <f>G999*(1+L999/100)</f>
        <v>0</v>
      </c>
      <c r="N999" s="35">
        <v>0</v>
      </c>
      <c r="O999" s="35">
        <f>ROUND(E999*N999,2)</f>
        <v>0</v>
      </c>
      <c r="P999" s="35">
        <v>3.4700000000000002E-2</v>
      </c>
      <c r="Q999" s="35">
        <f>ROUND(E999*P999,2)</f>
        <v>0.03</v>
      </c>
      <c r="R999" s="36"/>
      <c r="S999" s="36" t="s">
        <v>2116</v>
      </c>
      <c r="T999" s="28" t="s">
        <v>2116</v>
      </c>
      <c r="U999" s="21">
        <v>0.56999999999999995</v>
      </c>
      <c r="V999" s="21">
        <f>ROUND(E999*U999,2)</f>
        <v>0.56999999999999995</v>
      </c>
      <c r="W999" s="21"/>
      <c r="X999" s="21" t="s">
        <v>135</v>
      </c>
      <c r="Y999" s="21" t="s">
        <v>2117</v>
      </c>
      <c r="Z999" s="15"/>
      <c r="AA999" s="15"/>
      <c r="AB999" s="15"/>
      <c r="AC999" s="15"/>
      <c r="AD999" s="15"/>
      <c r="AE999" s="15"/>
      <c r="AF999" s="15"/>
      <c r="AG999" s="15" t="s">
        <v>136</v>
      </c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</row>
    <row r="1000" spans="1:60" outlineLevel="2">
      <c r="A1000" s="18"/>
      <c r="B1000" s="19"/>
      <c r="C1000" s="30" t="s">
        <v>42</v>
      </c>
      <c r="D1000" s="23"/>
      <c r="E1000" s="34">
        <v>1</v>
      </c>
      <c r="F1000" s="21"/>
      <c r="G1000" s="21"/>
      <c r="H1000" s="21"/>
      <c r="I1000" s="21"/>
      <c r="J1000" s="21"/>
      <c r="K1000" s="21"/>
      <c r="L1000" s="21"/>
      <c r="M1000" s="21"/>
      <c r="N1000" s="393"/>
      <c r="O1000" s="393"/>
      <c r="P1000" s="393"/>
      <c r="Q1000" s="393"/>
      <c r="R1000" s="21"/>
      <c r="S1000" s="21"/>
      <c r="T1000" s="21"/>
      <c r="U1000" s="21"/>
      <c r="V1000" s="21"/>
      <c r="W1000" s="21"/>
      <c r="X1000" s="21"/>
      <c r="Y1000" s="21"/>
      <c r="Z1000" s="15"/>
      <c r="AA1000" s="15"/>
      <c r="AB1000" s="15"/>
      <c r="AC1000" s="15"/>
      <c r="AD1000" s="15"/>
      <c r="AE1000" s="15"/>
      <c r="AF1000" s="15"/>
      <c r="AG1000" s="15" t="s">
        <v>131</v>
      </c>
      <c r="AH1000" s="15">
        <v>0</v>
      </c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</row>
    <row r="1001" spans="1:60" outlineLevel="1">
      <c r="A1001" s="25">
        <v>120</v>
      </c>
      <c r="B1001" s="26" t="s">
        <v>831</v>
      </c>
      <c r="C1001" s="29" t="s">
        <v>832</v>
      </c>
      <c r="D1001" s="27" t="s">
        <v>152</v>
      </c>
      <c r="E1001" s="35">
        <v>65.31</v>
      </c>
      <c r="F1001" s="392"/>
      <c r="G1001" s="36">
        <f>ROUND(E1001*F1001,2)</f>
        <v>0</v>
      </c>
      <c r="H1001" s="392"/>
      <c r="I1001" s="36">
        <f>ROUND(E1001*H1001,2)</f>
        <v>0</v>
      </c>
      <c r="J1001" s="392"/>
      <c r="K1001" s="36">
        <f>ROUND(E1001*J1001,2)</f>
        <v>0</v>
      </c>
      <c r="L1001" s="36">
        <v>21</v>
      </c>
      <c r="M1001" s="36">
        <f>G1001*(1+L1001/100)</f>
        <v>0</v>
      </c>
      <c r="N1001" s="35">
        <v>1.6000000000000001E-4</v>
      </c>
      <c r="O1001" s="35">
        <f>ROUND(E1001*N1001,2)</f>
        <v>0.01</v>
      </c>
      <c r="P1001" s="35">
        <v>7.6999999999999999E-2</v>
      </c>
      <c r="Q1001" s="35">
        <f>ROUND(E1001*P1001,2)</f>
        <v>5.03</v>
      </c>
      <c r="R1001" s="36"/>
      <c r="S1001" s="36" t="s">
        <v>2116</v>
      </c>
      <c r="T1001" s="28" t="s">
        <v>2116</v>
      </c>
      <c r="U1001" s="21">
        <v>0.17</v>
      </c>
      <c r="V1001" s="21">
        <f>ROUND(E1001*U1001,2)</f>
        <v>11.1</v>
      </c>
      <c r="W1001" s="21"/>
      <c r="X1001" s="21" t="s">
        <v>135</v>
      </c>
      <c r="Y1001" s="21" t="s">
        <v>2117</v>
      </c>
      <c r="Z1001" s="15"/>
      <c r="AA1001" s="15"/>
      <c r="AB1001" s="15"/>
      <c r="AC1001" s="15"/>
      <c r="AD1001" s="15"/>
      <c r="AE1001" s="15"/>
      <c r="AF1001" s="15"/>
      <c r="AG1001" s="15" t="s">
        <v>136</v>
      </c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</row>
    <row r="1002" spans="1:60" outlineLevel="2">
      <c r="A1002" s="18"/>
      <c r="B1002" s="19"/>
      <c r="C1002" s="30" t="s">
        <v>833</v>
      </c>
      <c r="D1002" s="23"/>
      <c r="E1002" s="34">
        <v>23.1</v>
      </c>
      <c r="F1002" s="21"/>
      <c r="G1002" s="21"/>
      <c r="H1002" s="21"/>
      <c r="I1002" s="21"/>
      <c r="J1002" s="21"/>
      <c r="K1002" s="21"/>
      <c r="L1002" s="21"/>
      <c r="M1002" s="21"/>
      <c r="N1002" s="393"/>
      <c r="O1002" s="393"/>
      <c r="P1002" s="393"/>
      <c r="Q1002" s="393"/>
      <c r="R1002" s="21"/>
      <c r="S1002" s="21"/>
      <c r="T1002" s="21"/>
      <c r="U1002" s="21"/>
      <c r="V1002" s="21"/>
      <c r="W1002" s="21"/>
      <c r="X1002" s="21"/>
      <c r="Y1002" s="21"/>
      <c r="Z1002" s="15"/>
      <c r="AA1002" s="15"/>
      <c r="AB1002" s="15"/>
      <c r="AC1002" s="15"/>
      <c r="AD1002" s="15"/>
      <c r="AE1002" s="15"/>
      <c r="AF1002" s="15"/>
      <c r="AG1002" s="15" t="s">
        <v>131</v>
      </c>
      <c r="AH1002" s="15">
        <v>0</v>
      </c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</row>
    <row r="1003" spans="1:60" outlineLevel="3">
      <c r="A1003" s="18"/>
      <c r="B1003" s="19"/>
      <c r="C1003" s="30" t="s">
        <v>834</v>
      </c>
      <c r="D1003" s="23"/>
      <c r="E1003" s="34">
        <v>23.31</v>
      </c>
      <c r="F1003" s="21"/>
      <c r="G1003" s="21"/>
      <c r="H1003" s="21"/>
      <c r="I1003" s="21"/>
      <c r="J1003" s="21"/>
      <c r="K1003" s="21"/>
      <c r="L1003" s="21"/>
      <c r="M1003" s="21"/>
      <c r="N1003" s="393"/>
      <c r="O1003" s="393"/>
      <c r="P1003" s="393"/>
      <c r="Q1003" s="393"/>
      <c r="R1003" s="21"/>
      <c r="S1003" s="21"/>
      <c r="T1003" s="21"/>
      <c r="U1003" s="21"/>
      <c r="V1003" s="21"/>
      <c r="W1003" s="21"/>
      <c r="X1003" s="21"/>
      <c r="Y1003" s="21"/>
      <c r="Z1003" s="15"/>
      <c r="AA1003" s="15"/>
      <c r="AB1003" s="15"/>
      <c r="AC1003" s="15"/>
      <c r="AD1003" s="15"/>
      <c r="AE1003" s="15"/>
      <c r="AF1003" s="15"/>
      <c r="AG1003" s="15" t="s">
        <v>131</v>
      </c>
      <c r="AH1003" s="15">
        <v>0</v>
      </c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</row>
    <row r="1004" spans="1:60" outlineLevel="3">
      <c r="A1004" s="18"/>
      <c r="B1004" s="19"/>
      <c r="C1004" s="30" t="s">
        <v>835</v>
      </c>
      <c r="D1004" s="23"/>
      <c r="E1004" s="34">
        <v>18.899999999999999</v>
      </c>
      <c r="F1004" s="21"/>
      <c r="G1004" s="21"/>
      <c r="H1004" s="21"/>
      <c r="I1004" s="21"/>
      <c r="J1004" s="21"/>
      <c r="K1004" s="21"/>
      <c r="L1004" s="21"/>
      <c r="M1004" s="21"/>
      <c r="N1004" s="393"/>
      <c r="O1004" s="393"/>
      <c r="P1004" s="393"/>
      <c r="Q1004" s="393"/>
      <c r="R1004" s="21"/>
      <c r="S1004" s="21"/>
      <c r="T1004" s="21"/>
      <c r="U1004" s="21"/>
      <c r="V1004" s="21"/>
      <c r="W1004" s="21"/>
      <c r="X1004" s="21"/>
      <c r="Y1004" s="21"/>
      <c r="Z1004" s="15"/>
      <c r="AA1004" s="15"/>
      <c r="AB1004" s="15"/>
      <c r="AC1004" s="15"/>
      <c r="AD1004" s="15"/>
      <c r="AE1004" s="15"/>
      <c r="AF1004" s="15"/>
      <c r="AG1004" s="15" t="s">
        <v>131</v>
      </c>
      <c r="AH1004" s="15">
        <v>0</v>
      </c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</row>
    <row r="1005" spans="1:60" outlineLevel="1">
      <c r="A1005" s="25">
        <v>121</v>
      </c>
      <c r="B1005" s="26" t="s">
        <v>836</v>
      </c>
      <c r="C1005" s="29" t="s">
        <v>837</v>
      </c>
      <c r="D1005" s="27" t="s">
        <v>152</v>
      </c>
      <c r="E1005" s="35">
        <v>277</v>
      </c>
      <c r="F1005" s="392"/>
      <c r="G1005" s="36">
        <f>ROUND(E1005*F1005,2)</f>
        <v>0</v>
      </c>
      <c r="H1005" s="392"/>
      <c r="I1005" s="36">
        <f>ROUND(E1005*H1005,2)</f>
        <v>0</v>
      </c>
      <c r="J1005" s="392"/>
      <c r="K1005" s="36">
        <f>ROUND(E1005*J1005,2)</f>
        <v>0</v>
      </c>
      <c r="L1005" s="36">
        <v>21</v>
      </c>
      <c r="M1005" s="36">
        <f>G1005*(1+L1005/100)</f>
        <v>0</v>
      </c>
      <c r="N1005" s="35">
        <v>0</v>
      </c>
      <c r="O1005" s="35">
        <f>ROUND(E1005*N1005,2)</f>
        <v>0</v>
      </c>
      <c r="P1005" s="35">
        <v>1.4999999999999999E-2</v>
      </c>
      <c r="Q1005" s="35">
        <f>ROUND(E1005*P1005,2)</f>
        <v>4.16</v>
      </c>
      <c r="R1005" s="36"/>
      <c r="S1005" s="36" t="s">
        <v>2116</v>
      </c>
      <c r="T1005" s="28" t="s">
        <v>2116</v>
      </c>
      <c r="U1005" s="21">
        <v>0.09</v>
      </c>
      <c r="V1005" s="21">
        <f>ROUND(E1005*U1005,2)</f>
        <v>24.93</v>
      </c>
      <c r="W1005" s="21"/>
      <c r="X1005" s="21" t="s">
        <v>135</v>
      </c>
      <c r="Y1005" s="21" t="s">
        <v>2117</v>
      </c>
      <c r="Z1005" s="15"/>
      <c r="AA1005" s="15"/>
      <c r="AB1005" s="15"/>
      <c r="AC1005" s="15"/>
      <c r="AD1005" s="15"/>
      <c r="AE1005" s="15"/>
      <c r="AF1005" s="15"/>
      <c r="AG1005" s="15" t="s">
        <v>838</v>
      </c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</row>
    <row r="1006" spans="1:60" outlineLevel="2">
      <c r="A1006" s="18"/>
      <c r="B1006" s="19"/>
      <c r="C1006" s="30" t="s">
        <v>839</v>
      </c>
      <c r="D1006" s="23"/>
      <c r="E1006" s="34">
        <v>277</v>
      </c>
      <c r="F1006" s="21"/>
      <c r="G1006" s="21"/>
      <c r="H1006" s="21"/>
      <c r="I1006" s="21"/>
      <c r="J1006" s="21"/>
      <c r="K1006" s="21"/>
      <c r="L1006" s="21"/>
      <c r="M1006" s="21"/>
      <c r="N1006" s="393"/>
      <c r="O1006" s="393"/>
      <c r="P1006" s="393"/>
      <c r="Q1006" s="393"/>
      <c r="R1006" s="21"/>
      <c r="S1006" s="21"/>
      <c r="T1006" s="21"/>
      <c r="U1006" s="21"/>
      <c r="V1006" s="21"/>
      <c r="W1006" s="21"/>
      <c r="X1006" s="21"/>
      <c r="Y1006" s="21"/>
      <c r="Z1006" s="15"/>
      <c r="AA1006" s="15"/>
      <c r="AB1006" s="15"/>
      <c r="AC1006" s="15"/>
      <c r="AD1006" s="15"/>
      <c r="AE1006" s="15"/>
      <c r="AF1006" s="15"/>
      <c r="AG1006" s="15" t="s">
        <v>131</v>
      </c>
      <c r="AH1006" s="15">
        <v>0</v>
      </c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</row>
    <row r="1007" spans="1:60" ht="22.5" outlineLevel="1">
      <c r="A1007" s="25">
        <v>122</v>
      </c>
      <c r="B1007" s="26" t="s">
        <v>840</v>
      </c>
      <c r="C1007" s="29" t="s">
        <v>841</v>
      </c>
      <c r="D1007" s="27" t="s">
        <v>156</v>
      </c>
      <c r="E1007" s="35">
        <v>12</v>
      </c>
      <c r="F1007" s="392"/>
      <c r="G1007" s="36">
        <f>ROUND(E1007*F1007,2)</f>
        <v>0</v>
      </c>
      <c r="H1007" s="392"/>
      <c r="I1007" s="36">
        <f>ROUND(E1007*H1007,2)</f>
        <v>0</v>
      </c>
      <c r="J1007" s="392"/>
      <c r="K1007" s="36">
        <f>ROUND(E1007*J1007,2)</f>
        <v>0</v>
      </c>
      <c r="L1007" s="36">
        <v>21</v>
      </c>
      <c r="M1007" s="36">
        <f>G1007*(1+L1007/100)</f>
        <v>0</v>
      </c>
      <c r="N1007" s="35">
        <v>0</v>
      </c>
      <c r="O1007" s="35">
        <f>ROUND(E1007*N1007,2)</f>
        <v>0</v>
      </c>
      <c r="P1007" s="35">
        <v>0.2</v>
      </c>
      <c r="Q1007" s="35">
        <f>ROUND(E1007*P1007,2)</f>
        <v>2.4</v>
      </c>
      <c r="R1007" s="36"/>
      <c r="S1007" s="36" t="s">
        <v>2116</v>
      </c>
      <c r="T1007" s="28" t="s">
        <v>2116</v>
      </c>
      <c r="U1007" s="21">
        <v>2.09</v>
      </c>
      <c r="V1007" s="21">
        <f>ROUND(E1007*U1007,2)</f>
        <v>25.08</v>
      </c>
      <c r="W1007" s="21"/>
      <c r="X1007" s="21" t="s">
        <v>135</v>
      </c>
      <c r="Y1007" s="21" t="s">
        <v>2117</v>
      </c>
      <c r="Z1007" s="15"/>
      <c r="AA1007" s="15"/>
      <c r="AB1007" s="15"/>
      <c r="AC1007" s="15"/>
      <c r="AD1007" s="15"/>
      <c r="AE1007" s="15"/>
      <c r="AF1007" s="15"/>
      <c r="AG1007" s="15" t="s">
        <v>136</v>
      </c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</row>
    <row r="1008" spans="1:60" outlineLevel="2">
      <c r="A1008" s="18"/>
      <c r="B1008" s="19"/>
      <c r="C1008" s="30" t="s">
        <v>153</v>
      </c>
      <c r="D1008" s="23"/>
      <c r="E1008" s="34">
        <v>12</v>
      </c>
      <c r="F1008" s="21"/>
      <c r="G1008" s="21"/>
      <c r="H1008" s="21"/>
      <c r="I1008" s="21"/>
      <c r="J1008" s="21"/>
      <c r="K1008" s="21"/>
      <c r="L1008" s="21"/>
      <c r="M1008" s="21"/>
      <c r="N1008" s="393"/>
      <c r="O1008" s="393"/>
      <c r="P1008" s="393"/>
      <c r="Q1008" s="393"/>
      <c r="R1008" s="21"/>
      <c r="S1008" s="21"/>
      <c r="T1008" s="21"/>
      <c r="U1008" s="21"/>
      <c r="V1008" s="21"/>
      <c r="W1008" s="21"/>
      <c r="X1008" s="21"/>
      <c r="Y1008" s="21"/>
      <c r="Z1008" s="15"/>
      <c r="AA1008" s="15"/>
      <c r="AB1008" s="15"/>
      <c r="AC1008" s="15"/>
      <c r="AD1008" s="15"/>
      <c r="AE1008" s="15"/>
      <c r="AF1008" s="15"/>
      <c r="AG1008" s="15" t="s">
        <v>131</v>
      </c>
      <c r="AH1008" s="15">
        <v>0</v>
      </c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</row>
    <row r="1009" spans="1:60" ht="22.5" outlineLevel="1">
      <c r="A1009" s="25">
        <v>123</v>
      </c>
      <c r="B1009" s="26" t="s">
        <v>842</v>
      </c>
      <c r="C1009" s="29" t="s">
        <v>843</v>
      </c>
      <c r="D1009" s="27" t="s">
        <v>152</v>
      </c>
      <c r="E1009" s="35">
        <v>1108</v>
      </c>
      <c r="F1009" s="392"/>
      <c r="G1009" s="36">
        <f>ROUND(E1009*F1009,2)</f>
        <v>0</v>
      </c>
      <c r="H1009" s="392"/>
      <c r="I1009" s="36">
        <f>ROUND(E1009*H1009,2)</f>
        <v>0</v>
      </c>
      <c r="J1009" s="392"/>
      <c r="K1009" s="36">
        <f>ROUND(E1009*J1009,2)</f>
        <v>0</v>
      </c>
      <c r="L1009" s="36">
        <v>21</v>
      </c>
      <c r="M1009" s="36">
        <f>G1009*(1+L1009/100)</f>
        <v>0</v>
      </c>
      <c r="N1009" s="35">
        <v>0</v>
      </c>
      <c r="O1009" s="35">
        <f>ROUND(E1009*N1009,2)</f>
        <v>0</v>
      </c>
      <c r="P1009" s="35">
        <v>7.3200000000000001E-3</v>
      </c>
      <c r="Q1009" s="35">
        <f>ROUND(E1009*P1009,2)</f>
        <v>8.11</v>
      </c>
      <c r="R1009" s="36"/>
      <c r="S1009" s="36" t="s">
        <v>2116</v>
      </c>
      <c r="T1009" s="28" t="s">
        <v>2116</v>
      </c>
      <c r="U1009" s="21">
        <v>0.14000000000000001</v>
      </c>
      <c r="V1009" s="21">
        <f>ROUND(E1009*U1009,2)</f>
        <v>155.12</v>
      </c>
      <c r="W1009" s="21"/>
      <c r="X1009" s="21" t="s">
        <v>135</v>
      </c>
      <c r="Y1009" s="21" t="s">
        <v>2117</v>
      </c>
      <c r="Z1009" s="15"/>
      <c r="AA1009" s="15"/>
      <c r="AB1009" s="15"/>
      <c r="AC1009" s="15"/>
      <c r="AD1009" s="15"/>
      <c r="AE1009" s="15"/>
      <c r="AF1009" s="15"/>
      <c r="AG1009" s="15" t="s">
        <v>838</v>
      </c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</row>
    <row r="1010" spans="1:60" outlineLevel="2">
      <c r="A1010" s="18"/>
      <c r="B1010" s="19"/>
      <c r="C1010" s="30" t="s">
        <v>844</v>
      </c>
      <c r="D1010" s="23"/>
      <c r="E1010" s="34">
        <v>1108</v>
      </c>
      <c r="F1010" s="21"/>
      <c r="G1010" s="21"/>
      <c r="H1010" s="21"/>
      <c r="I1010" s="21"/>
      <c r="J1010" s="21"/>
      <c r="K1010" s="21"/>
      <c r="L1010" s="21"/>
      <c r="M1010" s="21"/>
      <c r="N1010" s="393"/>
      <c r="O1010" s="393"/>
      <c r="P1010" s="393"/>
      <c r="Q1010" s="393"/>
      <c r="R1010" s="21"/>
      <c r="S1010" s="21"/>
      <c r="T1010" s="21"/>
      <c r="U1010" s="21"/>
      <c r="V1010" s="21"/>
      <c r="W1010" s="21"/>
      <c r="X1010" s="21"/>
      <c r="Y1010" s="21"/>
      <c r="Z1010" s="15"/>
      <c r="AA1010" s="15"/>
      <c r="AB1010" s="15"/>
      <c r="AC1010" s="15"/>
      <c r="AD1010" s="15"/>
      <c r="AE1010" s="15"/>
      <c r="AF1010" s="15"/>
      <c r="AG1010" s="15" t="s">
        <v>131</v>
      </c>
      <c r="AH1010" s="15">
        <v>0</v>
      </c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</row>
    <row r="1011" spans="1:60" outlineLevel="1">
      <c r="A1011" s="25">
        <v>124</v>
      </c>
      <c r="B1011" s="26" t="s">
        <v>845</v>
      </c>
      <c r="C1011" s="29" t="s">
        <v>846</v>
      </c>
      <c r="D1011" s="27" t="s">
        <v>267</v>
      </c>
      <c r="E1011" s="35">
        <v>18</v>
      </c>
      <c r="F1011" s="392"/>
      <c r="G1011" s="36">
        <f>ROUND(E1011*F1011,2)</f>
        <v>0</v>
      </c>
      <c r="H1011" s="392"/>
      <c r="I1011" s="36">
        <f>ROUND(E1011*H1011,2)</f>
        <v>0</v>
      </c>
      <c r="J1011" s="392"/>
      <c r="K1011" s="36">
        <f>ROUND(E1011*J1011,2)</f>
        <v>0</v>
      </c>
      <c r="L1011" s="36">
        <v>21</v>
      </c>
      <c r="M1011" s="36">
        <f>G1011*(1+L1011/100)</f>
        <v>0</v>
      </c>
      <c r="N1011" s="35">
        <v>0</v>
      </c>
      <c r="O1011" s="35">
        <f>ROUND(E1011*N1011,2)</f>
        <v>0</v>
      </c>
      <c r="P1011" s="35">
        <v>2.98E-3</v>
      </c>
      <c r="Q1011" s="35">
        <f>ROUND(E1011*P1011,2)</f>
        <v>0.05</v>
      </c>
      <c r="R1011" s="36"/>
      <c r="S1011" s="36" t="s">
        <v>2116</v>
      </c>
      <c r="T1011" s="28" t="s">
        <v>2116</v>
      </c>
      <c r="U1011" s="21">
        <v>6.5549999999999997E-2</v>
      </c>
      <c r="V1011" s="21">
        <f>ROUND(E1011*U1011,2)</f>
        <v>1.18</v>
      </c>
      <c r="W1011" s="21"/>
      <c r="X1011" s="21" t="s">
        <v>135</v>
      </c>
      <c r="Y1011" s="21" t="s">
        <v>2117</v>
      </c>
      <c r="Z1011" s="15"/>
      <c r="AA1011" s="15"/>
      <c r="AB1011" s="15"/>
      <c r="AC1011" s="15"/>
      <c r="AD1011" s="15"/>
      <c r="AE1011" s="15"/>
      <c r="AF1011" s="15"/>
      <c r="AG1011" s="15" t="s">
        <v>136</v>
      </c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</row>
    <row r="1012" spans="1:60" outlineLevel="2">
      <c r="A1012" s="18"/>
      <c r="B1012" s="19"/>
      <c r="C1012" s="30" t="s">
        <v>847</v>
      </c>
      <c r="D1012" s="23"/>
      <c r="E1012" s="34">
        <v>18</v>
      </c>
      <c r="F1012" s="21"/>
      <c r="G1012" s="21"/>
      <c r="H1012" s="21"/>
      <c r="I1012" s="21"/>
      <c r="J1012" s="21"/>
      <c r="K1012" s="21"/>
      <c r="L1012" s="21"/>
      <c r="M1012" s="21"/>
      <c r="N1012" s="393"/>
      <c r="O1012" s="393"/>
      <c r="P1012" s="393"/>
      <c r="Q1012" s="393"/>
      <c r="R1012" s="21"/>
      <c r="S1012" s="21"/>
      <c r="T1012" s="21"/>
      <c r="U1012" s="21"/>
      <c r="V1012" s="21"/>
      <c r="W1012" s="21"/>
      <c r="X1012" s="21"/>
      <c r="Y1012" s="21"/>
      <c r="Z1012" s="15"/>
      <c r="AA1012" s="15"/>
      <c r="AB1012" s="15"/>
      <c r="AC1012" s="15"/>
      <c r="AD1012" s="15"/>
      <c r="AE1012" s="15"/>
      <c r="AF1012" s="15"/>
      <c r="AG1012" s="15" t="s">
        <v>131</v>
      </c>
      <c r="AH1012" s="15">
        <v>0</v>
      </c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</row>
    <row r="1013" spans="1:60" ht="22.5" outlineLevel="1">
      <c r="A1013" s="25">
        <v>125</v>
      </c>
      <c r="B1013" s="26" t="s">
        <v>848</v>
      </c>
      <c r="C1013" s="29" t="s">
        <v>849</v>
      </c>
      <c r="D1013" s="27" t="s">
        <v>267</v>
      </c>
      <c r="E1013" s="35">
        <v>155.5</v>
      </c>
      <c r="F1013" s="392"/>
      <c r="G1013" s="36">
        <f>ROUND(E1013*F1013,2)</f>
        <v>0</v>
      </c>
      <c r="H1013" s="392"/>
      <c r="I1013" s="36">
        <f>ROUND(E1013*H1013,2)</f>
        <v>0</v>
      </c>
      <c r="J1013" s="392"/>
      <c r="K1013" s="36">
        <f>ROUND(E1013*J1013,2)</f>
        <v>0</v>
      </c>
      <c r="L1013" s="36">
        <v>21</v>
      </c>
      <c r="M1013" s="36">
        <f>G1013*(1+L1013/100)</f>
        <v>0</v>
      </c>
      <c r="N1013" s="35">
        <v>0</v>
      </c>
      <c r="O1013" s="35">
        <f>ROUND(E1013*N1013,2)</f>
        <v>0</v>
      </c>
      <c r="P1013" s="35">
        <v>3.3600000000000001E-3</v>
      </c>
      <c r="Q1013" s="35">
        <f>ROUND(E1013*P1013,2)</f>
        <v>0.52</v>
      </c>
      <c r="R1013" s="36"/>
      <c r="S1013" s="36" t="s">
        <v>2116</v>
      </c>
      <c r="T1013" s="28" t="s">
        <v>2116</v>
      </c>
      <c r="U1013" s="21">
        <v>0.08</v>
      </c>
      <c r="V1013" s="21">
        <f>ROUND(E1013*U1013,2)</f>
        <v>12.44</v>
      </c>
      <c r="W1013" s="21"/>
      <c r="X1013" s="21" t="s">
        <v>135</v>
      </c>
      <c r="Y1013" s="21" t="s">
        <v>2117</v>
      </c>
      <c r="Z1013" s="15"/>
      <c r="AA1013" s="15"/>
      <c r="AB1013" s="15"/>
      <c r="AC1013" s="15"/>
      <c r="AD1013" s="15"/>
      <c r="AE1013" s="15"/>
      <c r="AF1013" s="15"/>
      <c r="AG1013" s="15" t="s">
        <v>838</v>
      </c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</row>
    <row r="1014" spans="1:60" outlineLevel="2">
      <c r="A1014" s="18"/>
      <c r="B1014" s="19"/>
      <c r="C1014" s="30" t="s">
        <v>850</v>
      </c>
      <c r="D1014" s="23"/>
      <c r="E1014" s="34">
        <v>155.5</v>
      </c>
      <c r="F1014" s="21"/>
      <c r="G1014" s="21"/>
      <c r="H1014" s="21"/>
      <c r="I1014" s="21"/>
      <c r="J1014" s="21"/>
      <c r="K1014" s="21"/>
      <c r="L1014" s="21"/>
      <c r="M1014" s="21"/>
      <c r="N1014" s="393"/>
      <c r="O1014" s="393"/>
      <c r="P1014" s="393"/>
      <c r="Q1014" s="393"/>
      <c r="R1014" s="21"/>
      <c r="S1014" s="21"/>
      <c r="T1014" s="21"/>
      <c r="U1014" s="21"/>
      <c r="V1014" s="21"/>
      <c r="W1014" s="21"/>
      <c r="X1014" s="21"/>
      <c r="Y1014" s="21"/>
      <c r="Z1014" s="15"/>
      <c r="AA1014" s="15"/>
      <c r="AB1014" s="15"/>
      <c r="AC1014" s="15"/>
      <c r="AD1014" s="15"/>
      <c r="AE1014" s="15"/>
      <c r="AF1014" s="15"/>
      <c r="AG1014" s="15" t="s">
        <v>131</v>
      </c>
      <c r="AH1014" s="15">
        <v>0</v>
      </c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</row>
    <row r="1015" spans="1:60" outlineLevel="1">
      <c r="A1015" s="25">
        <v>126</v>
      </c>
      <c r="B1015" s="26" t="s">
        <v>851</v>
      </c>
      <c r="C1015" s="29" t="s">
        <v>852</v>
      </c>
      <c r="D1015" s="27" t="s">
        <v>267</v>
      </c>
      <c r="E1015" s="35">
        <v>165.5</v>
      </c>
      <c r="F1015" s="392"/>
      <c r="G1015" s="36">
        <f>ROUND(E1015*F1015,2)</f>
        <v>0</v>
      </c>
      <c r="H1015" s="392"/>
      <c r="I1015" s="36">
        <f>ROUND(E1015*H1015,2)</f>
        <v>0</v>
      </c>
      <c r="J1015" s="392"/>
      <c r="K1015" s="36">
        <f>ROUND(E1015*J1015,2)</f>
        <v>0</v>
      </c>
      <c r="L1015" s="36">
        <v>21</v>
      </c>
      <c r="M1015" s="36">
        <f>G1015*(1+L1015/100)</f>
        <v>0</v>
      </c>
      <c r="N1015" s="35">
        <v>0</v>
      </c>
      <c r="O1015" s="35">
        <f>ROUND(E1015*N1015,2)</f>
        <v>0</v>
      </c>
      <c r="P1015" s="35">
        <v>3.9500000000000004E-3</v>
      </c>
      <c r="Q1015" s="35">
        <f>ROUND(E1015*P1015,2)</f>
        <v>0.65</v>
      </c>
      <c r="R1015" s="36"/>
      <c r="S1015" s="36" t="s">
        <v>2116</v>
      </c>
      <c r="T1015" s="28" t="s">
        <v>2116</v>
      </c>
      <c r="U1015" s="21">
        <v>0.10349999999999999</v>
      </c>
      <c r="V1015" s="21">
        <f>ROUND(E1015*U1015,2)</f>
        <v>17.13</v>
      </c>
      <c r="W1015" s="21"/>
      <c r="X1015" s="21" t="s">
        <v>135</v>
      </c>
      <c r="Y1015" s="21" t="s">
        <v>2117</v>
      </c>
      <c r="Z1015" s="15"/>
      <c r="AA1015" s="15"/>
      <c r="AB1015" s="15"/>
      <c r="AC1015" s="15"/>
      <c r="AD1015" s="15"/>
      <c r="AE1015" s="15"/>
      <c r="AF1015" s="15"/>
      <c r="AG1015" s="15" t="s">
        <v>136</v>
      </c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</row>
    <row r="1016" spans="1:60" outlineLevel="2">
      <c r="A1016" s="18"/>
      <c r="B1016" s="19"/>
      <c r="C1016" s="30" t="s">
        <v>853</v>
      </c>
      <c r="D1016" s="23"/>
      <c r="E1016" s="34">
        <v>165.5</v>
      </c>
      <c r="F1016" s="21"/>
      <c r="G1016" s="21"/>
      <c r="H1016" s="21"/>
      <c r="I1016" s="21"/>
      <c r="J1016" s="21"/>
      <c r="K1016" s="21"/>
      <c r="L1016" s="21"/>
      <c r="M1016" s="21"/>
      <c r="N1016" s="393"/>
      <c r="O1016" s="393"/>
      <c r="P1016" s="393"/>
      <c r="Q1016" s="393"/>
      <c r="R1016" s="21"/>
      <c r="S1016" s="21"/>
      <c r="T1016" s="21"/>
      <c r="U1016" s="21"/>
      <c r="V1016" s="21"/>
      <c r="W1016" s="21"/>
      <c r="X1016" s="21"/>
      <c r="Y1016" s="21"/>
      <c r="Z1016" s="15"/>
      <c r="AA1016" s="15"/>
      <c r="AB1016" s="15"/>
      <c r="AC1016" s="15"/>
      <c r="AD1016" s="15"/>
      <c r="AE1016" s="15"/>
      <c r="AF1016" s="15"/>
      <c r="AG1016" s="15" t="s">
        <v>131</v>
      </c>
      <c r="AH1016" s="15">
        <v>0</v>
      </c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</row>
    <row r="1017" spans="1:60" ht="22.5" outlineLevel="1">
      <c r="A1017" s="25">
        <v>127</v>
      </c>
      <c r="B1017" s="26" t="s">
        <v>854</v>
      </c>
      <c r="C1017" s="29" t="s">
        <v>855</v>
      </c>
      <c r="D1017" s="27" t="s">
        <v>267</v>
      </c>
      <c r="E1017" s="35">
        <v>6</v>
      </c>
      <c r="F1017" s="392"/>
      <c r="G1017" s="36">
        <f>ROUND(E1017*F1017,2)</f>
        <v>0</v>
      </c>
      <c r="H1017" s="392"/>
      <c r="I1017" s="36">
        <f>ROUND(E1017*H1017,2)</f>
        <v>0</v>
      </c>
      <c r="J1017" s="392"/>
      <c r="K1017" s="36">
        <f>ROUND(E1017*J1017,2)</f>
        <v>0</v>
      </c>
      <c r="L1017" s="36">
        <v>21</v>
      </c>
      <c r="M1017" s="36">
        <f>G1017*(1+L1017/100)</f>
        <v>0</v>
      </c>
      <c r="N1017" s="35">
        <v>0</v>
      </c>
      <c r="O1017" s="35">
        <f>ROUND(E1017*N1017,2)</f>
        <v>0</v>
      </c>
      <c r="P1017" s="35">
        <v>3.5599999999999998E-3</v>
      </c>
      <c r="Q1017" s="35">
        <f>ROUND(E1017*P1017,2)</f>
        <v>0.02</v>
      </c>
      <c r="R1017" s="36"/>
      <c r="S1017" s="36" t="s">
        <v>2116</v>
      </c>
      <c r="T1017" s="28" t="s">
        <v>2116</v>
      </c>
      <c r="U1017" s="21">
        <v>0.08</v>
      </c>
      <c r="V1017" s="21">
        <f>ROUND(E1017*U1017,2)</f>
        <v>0.48</v>
      </c>
      <c r="W1017" s="21"/>
      <c r="X1017" s="21" t="s">
        <v>135</v>
      </c>
      <c r="Y1017" s="21" t="s">
        <v>2117</v>
      </c>
      <c r="Z1017" s="15"/>
      <c r="AA1017" s="15"/>
      <c r="AB1017" s="15"/>
      <c r="AC1017" s="15"/>
      <c r="AD1017" s="15"/>
      <c r="AE1017" s="15"/>
      <c r="AF1017" s="15"/>
      <c r="AG1017" s="15" t="s">
        <v>838</v>
      </c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</row>
    <row r="1018" spans="1:60" outlineLevel="2">
      <c r="A1018" s="18"/>
      <c r="B1018" s="19"/>
      <c r="C1018" s="30" t="s">
        <v>856</v>
      </c>
      <c r="D1018" s="23"/>
      <c r="E1018" s="34">
        <v>6</v>
      </c>
      <c r="F1018" s="21"/>
      <c r="G1018" s="21"/>
      <c r="H1018" s="21"/>
      <c r="I1018" s="21"/>
      <c r="J1018" s="21"/>
      <c r="K1018" s="21"/>
      <c r="L1018" s="21"/>
      <c r="M1018" s="21"/>
      <c r="N1018" s="393"/>
      <c r="O1018" s="393"/>
      <c r="P1018" s="393"/>
      <c r="Q1018" s="393"/>
      <c r="R1018" s="21"/>
      <c r="S1018" s="21"/>
      <c r="T1018" s="21"/>
      <c r="U1018" s="21"/>
      <c r="V1018" s="21"/>
      <c r="W1018" s="21"/>
      <c r="X1018" s="21"/>
      <c r="Y1018" s="21"/>
      <c r="Z1018" s="15"/>
      <c r="AA1018" s="15"/>
      <c r="AB1018" s="15"/>
      <c r="AC1018" s="15"/>
      <c r="AD1018" s="15"/>
      <c r="AE1018" s="15"/>
      <c r="AF1018" s="15"/>
      <c r="AG1018" s="15" t="s">
        <v>131</v>
      </c>
      <c r="AH1018" s="15">
        <v>0</v>
      </c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</row>
    <row r="1019" spans="1:60" outlineLevel="1">
      <c r="A1019" s="25">
        <v>128</v>
      </c>
      <c r="B1019" s="26" t="s">
        <v>857</v>
      </c>
      <c r="C1019" s="29" t="s">
        <v>858</v>
      </c>
      <c r="D1019" s="27" t="s">
        <v>859</v>
      </c>
      <c r="E1019" s="35">
        <v>1250</v>
      </c>
      <c r="F1019" s="392"/>
      <c r="G1019" s="36">
        <f>ROUND(E1019*F1019,2)</f>
        <v>0</v>
      </c>
      <c r="H1019" s="392"/>
      <c r="I1019" s="36">
        <f>ROUND(E1019*H1019,2)</f>
        <v>0</v>
      </c>
      <c r="J1019" s="392"/>
      <c r="K1019" s="36">
        <f>ROUND(E1019*J1019,2)</f>
        <v>0</v>
      </c>
      <c r="L1019" s="36">
        <v>21</v>
      </c>
      <c r="M1019" s="36">
        <f>G1019*(1+L1019/100)</f>
        <v>0</v>
      </c>
      <c r="N1019" s="35">
        <v>5.0000000000000002E-5</v>
      </c>
      <c r="O1019" s="35">
        <f>ROUND(E1019*N1019,2)</f>
        <v>0.06</v>
      </c>
      <c r="P1019" s="35">
        <v>1E-3</v>
      </c>
      <c r="Q1019" s="35">
        <f>ROUND(E1019*P1019,2)</f>
        <v>1.25</v>
      </c>
      <c r="R1019" s="36"/>
      <c r="S1019" s="36" t="s">
        <v>2116</v>
      </c>
      <c r="T1019" s="28" t="s">
        <v>2116</v>
      </c>
      <c r="U1019" s="21">
        <v>2.5999999999999999E-2</v>
      </c>
      <c r="V1019" s="21">
        <f>ROUND(E1019*U1019,2)</f>
        <v>32.5</v>
      </c>
      <c r="W1019" s="21"/>
      <c r="X1019" s="21" t="s">
        <v>135</v>
      </c>
      <c r="Y1019" s="21" t="s">
        <v>2117</v>
      </c>
      <c r="Z1019" s="15"/>
      <c r="AA1019" s="15"/>
      <c r="AB1019" s="15"/>
      <c r="AC1019" s="15"/>
      <c r="AD1019" s="15"/>
      <c r="AE1019" s="15"/>
      <c r="AF1019" s="15"/>
      <c r="AG1019" s="15" t="s">
        <v>136</v>
      </c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</row>
    <row r="1020" spans="1:60" outlineLevel="2">
      <c r="A1020" s="18"/>
      <c r="B1020" s="19"/>
      <c r="C1020" s="30" t="s">
        <v>860</v>
      </c>
      <c r="D1020" s="23"/>
      <c r="E1020" s="34">
        <v>50</v>
      </c>
      <c r="F1020" s="21"/>
      <c r="G1020" s="21"/>
      <c r="H1020" s="21"/>
      <c r="I1020" s="21"/>
      <c r="J1020" s="21"/>
      <c r="K1020" s="21"/>
      <c r="L1020" s="21"/>
      <c r="M1020" s="21"/>
      <c r="N1020" s="393"/>
      <c r="O1020" s="393"/>
      <c r="P1020" s="393"/>
      <c r="Q1020" s="393"/>
      <c r="R1020" s="21"/>
      <c r="S1020" s="21"/>
      <c r="T1020" s="21"/>
      <c r="U1020" s="21"/>
      <c r="V1020" s="21"/>
      <c r="W1020" s="21"/>
      <c r="X1020" s="21"/>
      <c r="Y1020" s="21"/>
      <c r="Z1020" s="15"/>
      <c r="AA1020" s="15"/>
      <c r="AB1020" s="15"/>
      <c r="AC1020" s="15"/>
      <c r="AD1020" s="15"/>
      <c r="AE1020" s="15"/>
      <c r="AF1020" s="15"/>
      <c r="AG1020" s="15" t="s">
        <v>131</v>
      </c>
      <c r="AH1020" s="15">
        <v>0</v>
      </c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</row>
    <row r="1021" spans="1:60" outlineLevel="3">
      <c r="A1021" s="18"/>
      <c r="B1021" s="19"/>
      <c r="C1021" s="30" t="s">
        <v>860</v>
      </c>
      <c r="D1021" s="23"/>
      <c r="E1021" s="34">
        <v>50</v>
      </c>
      <c r="F1021" s="21"/>
      <c r="G1021" s="21"/>
      <c r="H1021" s="21"/>
      <c r="I1021" s="21"/>
      <c r="J1021" s="21"/>
      <c r="K1021" s="21"/>
      <c r="L1021" s="21"/>
      <c r="M1021" s="21"/>
      <c r="N1021" s="393"/>
      <c r="O1021" s="393"/>
      <c r="P1021" s="393"/>
      <c r="Q1021" s="393"/>
      <c r="R1021" s="21"/>
      <c r="S1021" s="21"/>
      <c r="T1021" s="21"/>
      <c r="U1021" s="21"/>
      <c r="V1021" s="21"/>
      <c r="W1021" s="21"/>
      <c r="X1021" s="21"/>
      <c r="Y1021" s="21"/>
      <c r="Z1021" s="15"/>
      <c r="AA1021" s="15"/>
      <c r="AB1021" s="15"/>
      <c r="AC1021" s="15"/>
      <c r="AD1021" s="15"/>
      <c r="AE1021" s="15"/>
      <c r="AF1021" s="15"/>
      <c r="AG1021" s="15" t="s">
        <v>131</v>
      </c>
      <c r="AH1021" s="15">
        <v>0</v>
      </c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</row>
    <row r="1022" spans="1:60" outlineLevel="3">
      <c r="A1022" s="18"/>
      <c r="B1022" s="19"/>
      <c r="C1022" s="30" t="s">
        <v>861</v>
      </c>
      <c r="D1022" s="23"/>
      <c r="E1022" s="34">
        <v>1150</v>
      </c>
      <c r="F1022" s="21"/>
      <c r="G1022" s="21"/>
      <c r="H1022" s="21"/>
      <c r="I1022" s="21"/>
      <c r="J1022" s="21"/>
      <c r="K1022" s="21"/>
      <c r="L1022" s="21"/>
      <c r="M1022" s="21"/>
      <c r="N1022" s="393"/>
      <c r="O1022" s="393"/>
      <c r="P1022" s="393"/>
      <c r="Q1022" s="393"/>
      <c r="R1022" s="21"/>
      <c r="S1022" s="21"/>
      <c r="T1022" s="21"/>
      <c r="U1022" s="21"/>
      <c r="V1022" s="21"/>
      <c r="W1022" s="21"/>
      <c r="X1022" s="21"/>
      <c r="Y1022" s="21"/>
      <c r="Z1022" s="15"/>
      <c r="AA1022" s="15"/>
      <c r="AB1022" s="15"/>
      <c r="AC1022" s="15"/>
      <c r="AD1022" s="15"/>
      <c r="AE1022" s="15"/>
      <c r="AF1022" s="15"/>
      <c r="AG1022" s="15" t="s">
        <v>131</v>
      </c>
      <c r="AH1022" s="15">
        <v>0</v>
      </c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</row>
    <row r="1023" spans="1:60" outlineLevel="1">
      <c r="A1023" s="25">
        <v>129</v>
      </c>
      <c r="B1023" s="26" t="s">
        <v>862</v>
      </c>
      <c r="C1023" s="29" t="s">
        <v>863</v>
      </c>
      <c r="D1023" s="27" t="s">
        <v>152</v>
      </c>
      <c r="E1023" s="35">
        <v>1195.5999999999999</v>
      </c>
      <c r="F1023" s="392"/>
      <c r="G1023" s="36">
        <f>ROUND(E1023*F1023,2)</f>
        <v>0</v>
      </c>
      <c r="H1023" s="392"/>
      <c r="I1023" s="36">
        <f>ROUND(E1023*H1023,2)</f>
        <v>0</v>
      </c>
      <c r="J1023" s="392"/>
      <c r="K1023" s="36">
        <f>ROUND(E1023*J1023,2)</f>
        <v>0</v>
      </c>
      <c r="L1023" s="36">
        <v>21</v>
      </c>
      <c r="M1023" s="36">
        <f>G1023*(1+L1023/100)</f>
        <v>0</v>
      </c>
      <c r="N1023" s="35">
        <v>0</v>
      </c>
      <c r="O1023" s="35">
        <f>ROUND(E1023*N1023,2)</f>
        <v>0</v>
      </c>
      <c r="P1023" s="35">
        <v>1E-3</v>
      </c>
      <c r="Q1023" s="35">
        <f>ROUND(E1023*P1023,2)</f>
        <v>1.2</v>
      </c>
      <c r="R1023" s="36"/>
      <c r="S1023" s="36" t="s">
        <v>2116</v>
      </c>
      <c r="T1023" s="28" t="s">
        <v>2116</v>
      </c>
      <c r="U1023" s="21">
        <v>0.26</v>
      </c>
      <c r="V1023" s="21">
        <f>ROUND(E1023*U1023,2)</f>
        <v>310.86</v>
      </c>
      <c r="W1023" s="21"/>
      <c r="X1023" s="21" t="s">
        <v>135</v>
      </c>
      <c r="Y1023" s="21" t="s">
        <v>2117</v>
      </c>
      <c r="Z1023" s="15"/>
      <c r="AA1023" s="15"/>
      <c r="AB1023" s="15"/>
      <c r="AC1023" s="15"/>
      <c r="AD1023" s="15"/>
      <c r="AE1023" s="15"/>
      <c r="AF1023" s="15"/>
      <c r="AG1023" s="15" t="s">
        <v>136</v>
      </c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</row>
    <row r="1024" spans="1:60" outlineLevel="2">
      <c r="A1024" s="18"/>
      <c r="B1024" s="19"/>
      <c r="C1024" s="30" t="s">
        <v>864</v>
      </c>
      <c r="D1024" s="23"/>
      <c r="E1024" s="34">
        <v>36.9</v>
      </c>
      <c r="F1024" s="21"/>
      <c r="G1024" s="21"/>
      <c r="H1024" s="21"/>
      <c r="I1024" s="21"/>
      <c r="J1024" s="21"/>
      <c r="K1024" s="21"/>
      <c r="L1024" s="21"/>
      <c r="M1024" s="21"/>
      <c r="N1024" s="393"/>
      <c r="O1024" s="393"/>
      <c r="P1024" s="393"/>
      <c r="Q1024" s="393"/>
      <c r="R1024" s="21"/>
      <c r="S1024" s="21"/>
      <c r="T1024" s="21"/>
      <c r="U1024" s="21"/>
      <c r="V1024" s="21"/>
      <c r="W1024" s="21"/>
      <c r="X1024" s="21"/>
      <c r="Y1024" s="21"/>
      <c r="Z1024" s="15"/>
      <c r="AA1024" s="15"/>
      <c r="AB1024" s="15"/>
      <c r="AC1024" s="15"/>
      <c r="AD1024" s="15"/>
      <c r="AE1024" s="15"/>
      <c r="AF1024" s="15"/>
      <c r="AG1024" s="15" t="s">
        <v>131</v>
      </c>
      <c r="AH1024" s="15">
        <v>0</v>
      </c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</row>
    <row r="1025" spans="1:60" ht="33.75" outlineLevel="3">
      <c r="A1025" s="18"/>
      <c r="B1025" s="19"/>
      <c r="C1025" s="30" t="s">
        <v>865</v>
      </c>
      <c r="D1025" s="23"/>
      <c r="E1025" s="34">
        <v>349.8</v>
      </c>
      <c r="F1025" s="21"/>
      <c r="G1025" s="21"/>
      <c r="H1025" s="21"/>
      <c r="I1025" s="21"/>
      <c r="J1025" s="21"/>
      <c r="K1025" s="21"/>
      <c r="L1025" s="21"/>
      <c r="M1025" s="21"/>
      <c r="N1025" s="393"/>
      <c r="O1025" s="393"/>
      <c r="P1025" s="393"/>
      <c r="Q1025" s="393"/>
      <c r="R1025" s="21"/>
      <c r="S1025" s="21"/>
      <c r="T1025" s="21"/>
      <c r="U1025" s="21"/>
      <c r="V1025" s="21"/>
      <c r="W1025" s="21"/>
      <c r="X1025" s="21"/>
      <c r="Y1025" s="21"/>
      <c r="Z1025" s="15"/>
      <c r="AA1025" s="15"/>
      <c r="AB1025" s="15"/>
      <c r="AC1025" s="15"/>
      <c r="AD1025" s="15"/>
      <c r="AE1025" s="15"/>
      <c r="AF1025" s="15"/>
      <c r="AG1025" s="15" t="s">
        <v>131</v>
      </c>
      <c r="AH1025" s="15">
        <v>0</v>
      </c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</row>
    <row r="1026" spans="1:60" outlineLevel="3">
      <c r="A1026" s="18"/>
      <c r="B1026" s="19"/>
      <c r="C1026" s="30" t="s">
        <v>866</v>
      </c>
      <c r="D1026" s="23"/>
      <c r="E1026" s="34">
        <v>406.3</v>
      </c>
      <c r="F1026" s="21"/>
      <c r="G1026" s="21"/>
      <c r="H1026" s="21"/>
      <c r="I1026" s="21"/>
      <c r="J1026" s="21"/>
      <c r="K1026" s="21"/>
      <c r="L1026" s="21"/>
      <c r="M1026" s="21"/>
      <c r="N1026" s="393"/>
      <c r="O1026" s="393"/>
      <c r="P1026" s="393"/>
      <c r="Q1026" s="393"/>
      <c r="R1026" s="21"/>
      <c r="S1026" s="21"/>
      <c r="T1026" s="21"/>
      <c r="U1026" s="21"/>
      <c r="V1026" s="21"/>
      <c r="W1026" s="21"/>
      <c r="X1026" s="21"/>
      <c r="Y1026" s="21"/>
      <c r="Z1026" s="15"/>
      <c r="AA1026" s="15"/>
      <c r="AB1026" s="15"/>
      <c r="AC1026" s="15"/>
      <c r="AD1026" s="15"/>
      <c r="AE1026" s="15"/>
      <c r="AF1026" s="15"/>
      <c r="AG1026" s="15" t="s">
        <v>131</v>
      </c>
      <c r="AH1026" s="15">
        <v>0</v>
      </c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</row>
    <row r="1027" spans="1:60" outlineLevel="3">
      <c r="A1027" s="18"/>
      <c r="B1027" s="19"/>
      <c r="C1027" s="30" t="s">
        <v>867</v>
      </c>
      <c r="D1027" s="23"/>
      <c r="E1027" s="34">
        <v>199.7</v>
      </c>
      <c r="F1027" s="21"/>
      <c r="G1027" s="21"/>
      <c r="H1027" s="21"/>
      <c r="I1027" s="21"/>
      <c r="J1027" s="21"/>
      <c r="K1027" s="21"/>
      <c r="L1027" s="21"/>
      <c r="M1027" s="21"/>
      <c r="N1027" s="393"/>
      <c r="O1027" s="393"/>
      <c r="P1027" s="393"/>
      <c r="Q1027" s="393"/>
      <c r="R1027" s="21"/>
      <c r="S1027" s="21"/>
      <c r="T1027" s="21"/>
      <c r="U1027" s="21"/>
      <c r="V1027" s="21"/>
      <c r="W1027" s="21"/>
      <c r="X1027" s="21"/>
      <c r="Y1027" s="21"/>
      <c r="Z1027" s="15"/>
      <c r="AA1027" s="15"/>
      <c r="AB1027" s="15"/>
      <c r="AC1027" s="15"/>
      <c r="AD1027" s="15"/>
      <c r="AE1027" s="15"/>
      <c r="AF1027" s="15"/>
      <c r="AG1027" s="15" t="s">
        <v>131</v>
      </c>
      <c r="AH1027" s="15">
        <v>0</v>
      </c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</row>
    <row r="1028" spans="1:60" outlineLevel="3">
      <c r="A1028" s="18"/>
      <c r="B1028" s="19"/>
      <c r="C1028" s="30" t="s">
        <v>868</v>
      </c>
      <c r="D1028" s="23"/>
      <c r="E1028" s="34">
        <v>202.9</v>
      </c>
      <c r="F1028" s="21"/>
      <c r="G1028" s="21"/>
      <c r="H1028" s="21"/>
      <c r="I1028" s="21"/>
      <c r="J1028" s="21"/>
      <c r="K1028" s="21"/>
      <c r="L1028" s="21"/>
      <c r="M1028" s="21"/>
      <c r="N1028" s="393"/>
      <c r="O1028" s="393"/>
      <c r="P1028" s="393"/>
      <c r="Q1028" s="393"/>
      <c r="R1028" s="21"/>
      <c r="S1028" s="21"/>
      <c r="T1028" s="21"/>
      <c r="U1028" s="21"/>
      <c r="V1028" s="21"/>
      <c r="W1028" s="21"/>
      <c r="X1028" s="21"/>
      <c r="Y1028" s="21"/>
      <c r="Z1028" s="15"/>
      <c r="AA1028" s="15"/>
      <c r="AB1028" s="15"/>
      <c r="AC1028" s="15"/>
      <c r="AD1028" s="15"/>
      <c r="AE1028" s="15"/>
      <c r="AF1028" s="15"/>
      <c r="AG1028" s="15" t="s">
        <v>131</v>
      </c>
      <c r="AH1028" s="15">
        <v>0</v>
      </c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</row>
    <row r="1029" spans="1:60" outlineLevel="1">
      <c r="A1029" s="25">
        <v>130</v>
      </c>
      <c r="B1029" s="26" t="s">
        <v>869</v>
      </c>
      <c r="C1029" s="29" t="s">
        <v>870</v>
      </c>
      <c r="D1029" s="27" t="s">
        <v>152</v>
      </c>
      <c r="E1029" s="35">
        <v>2547.94</v>
      </c>
      <c r="F1029" s="392"/>
      <c r="G1029" s="36">
        <f>ROUND(E1029*F1029,2)</f>
        <v>0</v>
      </c>
      <c r="H1029" s="392"/>
      <c r="I1029" s="36">
        <f>ROUND(E1029*H1029,2)</f>
        <v>0</v>
      </c>
      <c r="J1029" s="392"/>
      <c r="K1029" s="36">
        <f>ROUND(E1029*J1029,2)</f>
        <v>0</v>
      </c>
      <c r="L1029" s="36">
        <v>21</v>
      </c>
      <c r="M1029" s="36">
        <f>G1029*(1+L1029/100)</f>
        <v>0</v>
      </c>
      <c r="N1029" s="35">
        <v>0</v>
      </c>
      <c r="O1029" s="35">
        <f>ROUND(E1029*N1029,2)</f>
        <v>0</v>
      </c>
      <c r="P1029" s="35">
        <v>0</v>
      </c>
      <c r="Q1029" s="35">
        <f>ROUND(E1029*P1029,2)</f>
        <v>0</v>
      </c>
      <c r="R1029" s="36"/>
      <c r="S1029" s="36" t="s">
        <v>2116</v>
      </c>
      <c r="T1029" s="28" t="s">
        <v>2116</v>
      </c>
      <c r="U1029" s="21">
        <v>7.0000000000000007E-2</v>
      </c>
      <c r="V1029" s="21">
        <f>ROUND(E1029*U1029,2)</f>
        <v>178.36</v>
      </c>
      <c r="W1029" s="21"/>
      <c r="X1029" s="21" t="s">
        <v>135</v>
      </c>
      <c r="Y1029" s="21" t="s">
        <v>2117</v>
      </c>
      <c r="Z1029" s="15"/>
      <c r="AA1029" s="15"/>
      <c r="AB1029" s="15"/>
      <c r="AC1029" s="15"/>
      <c r="AD1029" s="15"/>
      <c r="AE1029" s="15"/>
      <c r="AF1029" s="15"/>
      <c r="AG1029" s="15" t="s">
        <v>136</v>
      </c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</row>
    <row r="1030" spans="1:60" ht="22.5" outlineLevel="2">
      <c r="A1030" s="18"/>
      <c r="B1030" s="19"/>
      <c r="C1030" s="30" t="s">
        <v>297</v>
      </c>
      <c r="D1030" s="23"/>
      <c r="E1030" s="34">
        <v>330.1</v>
      </c>
      <c r="F1030" s="21"/>
      <c r="G1030" s="21"/>
      <c r="H1030" s="21"/>
      <c r="I1030" s="21"/>
      <c r="J1030" s="21"/>
      <c r="K1030" s="21"/>
      <c r="L1030" s="21"/>
      <c r="M1030" s="21"/>
      <c r="N1030" s="393"/>
      <c r="O1030" s="393"/>
      <c r="P1030" s="393"/>
      <c r="Q1030" s="393"/>
      <c r="R1030" s="21"/>
      <c r="S1030" s="21"/>
      <c r="T1030" s="21"/>
      <c r="U1030" s="21"/>
      <c r="V1030" s="21"/>
      <c r="W1030" s="21"/>
      <c r="X1030" s="21"/>
      <c r="Y1030" s="21"/>
      <c r="Z1030" s="15"/>
      <c r="AA1030" s="15"/>
      <c r="AB1030" s="15"/>
      <c r="AC1030" s="15"/>
      <c r="AD1030" s="15"/>
      <c r="AE1030" s="15"/>
      <c r="AF1030" s="15"/>
      <c r="AG1030" s="15" t="s">
        <v>131</v>
      </c>
      <c r="AH1030" s="15">
        <v>0</v>
      </c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</row>
    <row r="1031" spans="1:60" outlineLevel="3">
      <c r="A1031" s="18"/>
      <c r="B1031" s="19"/>
      <c r="C1031" s="30" t="s">
        <v>298</v>
      </c>
      <c r="D1031" s="23"/>
      <c r="E1031" s="34">
        <v>207.7</v>
      </c>
      <c r="F1031" s="21"/>
      <c r="G1031" s="21"/>
      <c r="H1031" s="21"/>
      <c r="I1031" s="21"/>
      <c r="J1031" s="21"/>
      <c r="K1031" s="21"/>
      <c r="L1031" s="21"/>
      <c r="M1031" s="21"/>
      <c r="N1031" s="393"/>
      <c r="O1031" s="393"/>
      <c r="P1031" s="393"/>
      <c r="Q1031" s="393"/>
      <c r="R1031" s="21"/>
      <c r="S1031" s="21"/>
      <c r="T1031" s="21"/>
      <c r="U1031" s="21"/>
      <c r="V1031" s="21"/>
      <c r="W1031" s="21"/>
      <c r="X1031" s="21"/>
      <c r="Y1031" s="21"/>
      <c r="Z1031" s="15"/>
      <c r="AA1031" s="15"/>
      <c r="AB1031" s="15"/>
      <c r="AC1031" s="15"/>
      <c r="AD1031" s="15"/>
      <c r="AE1031" s="15"/>
      <c r="AF1031" s="15"/>
      <c r="AG1031" s="15" t="s">
        <v>131</v>
      </c>
      <c r="AH1031" s="15">
        <v>0</v>
      </c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</row>
    <row r="1032" spans="1:60" outlineLevel="3">
      <c r="A1032" s="18"/>
      <c r="B1032" s="19"/>
      <c r="C1032" s="30" t="s">
        <v>299</v>
      </c>
      <c r="D1032" s="23"/>
      <c r="E1032" s="34">
        <v>53.9</v>
      </c>
      <c r="F1032" s="21"/>
      <c r="G1032" s="21"/>
      <c r="H1032" s="21"/>
      <c r="I1032" s="21"/>
      <c r="J1032" s="21"/>
      <c r="K1032" s="21"/>
      <c r="L1032" s="21"/>
      <c r="M1032" s="21"/>
      <c r="N1032" s="393"/>
      <c r="O1032" s="393"/>
      <c r="P1032" s="393"/>
      <c r="Q1032" s="393"/>
      <c r="R1032" s="21"/>
      <c r="S1032" s="21"/>
      <c r="T1032" s="21"/>
      <c r="U1032" s="21"/>
      <c r="V1032" s="21"/>
      <c r="W1032" s="21"/>
      <c r="X1032" s="21"/>
      <c r="Y1032" s="21"/>
      <c r="Z1032" s="15"/>
      <c r="AA1032" s="15"/>
      <c r="AB1032" s="15"/>
      <c r="AC1032" s="15"/>
      <c r="AD1032" s="15"/>
      <c r="AE1032" s="15"/>
      <c r="AF1032" s="15"/>
      <c r="AG1032" s="15" t="s">
        <v>131</v>
      </c>
      <c r="AH1032" s="15">
        <v>0</v>
      </c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</row>
    <row r="1033" spans="1:60" outlineLevel="3">
      <c r="A1033" s="18"/>
      <c r="B1033" s="19"/>
      <c r="C1033" s="30" t="s">
        <v>300</v>
      </c>
      <c r="D1033" s="23"/>
      <c r="E1033" s="34">
        <v>4.5999999999999996</v>
      </c>
      <c r="F1033" s="21"/>
      <c r="G1033" s="21"/>
      <c r="H1033" s="21"/>
      <c r="I1033" s="21"/>
      <c r="J1033" s="21"/>
      <c r="K1033" s="21"/>
      <c r="L1033" s="21"/>
      <c r="M1033" s="21"/>
      <c r="N1033" s="393"/>
      <c r="O1033" s="393"/>
      <c r="P1033" s="393"/>
      <c r="Q1033" s="393"/>
      <c r="R1033" s="21"/>
      <c r="S1033" s="21"/>
      <c r="T1033" s="21"/>
      <c r="U1033" s="21"/>
      <c r="V1033" s="21"/>
      <c r="W1033" s="21"/>
      <c r="X1033" s="21"/>
      <c r="Y1033" s="21"/>
      <c r="Z1033" s="15"/>
      <c r="AA1033" s="15"/>
      <c r="AB1033" s="15"/>
      <c r="AC1033" s="15"/>
      <c r="AD1033" s="15"/>
      <c r="AE1033" s="15"/>
      <c r="AF1033" s="15"/>
      <c r="AG1033" s="15" t="s">
        <v>131</v>
      </c>
      <c r="AH1033" s="15">
        <v>0</v>
      </c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</row>
    <row r="1034" spans="1:60" outlineLevel="3">
      <c r="A1034" s="18"/>
      <c r="B1034" s="19"/>
      <c r="C1034" s="30" t="s">
        <v>301</v>
      </c>
      <c r="D1034" s="23"/>
      <c r="E1034" s="34">
        <v>45.9</v>
      </c>
      <c r="F1034" s="21"/>
      <c r="G1034" s="21"/>
      <c r="H1034" s="21"/>
      <c r="I1034" s="21"/>
      <c r="J1034" s="21"/>
      <c r="K1034" s="21"/>
      <c r="L1034" s="21"/>
      <c r="M1034" s="21"/>
      <c r="N1034" s="393"/>
      <c r="O1034" s="393"/>
      <c r="P1034" s="393"/>
      <c r="Q1034" s="393"/>
      <c r="R1034" s="21"/>
      <c r="S1034" s="21"/>
      <c r="T1034" s="21"/>
      <c r="U1034" s="21"/>
      <c r="V1034" s="21"/>
      <c r="W1034" s="21"/>
      <c r="X1034" s="21"/>
      <c r="Y1034" s="21"/>
      <c r="Z1034" s="15"/>
      <c r="AA1034" s="15"/>
      <c r="AB1034" s="15"/>
      <c r="AC1034" s="15"/>
      <c r="AD1034" s="15"/>
      <c r="AE1034" s="15"/>
      <c r="AF1034" s="15"/>
      <c r="AG1034" s="15" t="s">
        <v>131</v>
      </c>
      <c r="AH1034" s="15">
        <v>0</v>
      </c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</row>
    <row r="1035" spans="1:60" outlineLevel="3">
      <c r="A1035" s="18"/>
      <c r="B1035" s="19"/>
      <c r="C1035" s="30" t="s">
        <v>302</v>
      </c>
      <c r="D1035" s="23"/>
      <c r="E1035" s="34">
        <v>63.4</v>
      </c>
      <c r="F1035" s="21"/>
      <c r="G1035" s="21"/>
      <c r="H1035" s="21"/>
      <c r="I1035" s="21"/>
      <c r="J1035" s="21"/>
      <c r="K1035" s="21"/>
      <c r="L1035" s="21"/>
      <c r="M1035" s="21"/>
      <c r="N1035" s="393"/>
      <c r="O1035" s="393"/>
      <c r="P1035" s="393"/>
      <c r="Q1035" s="393"/>
      <c r="R1035" s="21"/>
      <c r="S1035" s="21"/>
      <c r="T1035" s="21"/>
      <c r="U1035" s="21"/>
      <c r="V1035" s="21"/>
      <c r="W1035" s="21"/>
      <c r="X1035" s="21"/>
      <c r="Y1035" s="21"/>
      <c r="Z1035" s="15"/>
      <c r="AA1035" s="15"/>
      <c r="AB1035" s="15"/>
      <c r="AC1035" s="15"/>
      <c r="AD1035" s="15"/>
      <c r="AE1035" s="15"/>
      <c r="AF1035" s="15"/>
      <c r="AG1035" s="15" t="s">
        <v>131</v>
      </c>
      <c r="AH1035" s="15">
        <v>0</v>
      </c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  <c r="BG1035" s="15"/>
      <c r="BH1035" s="15"/>
    </row>
    <row r="1036" spans="1:60" outlineLevel="3">
      <c r="A1036" s="18"/>
      <c r="B1036" s="19"/>
      <c r="C1036" s="30" t="s">
        <v>303</v>
      </c>
      <c r="D1036" s="23"/>
      <c r="E1036" s="34">
        <v>492.8</v>
      </c>
      <c r="F1036" s="21"/>
      <c r="G1036" s="21"/>
      <c r="H1036" s="21"/>
      <c r="I1036" s="21"/>
      <c r="J1036" s="21"/>
      <c r="K1036" s="21"/>
      <c r="L1036" s="21"/>
      <c r="M1036" s="21"/>
      <c r="N1036" s="393"/>
      <c r="O1036" s="393"/>
      <c r="P1036" s="393"/>
      <c r="Q1036" s="393"/>
      <c r="R1036" s="21"/>
      <c r="S1036" s="21"/>
      <c r="T1036" s="21"/>
      <c r="U1036" s="21"/>
      <c r="V1036" s="21"/>
      <c r="W1036" s="21"/>
      <c r="X1036" s="21"/>
      <c r="Y1036" s="21"/>
      <c r="Z1036" s="15"/>
      <c r="AA1036" s="15"/>
      <c r="AB1036" s="15"/>
      <c r="AC1036" s="15"/>
      <c r="AD1036" s="15"/>
      <c r="AE1036" s="15"/>
      <c r="AF1036" s="15"/>
      <c r="AG1036" s="15" t="s">
        <v>131</v>
      </c>
      <c r="AH1036" s="15">
        <v>0</v>
      </c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  <c r="BG1036" s="15"/>
      <c r="BH1036" s="15"/>
    </row>
    <row r="1037" spans="1:60" outlineLevel="3">
      <c r="A1037" s="18"/>
      <c r="B1037" s="19"/>
      <c r="C1037" s="30" t="s">
        <v>304</v>
      </c>
      <c r="D1037" s="23"/>
      <c r="E1037" s="34">
        <v>45.64</v>
      </c>
      <c r="F1037" s="21"/>
      <c r="G1037" s="21"/>
      <c r="H1037" s="21"/>
      <c r="I1037" s="21"/>
      <c r="J1037" s="21"/>
      <c r="K1037" s="21"/>
      <c r="L1037" s="21"/>
      <c r="M1037" s="21"/>
      <c r="N1037" s="393"/>
      <c r="O1037" s="393"/>
      <c r="P1037" s="393"/>
      <c r="Q1037" s="393"/>
      <c r="R1037" s="21"/>
      <c r="S1037" s="21"/>
      <c r="T1037" s="21"/>
      <c r="U1037" s="21"/>
      <c r="V1037" s="21"/>
      <c r="W1037" s="21"/>
      <c r="X1037" s="21"/>
      <c r="Y1037" s="21"/>
      <c r="Z1037" s="15"/>
      <c r="AA1037" s="15"/>
      <c r="AB1037" s="15"/>
      <c r="AC1037" s="15"/>
      <c r="AD1037" s="15"/>
      <c r="AE1037" s="15"/>
      <c r="AF1037" s="15"/>
      <c r="AG1037" s="15" t="s">
        <v>131</v>
      </c>
      <c r="AH1037" s="15">
        <v>0</v>
      </c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  <c r="BG1037" s="15"/>
      <c r="BH1037" s="15"/>
    </row>
    <row r="1038" spans="1:60" outlineLevel="3">
      <c r="A1038" s="18"/>
      <c r="B1038" s="19"/>
      <c r="C1038" s="30" t="s">
        <v>305</v>
      </c>
      <c r="D1038" s="23"/>
      <c r="E1038" s="34">
        <v>478.6</v>
      </c>
      <c r="F1038" s="21"/>
      <c r="G1038" s="21"/>
      <c r="H1038" s="21"/>
      <c r="I1038" s="21"/>
      <c r="J1038" s="21"/>
      <c r="K1038" s="21"/>
      <c r="L1038" s="21"/>
      <c r="M1038" s="21"/>
      <c r="N1038" s="393"/>
      <c r="O1038" s="393"/>
      <c r="P1038" s="393"/>
      <c r="Q1038" s="393"/>
      <c r="R1038" s="21"/>
      <c r="S1038" s="21"/>
      <c r="T1038" s="21"/>
      <c r="U1038" s="21"/>
      <c r="V1038" s="21"/>
      <c r="W1038" s="21"/>
      <c r="X1038" s="21"/>
      <c r="Y1038" s="21"/>
      <c r="Z1038" s="15"/>
      <c r="AA1038" s="15"/>
      <c r="AB1038" s="15"/>
      <c r="AC1038" s="15"/>
      <c r="AD1038" s="15"/>
      <c r="AE1038" s="15"/>
      <c r="AF1038" s="15"/>
      <c r="AG1038" s="15" t="s">
        <v>131</v>
      </c>
      <c r="AH1038" s="15">
        <v>0</v>
      </c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  <c r="BG1038" s="15"/>
      <c r="BH1038" s="15"/>
    </row>
    <row r="1039" spans="1:60" outlineLevel="3">
      <c r="A1039" s="18"/>
      <c r="B1039" s="19"/>
      <c r="C1039" s="30" t="s">
        <v>306</v>
      </c>
      <c r="D1039" s="23"/>
      <c r="E1039" s="34">
        <v>152.19999999999999</v>
      </c>
      <c r="F1039" s="21"/>
      <c r="G1039" s="21"/>
      <c r="H1039" s="21"/>
      <c r="I1039" s="21"/>
      <c r="J1039" s="21"/>
      <c r="K1039" s="21"/>
      <c r="L1039" s="21"/>
      <c r="M1039" s="21"/>
      <c r="N1039" s="393"/>
      <c r="O1039" s="393"/>
      <c r="P1039" s="393"/>
      <c r="Q1039" s="393"/>
      <c r="R1039" s="21"/>
      <c r="S1039" s="21"/>
      <c r="T1039" s="21"/>
      <c r="U1039" s="21"/>
      <c r="V1039" s="21"/>
      <c r="W1039" s="21"/>
      <c r="X1039" s="21"/>
      <c r="Y1039" s="21"/>
      <c r="Z1039" s="15"/>
      <c r="AA1039" s="15"/>
      <c r="AB1039" s="15"/>
      <c r="AC1039" s="15"/>
      <c r="AD1039" s="15"/>
      <c r="AE1039" s="15"/>
      <c r="AF1039" s="15"/>
      <c r="AG1039" s="15" t="s">
        <v>131</v>
      </c>
      <c r="AH1039" s="15">
        <v>0</v>
      </c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</row>
    <row r="1040" spans="1:60" ht="33.75" outlineLevel="3">
      <c r="A1040" s="18"/>
      <c r="B1040" s="19"/>
      <c r="C1040" s="30" t="s">
        <v>307</v>
      </c>
      <c r="D1040" s="23"/>
      <c r="E1040" s="34">
        <v>535.29999999999995</v>
      </c>
      <c r="F1040" s="21"/>
      <c r="G1040" s="21"/>
      <c r="H1040" s="21"/>
      <c r="I1040" s="21"/>
      <c r="J1040" s="21"/>
      <c r="K1040" s="21"/>
      <c r="L1040" s="21"/>
      <c r="M1040" s="21"/>
      <c r="N1040" s="393"/>
      <c r="O1040" s="393"/>
      <c r="P1040" s="393"/>
      <c r="Q1040" s="393"/>
      <c r="R1040" s="21"/>
      <c r="S1040" s="21"/>
      <c r="T1040" s="21"/>
      <c r="U1040" s="21"/>
      <c r="V1040" s="21"/>
      <c r="W1040" s="21"/>
      <c r="X1040" s="21"/>
      <c r="Y1040" s="21"/>
      <c r="Z1040" s="15"/>
      <c r="AA1040" s="15"/>
      <c r="AB1040" s="15"/>
      <c r="AC1040" s="15"/>
      <c r="AD1040" s="15"/>
      <c r="AE1040" s="15"/>
      <c r="AF1040" s="15"/>
      <c r="AG1040" s="15" t="s">
        <v>131</v>
      </c>
      <c r="AH1040" s="15">
        <v>0</v>
      </c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</row>
    <row r="1041" spans="1:60" outlineLevel="3">
      <c r="A1041" s="18"/>
      <c r="B1041" s="19"/>
      <c r="C1041" s="30" t="s">
        <v>308</v>
      </c>
      <c r="D1041" s="23"/>
      <c r="E1041" s="34">
        <v>137.80000000000001</v>
      </c>
      <c r="F1041" s="21"/>
      <c r="G1041" s="21"/>
      <c r="H1041" s="21"/>
      <c r="I1041" s="21"/>
      <c r="J1041" s="21"/>
      <c r="K1041" s="21"/>
      <c r="L1041" s="21"/>
      <c r="M1041" s="21"/>
      <c r="N1041" s="393"/>
      <c r="O1041" s="393"/>
      <c r="P1041" s="393"/>
      <c r="Q1041" s="393"/>
      <c r="R1041" s="21"/>
      <c r="S1041" s="21"/>
      <c r="T1041" s="21"/>
      <c r="U1041" s="21"/>
      <c r="V1041" s="21"/>
      <c r="W1041" s="21"/>
      <c r="X1041" s="21"/>
      <c r="Y1041" s="21"/>
      <c r="Z1041" s="15"/>
      <c r="AA1041" s="15"/>
      <c r="AB1041" s="15"/>
      <c r="AC1041" s="15"/>
      <c r="AD1041" s="15"/>
      <c r="AE1041" s="15"/>
      <c r="AF1041" s="15"/>
      <c r="AG1041" s="15" t="s">
        <v>131</v>
      </c>
      <c r="AH1041" s="15">
        <v>0</v>
      </c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  <c r="BG1041" s="15"/>
      <c r="BH1041" s="15"/>
    </row>
    <row r="1042" spans="1:60" ht="33.75" outlineLevel="1">
      <c r="A1042" s="25">
        <v>131</v>
      </c>
      <c r="B1042" s="26" t="s">
        <v>871</v>
      </c>
      <c r="C1042" s="29" t="s">
        <v>872</v>
      </c>
      <c r="D1042" s="27" t="s">
        <v>873</v>
      </c>
      <c r="E1042" s="35">
        <v>70</v>
      </c>
      <c r="F1042" s="392"/>
      <c r="G1042" s="36">
        <f>ROUND(E1042*F1042,2)</f>
        <v>0</v>
      </c>
      <c r="H1042" s="392"/>
      <c r="I1042" s="36">
        <f>ROUND(E1042*H1042,2)</f>
        <v>0</v>
      </c>
      <c r="J1042" s="392"/>
      <c r="K1042" s="36">
        <f>ROUND(E1042*J1042,2)</f>
        <v>0</v>
      </c>
      <c r="L1042" s="36">
        <v>21</v>
      </c>
      <c r="M1042" s="36">
        <f>G1042*(1+L1042/100)</f>
        <v>0</v>
      </c>
      <c r="N1042" s="35">
        <v>0</v>
      </c>
      <c r="O1042" s="35">
        <f>ROUND(E1042*N1042,2)</f>
        <v>0</v>
      </c>
      <c r="P1042" s="35">
        <v>0</v>
      </c>
      <c r="Q1042" s="35">
        <f>ROUND(E1042*P1042,2)</f>
        <v>0</v>
      </c>
      <c r="R1042" s="36"/>
      <c r="S1042" s="36" t="s">
        <v>236</v>
      </c>
      <c r="T1042" s="28" t="s">
        <v>127</v>
      </c>
      <c r="U1042" s="21">
        <v>0</v>
      </c>
      <c r="V1042" s="21">
        <f>ROUND(E1042*U1042,2)</f>
        <v>0</v>
      </c>
      <c r="W1042" s="21"/>
      <c r="X1042" s="21" t="s">
        <v>231</v>
      </c>
      <c r="Y1042" s="21" t="s">
        <v>2117</v>
      </c>
      <c r="Z1042" s="15"/>
      <c r="AA1042" s="15"/>
      <c r="AB1042" s="15"/>
      <c r="AC1042" s="15"/>
      <c r="AD1042" s="15"/>
      <c r="AE1042" s="15"/>
      <c r="AF1042" s="15"/>
      <c r="AG1042" s="15" t="s">
        <v>232</v>
      </c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  <c r="BG1042" s="15"/>
      <c r="BH1042" s="15"/>
    </row>
    <row r="1043" spans="1:60" outlineLevel="2">
      <c r="A1043" s="18"/>
      <c r="B1043" s="19"/>
      <c r="C1043" s="30" t="s">
        <v>874</v>
      </c>
      <c r="D1043" s="23"/>
      <c r="E1043" s="34">
        <v>70</v>
      </c>
      <c r="F1043" s="21"/>
      <c r="G1043" s="21"/>
      <c r="H1043" s="21"/>
      <c r="I1043" s="21"/>
      <c r="J1043" s="21"/>
      <c r="K1043" s="21"/>
      <c r="L1043" s="21"/>
      <c r="M1043" s="21"/>
      <c r="N1043" s="393"/>
      <c r="O1043" s="393"/>
      <c r="P1043" s="393"/>
      <c r="Q1043" s="393"/>
      <c r="R1043" s="21"/>
      <c r="S1043" s="21"/>
      <c r="T1043" s="21"/>
      <c r="U1043" s="21"/>
      <c r="V1043" s="21"/>
      <c r="W1043" s="21"/>
      <c r="X1043" s="21"/>
      <c r="Y1043" s="21"/>
      <c r="Z1043" s="15"/>
      <c r="AA1043" s="15"/>
      <c r="AB1043" s="15"/>
      <c r="AC1043" s="15"/>
      <c r="AD1043" s="15"/>
      <c r="AE1043" s="15"/>
      <c r="AF1043" s="15"/>
      <c r="AG1043" s="15" t="s">
        <v>131</v>
      </c>
      <c r="AH1043" s="15">
        <v>0</v>
      </c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</row>
    <row r="1044" spans="1:60" ht="45" outlineLevel="1">
      <c r="A1044" s="25">
        <v>132</v>
      </c>
      <c r="B1044" s="26" t="s">
        <v>875</v>
      </c>
      <c r="C1044" s="29" t="s">
        <v>2222</v>
      </c>
      <c r="D1044" s="27" t="s">
        <v>286</v>
      </c>
      <c r="E1044" s="35">
        <v>1</v>
      </c>
      <c r="F1044" s="392"/>
      <c r="G1044" s="36">
        <f>ROUND(E1044*F1044,2)</f>
        <v>0</v>
      </c>
      <c r="H1044" s="392"/>
      <c r="I1044" s="36">
        <f>ROUND(E1044*H1044,2)</f>
        <v>0</v>
      </c>
      <c r="J1044" s="392"/>
      <c r="K1044" s="36">
        <f>ROUND(E1044*J1044,2)</f>
        <v>0</v>
      </c>
      <c r="L1044" s="36">
        <v>21</v>
      </c>
      <c r="M1044" s="36">
        <f>G1044*(1+L1044/100)</f>
        <v>0</v>
      </c>
      <c r="N1044" s="35">
        <v>0</v>
      </c>
      <c r="O1044" s="35">
        <f>ROUND(E1044*N1044,2)</f>
        <v>0</v>
      </c>
      <c r="P1044" s="35">
        <v>0</v>
      </c>
      <c r="Q1044" s="35">
        <f>ROUND(E1044*P1044,2)</f>
        <v>0</v>
      </c>
      <c r="R1044" s="36"/>
      <c r="S1044" s="36" t="s">
        <v>236</v>
      </c>
      <c r="T1044" s="28" t="s">
        <v>127</v>
      </c>
      <c r="U1044" s="21">
        <v>0</v>
      </c>
      <c r="V1044" s="21">
        <f>ROUND(E1044*U1044,2)</f>
        <v>0</v>
      </c>
      <c r="W1044" s="21"/>
      <c r="X1044" s="21" t="s">
        <v>231</v>
      </c>
      <c r="Y1044" s="21" t="s">
        <v>2117</v>
      </c>
      <c r="Z1044" s="15"/>
      <c r="AA1044" s="15"/>
      <c r="AB1044" s="15"/>
      <c r="AC1044" s="15"/>
      <c r="AD1044" s="15"/>
      <c r="AE1044" s="15"/>
      <c r="AF1044" s="15"/>
      <c r="AG1044" s="15" t="s">
        <v>232</v>
      </c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  <c r="BG1044" s="15"/>
      <c r="BH1044" s="15"/>
    </row>
    <row r="1045" spans="1:60" outlineLevel="2">
      <c r="A1045" s="18"/>
      <c r="B1045" s="19"/>
      <c r="C1045" s="30" t="s">
        <v>42</v>
      </c>
      <c r="D1045" s="23"/>
      <c r="E1045" s="34">
        <v>1</v>
      </c>
      <c r="F1045" s="21"/>
      <c r="G1045" s="21"/>
      <c r="H1045" s="21"/>
      <c r="I1045" s="21"/>
      <c r="J1045" s="21"/>
      <c r="K1045" s="21"/>
      <c r="L1045" s="21"/>
      <c r="M1045" s="21"/>
      <c r="N1045" s="393"/>
      <c r="O1045" s="393"/>
      <c r="P1045" s="393"/>
      <c r="Q1045" s="393"/>
      <c r="R1045" s="21"/>
      <c r="S1045" s="21"/>
      <c r="T1045" s="21"/>
      <c r="U1045" s="21"/>
      <c r="V1045" s="21"/>
      <c r="W1045" s="21"/>
      <c r="X1045" s="21"/>
      <c r="Y1045" s="21"/>
      <c r="Z1045" s="15"/>
      <c r="AA1045" s="15"/>
      <c r="AB1045" s="15"/>
      <c r="AC1045" s="15"/>
      <c r="AD1045" s="15"/>
      <c r="AE1045" s="15"/>
      <c r="AF1045" s="15"/>
      <c r="AG1045" s="15" t="s">
        <v>131</v>
      </c>
      <c r="AH1045" s="15">
        <v>0</v>
      </c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  <c r="BG1045" s="15"/>
      <c r="BH1045" s="15"/>
    </row>
    <row r="1046" spans="1:60" outlineLevel="1">
      <c r="A1046" s="25">
        <v>133</v>
      </c>
      <c r="B1046" s="26" t="s">
        <v>876</v>
      </c>
      <c r="C1046" s="29" t="s">
        <v>877</v>
      </c>
      <c r="D1046" s="27" t="s">
        <v>286</v>
      </c>
      <c r="E1046" s="35">
        <v>1</v>
      </c>
      <c r="F1046" s="392"/>
      <c r="G1046" s="36">
        <f>ROUND(E1046*F1046,2)</f>
        <v>0</v>
      </c>
      <c r="H1046" s="392"/>
      <c r="I1046" s="36">
        <f>ROUND(E1046*H1046,2)</f>
        <v>0</v>
      </c>
      <c r="J1046" s="392"/>
      <c r="K1046" s="36">
        <f>ROUND(E1046*J1046,2)</f>
        <v>0</v>
      </c>
      <c r="L1046" s="36">
        <v>21</v>
      </c>
      <c r="M1046" s="36">
        <f>G1046*(1+L1046/100)</f>
        <v>0</v>
      </c>
      <c r="N1046" s="35">
        <v>0</v>
      </c>
      <c r="O1046" s="35">
        <f>ROUND(E1046*N1046,2)</f>
        <v>0</v>
      </c>
      <c r="P1046" s="35">
        <v>0</v>
      </c>
      <c r="Q1046" s="35">
        <f>ROUND(E1046*P1046,2)</f>
        <v>0</v>
      </c>
      <c r="R1046" s="36"/>
      <c r="S1046" s="36" t="s">
        <v>236</v>
      </c>
      <c r="T1046" s="28" t="s">
        <v>127</v>
      </c>
      <c r="U1046" s="21">
        <v>0</v>
      </c>
      <c r="V1046" s="21">
        <f>ROUND(E1046*U1046,2)</f>
        <v>0</v>
      </c>
      <c r="W1046" s="21"/>
      <c r="X1046" s="21" t="s">
        <v>231</v>
      </c>
      <c r="Y1046" s="21" t="s">
        <v>2117</v>
      </c>
      <c r="Z1046" s="15"/>
      <c r="AA1046" s="15"/>
      <c r="AB1046" s="15"/>
      <c r="AC1046" s="15"/>
      <c r="AD1046" s="15"/>
      <c r="AE1046" s="15"/>
      <c r="AF1046" s="15"/>
      <c r="AG1046" s="15" t="s">
        <v>232</v>
      </c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  <c r="BG1046" s="15"/>
      <c r="BH1046" s="15"/>
    </row>
    <row r="1047" spans="1:60" outlineLevel="2">
      <c r="A1047" s="18"/>
      <c r="B1047" s="19"/>
      <c r="C1047" s="30" t="s">
        <v>42</v>
      </c>
      <c r="D1047" s="23"/>
      <c r="E1047" s="34">
        <v>1</v>
      </c>
      <c r="F1047" s="21"/>
      <c r="G1047" s="21"/>
      <c r="H1047" s="21"/>
      <c r="I1047" s="21"/>
      <c r="J1047" s="21"/>
      <c r="K1047" s="21"/>
      <c r="L1047" s="21"/>
      <c r="M1047" s="21"/>
      <c r="N1047" s="393"/>
      <c r="O1047" s="393"/>
      <c r="P1047" s="393"/>
      <c r="Q1047" s="393"/>
      <c r="R1047" s="21"/>
      <c r="S1047" s="21"/>
      <c r="T1047" s="21"/>
      <c r="U1047" s="21"/>
      <c r="V1047" s="21"/>
      <c r="W1047" s="21"/>
      <c r="X1047" s="21"/>
      <c r="Y1047" s="21"/>
      <c r="Z1047" s="15"/>
      <c r="AA1047" s="15"/>
      <c r="AB1047" s="15"/>
      <c r="AC1047" s="15"/>
      <c r="AD1047" s="15"/>
      <c r="AE1047" s="15"/>
      <c r="AF1047" s="15"/>
      <c r="AG1047" s="15" t="s">
        <v>131</v>
      </c>
      <c r="AH1047" s="15">
        <v>0</v>
      </c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</row>
    <row r="1048" spans="1:60" ht="22.5" outlineLevel="1">
      <c r="A1048" s="25">
        <v>134</v>
      </c>
      <c r="B1048" s="26" t="s">
        <v>878</v>
      </c>
      <c r="C1048" s="29" t="s">
        <v>2223</v>
      </c>
      <c r="D1048" s="27" t="s">
        <v>286</v>
      </c>
      <c r="E1048" s="35">
        <v>1</v>
      </c>
      <c r="F1048" s="392"/>
      <c r="G1048" s="36">
        <f>ROUND(E1048*F1048,2)</f>
        <v>0</v>
      </c>
      <c r="H1048" s="392"/>
      <c r="I1048" s="36">
        <f>ROUND(E1048*H1048,2)</f>
        <v>0</v>
      </c>
      <c r="J1048" s="392"/>
      <c r="K1048" s="36">
        <f>ROUND(E1048*J1048,2)</f>
        <v>0</v>
      </c>
      <c r="L1048" s="36">
        <v>21</v>
      </c>
      <c r="M1048" s="36">
        <f>G1048*(1+L1048/100)</f>
        <v>0</v>
      </c>
      <c r="N1048" s="35">
        <v>0</v>
      </c>
      <c r="O1048" s="35">
        <f>ROUND(E1048*N1048,2)</f>
        <v>0</v>
      </c>
      <c r="P1048" s="35">
        <v>0</v>
      </c>
      <c r="Q1048" s="35">
        <f>ROUND(E1048*P1048,2)</f>
        <v>0</v>
      </c>
      <c r="R1048" s="36"/>
      <c r="S1048" s="36" t="s">
        <v>236</v>
      </c>
      <c r="T1048" s="28" t="s">
        <v>127</v>
      </c>
      <c r="U1048" s="21">
        <v>0</v>
      </c>
      <c r="V1048" s="21">
        <f>ROUND(E1048*U1048,2)</f>
        <v>0</v>
      </c>
      <c r="W1048" s="21"/>
      <c r="X1048" s="21" t="s">
        <v>231</v>
      </c>
      <c r="Y1048" s="21" t="s">
        <v>2117</v>
      </c>
      <c r="Z1048" s="15"/>
      <c r="AA1048" s="15"/>
      <c r="AB1048" s="15"/>
      <c r="AC1048" s="15"/>
      <c r="AD1048" s="15"/>
      <c r="AE1048" s="15"/>
      <c r="AF1048" s="15"/>
      <c r="AG1048" s="15" t="s">
        <v>232</v>
      </c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  <c r="BF1048" s="15"/>
      <c r="BG1048" s="15"/>
      <c r="BH1048" s="15"/>
    </row>
    <row r="1049" spans="1:60" outlineLevel="2">
      <c r="A1049" s="18"/>
      <c r="B1049" s="19"/>
      <c r="C1049" s="30" t="s">
        <v>42</v>
      </c>
      <c r="D1049" s="23"/>
      <c r="E1049" s="34">
        <v>1</v>
      </c>
      <c r="F1049" s="21"/>
      <c r="G1049" s="21"/>
      <c r="H1049" s="21"/>
      <c r="I1049" s="21"/>
      <c r="J1049" s="21"/>
      <c r="K1049" s="21"/>
      <c r="L1049" s="21"/>
      <c r="M1049" s="21"/>
      <c r="N1049" s="393"/>
      <c r="O1049" s="393"/>
      <c r="P1049" s="393"/>
      <c r="Q1049" s="393"/>
      <c r="R1049" s="21"/>
      <c r="S1049" s="21"/>
      <c r="T1049" s="21"/>
      <c r="U1049" s="21"/>
      <c r="V1049" s="21"/>
      <c r="W1049" s="21"/>
      <c r="X1049" s="21"/>
      <c r="Y1049" s="21"/>
      <c r="Z1049" s="15"/>
      <c r="AA1049" s="15"/>
      <c r="AB1049" s="15"/>
      <c r="AC1049" s="15"/>
      <c r="AD1049" s="15"/>
      <c r="AE1049" s="15"/>
      <c r="AF1049" s="15"/>
      <c r="AG1049" s="15" t="s">
        <v>131</v>
      </c>
      <c r="AH1049" s="15">
        <v>0</v>
      </c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  <c r="BF1049" s="15"/>
      <c r="BG1049" s="15"/>
      <c r="BH1049" s="15"/>
    </row>
    <row r="1050" spans="1:60">
      <c r="A1050" s="464" t="s">
        <v>120</v>
      </c>
      <c r="B1050" s="450" t="s">
        <v>65</v>
      </c>
      <c r="C1050" s="451" t="s">
        <v>66</v>
      </c>
      <c r="D1050" s="452"/>
      <c r="E1050" s="453"/>
      <c r="F1050" s="454"/>
      <c r="G1050" s="454">
        <f>SUMIF(AG1051:AG1051,"&lt;&gt;NOR",G1051:G1051)</f>
        <v>0</v>
      </c>
      <c r="H1050" s="454"/>
      <c r="I1050" s="454">
        <f>SUM(I1051:I1051)</f>
        <v>0</v>
      </c>
      <c r="J1050" s="454"/>
      <c r="K1050" s="454">
        <f>SUM(K1051:K1051)</f>
        <v>0</v>
      </c>
      <c r="L1050" s="454"/>
      <c r="M1050" s="454">
        <f>SUM(M1051:M1051)</f>
        <v>0</v>
      </c>
      <c r="N1050" s="453"/>
      <c r="O1050" s="453">
        <f>SUM(O1051:O1051)</f>
        <v>0</v>
      </c>
      <c r="P1050" s="453"/>
      <c r="Q1050" s="453">
        <f>SUM(Q1051:Q1051)</f>
        <v>0</v>
      </c>
      <c r="R1050" s="454"/>
      <c r="S1050" s="454"/>
      <c r="T1050" s="455"/>
      <c r="U1050" s="24"/>
      <c r="V1050" s="24">
        <f>SUM(V1051:V1051)</f>
        <v>261.14</v>
      </c>
      <c r="W1050" s="24"/>
      <c r="X1050" s="24"/>
      <c r="Y1050" s="24"/>
      <c r="AG1050" t="s">
        <v>121</v>
      </c>
    </row>
    <row r="1051" spans="1:60" outlineLevel="1">
      <c r="A1051" s="456">
        <v>135</v>
      </c>
      <c r="B1051" s="457" t="s">
        <v>879</v>
      </c>
      <c r="C1051" s="458" t="s">
        <v>880</v>
      </c>
      <c r="D1051" s="459" t="s">
        <v>199</v>
      </c>
      <c r="E1051" s="460">
        <v>823.77940999999998</v>
      </c>
      <c r="F1051" s="461"/>
      <c r="G1051" s="462">
        <f>ROUND(E1051*F1051,2)</f>
        <v>0</v>
      </c>
      <c r="H1051" s="461"/>
      <c r="I1051" s="462">
        <f>ROUND(E1051*H1051,2)</f>
        <v>0</v>
      </c>
      <c r="J1051" s="461"/>
      <c r="K1051" s="462">
        <f>ROUND(E1051*J1051,2)</f>
        <v>0</v>
      </c>
      <c r="L1051" s="462">
        <v>21</v>
      </c>
      <c r="M1051" s="462">
        <f>G1051*(1+L1051/100)</f>
        <v>0</v>
      </c>
      <c r="N1051" s="460">
        <v>0</v>
      </c>
      <c r="O1051" s="460">
        <f>ROUND(E1051*N1051,2)</f>
        <v>0</v>
      </c>
      <c r="P1051" s="460">
        <v>0</v>
      </c>
      <c r="Q1051" s="460">
        <f>ROUND(E1051*P1051,2)</f>
        <v>0</v>
      </c>
      <c r="R1051" s="462"/>
      <c r="S1051" s="462" t="s">
        <v>2116</v>
      </c>
      <c r="T1051" s="463" t="s">
        <v>2116</v>
      </c>
      <c r="U1051" s="21">
        <v>0.317</v>
      </c>
      <c r="V1051" s="21">
        <f>ROUND(E1051*U1051,2)</f>
        <v>261.14</v>
      </c>
      <c r="W1051" s="21"/>
      <c r="X1051" s="21" t="s">
        <v>881</v>
      </c>
      <c r="Y1051" s="21" t="s">
        <v>2117</v>
      </c>
      <c r="Z1051" s="15"/>
      <c r="AA1051" s="15"/>
      <c r="AB1051" s="15"/>
      <c r="AC1051" s="15"/>
      <c r="AD1051" s="15"/>
      <c r="AE1051" s="15"/>
      <c r="AF1051" s="15"/>
      <c r="AG1051" s="15" t="s">
        <v>882</v>
      </c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  <c r="BG1051" s="15"/>
      <c r="BH1051" s="15"/>
    </row>
    <row r="1052" spans="1:60">
      <c r="A1052" s="464" t="s">
        <v>120</v>
      </c>
      <c r="B1052" s="450" t="s">
        <v>67</v>
      </c>
      <c r="C1052" s="451" t="s">
        <v>68</v>
      </c>
      <c r="D1052" s="452"/>
      <c r="E1052" s="453"/>
      <c r="F1052" s="454"/>
      <c r="G1052" s="454">
        <f>SUMIF(AG1053:AG1095,"&lt;&gt;NOR",G1053:G1095)</f>
        <v>0</v>
      </c>
      <c r="H1052" s="454"/>
      <c r="I1052" s="454">
        <f>SUM(I1053:I1095)</f>
        <v>0</v>
      </c>
      <c r="J1052" s="454"/>
      <c r="K1052" s="454">
        <f>SUM(K1053:K1095)</f>
        <v>0</v>
      </c>
      <c r="L1052" s="454"/>
      <c r="M1052" s="454">
        <f>SUM(M1053:M1095)</f>
        <v>0</v>
      </c>
      <c r="N1052" s="453"/>
      <c r="O1052" s="453">
        <f>SUM(O1053:O1095)</f>
        <v>0.98</v>
      </c>
      <c r="P1052" s="453"/>
      <c r="Q1052" s="453">
        <f>SUM(Q1053:Q1095)</f>
        <v>0</v>
      </c>
      <c r="R1052" s="454"/>
      <c r="S1052" s="454"/>
      <c r="T1052" s="455"/>
      <c r="U1052" s="24"/>
      <c r="V1052" s="24">
        <f>SUM(V1053:V1095)</f>
        <v>130.02000000000001</v>
      </c>
      <c r="W1052" s="24"/>
      <c r="X1052" s="24"/>
      <c r="Y1052" s="24"/>
      <c r="AG1052" t="s">
        <v>121</v>
      </c>
    </row>
    <row r="1053" spans="1:60" ht="22.5" outlineLevel="1">
      <c r="A1053" s="25">
        <v>136</v>
      </c>
      <c r="B1053" s="26" t="s">
        <v>883</v>
      </c>
      <c r="C1053" s="29" t="s">
        <v>884</v>
      </c>
      <c r="D1053" s="27" t="s">
        <v>152</v>
      </c>
      <c r="E1053" s="35">
        <v>34.56</v>
      </c>
      <c r="F1053" s="392"/>
      <c r="G1053" s="36">
        <f>ROUND(E1053*F1053,2)</f>
        <v>0</v>
      </c>
      <c r="H1053" s="392"/>
      <c r="I1053" s="36">
        <f>ROUND(E1053*H1053,2)</f>
        <v>0</v>
      </c>
      <c r="J1053" s="392"/>
      <c r="K1053" s="36">
        <f>ROUND(E1053*J1053,2)</f>
        <v>0</v>
      </c>
      <c r="L1053" s="36">
        <v>21</v>
      </c>
      <c r="M1053" s="36">
        <f>G1053*(1+L1053/100)</f>
        <v>0</v>
      </c>
      <c r="N1053" s="35">
        <v>0</v>
      </c>
      <c r="O1053" s="35">
        <f>ROUND(E1053*N1053,2)</f>
        <v>0</v>
      </c>
      <c r="P1053" s="35">
        <v>0</v>
      </c>
      <c r="Q1053" s="35">
        <f>ROUND(E1053*P1053,2)</f>
        <v>0</v>
      </c>
      <c r="R1053" s="36"/>
      <c r="S1053" s="36" t="s">
        <v>2116</v>
      </c>
      <c r="T1053" s="28" t="s">
        <v>2116</v>
      </c>
      <c r="U1053" s="21">
        <v>2.75E-2</v>
      </c>
      <c r="V1053" s="21">
        <f>ROUND(E1053*U1053,2)</f>
        <v>0.95</v>
      </c>
      <c r="W1053" s="21"/>
      <c r="X1053" s="21" t="s">
        <v>135</v>
      </c>
      <c r="Y1053" s="21" t="s">
        <v>2117</v>
      </c>
      <c r="Z1053" s="15"/>
      <c r="AA1053" s="15"/>
      <c r="AB1053" s="15"/>
      <c r="AC1053" s="15"/>
      <c r="AD1053" s="15"/>
      <c r="AE1053" s="15"/>
      <c r="AF1053" s="15"/>
      <c r="AG1053" s="15" t="s">
        <v>136</v>
      </c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  <c r="BG1053" s="15"/>
      <c r="BH1053" s="15"/>
    </row>
    <row r="1054" spans="1:60" outlineLevel="2">
      <c r="A1054" s="18"/>
      <c r="B1054" s="19"/>
      <c r="C1054" s="30" t="s">
        <v>885</v>
      </c>
      <c r="D1054" s="23"/>
      <c r="E1054" s="34">
        <v>14.76</v>
      </c>
      <c r="F1054" s="21"/>
      <c r="G1054" s="21"/>
      <c r="H1054" s="21"/>
      <c r="I1054" s="21"/>
      <c r="J1054" s="21"/>
      <c r="K1054" s="21"/>
      <c r="L1054" s="21"/>
      <c r="M1054" s="21"/>
      <c r="N1054" s="393"/>
      <c r="O1054" s="393"/>
      <c r="P1054" s="393"/>
      <c r="Q1054" s="393"/>
      <c r="R1054" s="21"/>
      <c r="S1054" s="21"/>
      <c r="T1054" s="21"/>
      <c r="U1054" s="21"/>
      <c r="V1054" s="21"/>
      <c r="W1054" s="21"/>
      <c r="X1054" s="21"/>
      <c r="Y1054" s="21"/>
      <c r="Z1054" s="15"/>
      <c r="AA1054" s="15"/>
      <c r="AB1054" s="15"/>
      <c r="AC1054" s="15"/>
      <c r="AD1054" s="15"/>
      <c r="AE1054" s="15"/>
      <c r="AF1054" s="15"/>
      <c r="AG1054" s="15" t="s">
        <v>131</v>
      </c>
      <c r="AH1054" s="15">
        <v>0</v>
      </c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</row>
    <row r="1055" spans="1:60" outlineLevel="3">
      <c r="A1055" s="18"/>
      <c r="B1055" s="19"/>
      <c r="C1055" s="30" t="s">
        <v>886</v>
      </c>
      <c r="D1055" s="23"/>
      <c r="E1055" s="34">
        <v>19.8</v>
      </c>
      <c r="F1055" s="21"/>
      <c r="G1055" s="21"/>
      <c r="H1055" s="21"/>
      <c r="I1055" s="21"/>
      <c r="J1055" s="21"/>
      <c r="K1055" s="21"/>
      <c r="L1055" s="21"/>
      <c r="M1055" s="21"/>
      <c r="N1055" s="393"/>
      <c r="O1055" s="393"/>
      <c r="P1055" s="393"/>
      <c r="Q1055" s="393"/>
      <c r="R1055" s="21"/>
      <c r="S1055" s="21"/>
      <c r="T1055" s="21"/>
      <c r="U1055" s="21"/>
      <c r="V1055" s="21"/>
      <c r="W1055" s="21"/>
      <c r="X1055" s="21"/>
      <c r="Y1055" s="21"/>
      <c r="Z1055" s="15"/>
      <c r="AA1055" s="15"/>
      <c r="AB1055" s="15"/>
      <c r="AC1055" s="15"/>
      <c r="AD1055" s="15"/>
      <c r="AE1055" s="15"/>
      <c r="AF1055" s="15"/>
      <c r="AG1055" s="15" t="s">
        <v>131</v>
      </c>
      <c r="AH1055" s="15">
        <v>0</v>
      </c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  <c r="BG1055" s="15"/>
      <c r="BH1055" s="15"/>
    </row>
    <row r="1056" spans="1:60" ht="22.5" outlineLevel="1">
      <c r="A1056" s="25">
        <v>137</v>
      </c>
      <c r="B1056" s="26" t="s">
        <v>887</v>
      </c>
      <c r="C1056" s="29" t="s">
        <v>888</v>
      </c>
      <c r="D1056" s="27" t="s">
        <v>152</v>
      </c>
      <c r="E1056" s="35">
        <v>7.5</v>
      </c>
      <c r="F1056" s="392"/>
      <c r="G1056" s="36">
        <f>ROUND(E1056*F1056,2)</f>
        <v>0</v>
      </c>
      <c r="H1056" s="392"/>
      <c r="I1056" s="36">
        <f>ROUND(E1056*H1056,2)</f>
        <v>0</v>
      </c>
      <c r="J1056" s="392"/>
      <c r="K1056" s="36">
        <f>ROUND(E1056*J1056,2)</f>
        <v>0</v>
      </c>
      <c r="L1056" s="36">
        <v>21</v>
      </c>
      <c r="M1056" s="36">
        <f>G1056*(1+L1056/100)</f>
        <v>0</v>
      </c>
      <c r="N1056" s="35">
        <v>1.7000000000000001E-4</v>
      </c>
      <c r="O1056" s="35">
        <f>ROUND(E1056*N1056,2)</f>
        <v>0</v>
      </c>
      <c r="P1056" s="35">
        <v>0</v>
      </c>
      <c r="Q1056" s="35">
        <f>ROUND(E1056*P1056,2)</f>
        <v>0</v>
      </c>
      <c r="R1056" s="36"/>
      <c r="S1056" s="36" t="s">
        <v>2116</v>
      </c>
      <c r="T1056" s="28" t="s">
        <v>2116</v>
      </c>
      <c r="U1056" s="21">
        <v>4.9000000000000002E-2</v>
      </c>
      <c r="V1056" s="21">
        <f>ROUND(E1056*U1056,2)</f>
        <v>0.37</v>
      </c>
      <c r="W1056" s="21"/>
      <c r="X1056" s="21" t="s">
        <v>135</v>
      </c>
      <c r="Y1056" s="21" t="s">
        <v>2117</v>
      </c>
      <c r="Z1056" s="15"/>
      <c r="AA1056" s="15"/>
      <c r="AB1056" s="15"/>
      <c r="AC1056" s="15"/>
      <c r="AD1056" s="15"/>
      <c r="AE1056" s="15"/>
      <c r="AF1056" s="15"/>
      <c r="AG1056" s="15" t="s">
        <v>136</v>
      </c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</row>
    <row r="1057" spans="1:60" outlineLevel="2">
      <c r="A1057" s="18"/>
      <c r="B1057" s="19"/>
      <c r="C1057" s="30" t="s">
        <v>580</v>
      </c>
      <c r="D1057" s="23"/>
      <c r="E1057" s="34">
        <v>7.5</v>
      </c>
      <c r="F1057" s="21"/>
      <c r="G1057" s="21"/>
      <c r="H1057" s="21"/>
      <c r="I1057" s="21"/>
      <c r="J1057" s="21"/>
      <c r="K1057" s="21"/>
      <c r="L1057" s="21"/>
      <c r="M1057" s="21"/>
      <c r="N1057" s="393"/>
      <c r="O1057" s="393"/>
      <c r="P1057" s="393"/>
      <c r="Q1057" s="393"/>
      <c r="R1057" s="21"/>
      <c r="S1057" s="21"/>
      <c r="T1057" s="21"/>
      <c r="U1057" s="21"/>
      <c r="V1057" s="21"/>
      <c r="W1057" s="21"/>
      <c r="X1057" s="21"/>
      <c r="Y1057" s="21"/>
      <c r="Z1057" s="15"/>
      <c r="AA1057" s="15"/>
      <c r="AB1057" s="15"/>
      <c r="AC1057" s="15"/>
      <c r="AD1057" s="15"/>
      <c r="AE1057" s="15"/>
      <c r="AF1057" s="15"/>
      <c r="AG1057" s="15" t="s">
        <v>131</v>
      </c>
      <c r="AH1057" s="15">
        <v>0</v>
      </c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</row>
    <row r="1058" spans="1:60" outlineLevel="1">
      <c r="A1058" s="25">
        <v>138</v>
      </c>
      <c r="B1058" s="26" t="s">
        <v>889</v>
      </c>
      <c r="C1058" s="29" t="s">
        <v>890</v>
      </c>
      <c r="D1058" s="27" t="s">
        <v>152</v>
      </c>
      <c r="E1058" s="35">
        <v>7.5</v>
      </c>
      <c r="F1058" s="392"/>
      <c r="G1058" s="36">
        <f>ROUND(E1058*F1058,2)</f>
        <v>0</v>
      </c>
      <c r="H1058" s="392"/>
      <c r="I1058" s="36">
        <f>ROUND(E1058*H1058,2)</f>
        <v>0</v>
      </c>
      <c r="J1058" s="392"/>
      <c r="K1058" s="36">
        <f>ROUND(E1058*J1058,2)</f>
        <v>0</v>
      </c>
      <c r="L1058" s="36">
        <v>21</v>
      </c>
      <c r="M1058" s="36">
        <f>G1058*(1+L1058/100)</f>
        <v>0</v>
      </c>
      <c r="N1058" s="35">
        <v>8.0000000000000007E-5</v>
      </c>
      <c r="O1058" s="35">
        <f>ROUND(E1058*N1058,2)</f>
        <v>0</v>
      </c>
      <c r="P1058" s="35">
        <v>0</v>
      </c>
      <c r="Q1058" s="35">
        <f>ROUND(E1058*P1058,2)</f>
        <v>0</v>
      </c>
      <c r="R1058" s="36"/>
      <c r="S1058" s="36" t="s">
        <v>2116</v>
      </c>
      <c r="T1058" s="28" t="s">
        <v>2116</v>
      </c>
      <c r="U1058" s="21">
        <v>0.34</v>
      </c>
      <c r="V1058" s="21">
        <f>ROUND(E1058*U1058,2)</f>
        <v>2.5499999999999998</v>
      </c>
      <c r="W1058" s="21"/>
      <c r="X1058" s="21" t="s">
        <v>135</v>
      </c>
      <c r="Y1058" s="21" t="s">
        <v>2117</v>
      </c>
      <c r="Z1058" s="15"/>
      <c r="AA1058" s="15"/>
      <c r="AB1058" s="15"/>
      <c r="AC1058" s="15"/>
      <c r="AD1058" s="15"/>
      <c r="AE1058" s="15"/>
      <c r="AF1058" s="15"/>
      <c r="AG1058" s="15" t="s">
        <v>136</v>
      </c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</row>
    <row r="1059" spans="1:60" outlineLevel="2">
      <c r="A1059" s="18"/>
      <c r="B1059" s="19"/>
      <c r="C1059" s="30" t="s">
        <v>580</v>
      </c>
      <c r="D1059" s="23"/>
      <c r="E1059" s="34">
        <v>7.5</v>
      </c>
      <c r="F1059" s="21"/>
      <c r="G1059" s="21"/>
      <c r="H1059" s="21"/>
      <c r="I1059" s="21"/>
      <c r="J1059" s="21"/>
      <c r="K1059" s="21"/>
      <c r="L1059" s="21"/>
      <c r="M1059" s="21"/>
      <c r="N1059" s="393"/>
      <c r="O1059" s="393"/>
      <c r="P1059" s="393"/>
      <c r="Q1059" s="393"/>
      <c r="R1059" s="21"/>
      <c r="S1059" s="21"/>
      <c r="T1059" s="21"/>
      <c r="U1059" s="21"/>
      <c r="V1059" s="21"/>
      <c r="W1059" s="21"/>
      <c r="X1059" s="21"/>
      <c r="Y1059" s="21"/>
      <c r="Z1059" s="15"/>
      <c r="AA1059" s="15"/>
      <c r="AB1059" s="15"/>
      <c r="AC1059" s="15"/>
      <c r="AD1059" s="15"/>
      <c r="AE1059" s="15"/>
      <c r="AF1059" s="15"/>
      <c r="AG1059" s="15" t="s">
        <v>131</v>
      </c>
      <c r="AH1059" s="15">
        <v>0</v>
      </c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  <c r="BG1059" s="15"/>
      <c r="BH1059" s="15"/>
    </row>
    <row r="1060" spans="1:60" ht="22.5" outlineLevel="1">
      <c r="A1060" s="25">
        <v>139</v>
      </c>
      <c r="B1060" s="26" t="s">
        <v>891</v>
      </c>
      <c r="C1060" s="29" t="s">
        <v>892</v>
      </c>
      <c r="D1060" s="27" t="s">
        <v>152</v>
      </c>
      <c r="E1060" s="35">
        <v>34.56</v>
      </c>
      <c r="F1060" s="392"/>
      <c r="G1060" s="36">
        <f>ROUND(E1060*F1060,2)</f>
        <v>0</v>
      </c>
      <c r="H1060" s="392"/>
      <c r="I1060" s="36">
        <f>ROUND(E1060*H1060,2)</f>
        <v>0</v>
      </c>
      <c r="J1060" s="392"/>
      <c r="K1060" s="36">
        <f>ROUND(E1060*J1060,2)</f>
        <v>0</v>
      </c>
      <c r="L1060" s="36">
        <v>21</v>
      </c>
      <c r="M1060" s="36">
        <f>G1060*(1+L1060/100)</f>
        <v>0</v>
      </c>
      <c r="N1060" s="35">
        <v>8.1999999999999998E-4</v>
      </c>
      <c r="O1060" s="35">
        <f>ROUND(E1060*N1060,2)</f>
        <v>0.03</v>
      </c>
      <c r="P1060" s="35">
        <v>0</v>
      </c>
      <c r="Q1060" s="35">
        <f>ROUND(E1060*P1060,2)</f>
        <v>0</v>
      </c>
      <c r="R1060" s="36"/>
      <c r="S1060" s="36" t="s">
        <v>2116</v>
      </c>
      <c r="T1060" s="28" t="s">
        <v>2116</v>
      </c>
      <c r="U1060" s="21">
        <v>0.46</v>
      </c>
      <c r="V1060" s="21">
        <f>ROUND(E1060*U1060,2)</f>
        <v>15.9</v>
      </c>
      <c r="W1060" s="21"/>
      <c r="X1060" s="21" t="s">
        <v>135</v>
      </c>
      <c r="Y1060" s="21" t="s">
        <v>2117</v>
      </c>
      <c r="Z1060" s="15"/>
      <c r="AA1060" s="15"/>
      <c r="AB1060" s="15"/>
      <c r="AC1060" s="15"/>
      <c r="AD1060" s="15"/>
      <c r="AE1060" s="15"/>
      <c r="AF1060" s="15"/>
      <c r="AG1060" s="15" t="s">
        <v>136</v>
      </c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  <c r="BG1060" s="15"/>
      <c r="BH1060" s="15"/>
    </row>
    <row r="1061" spans="1:60" outlineLevel="2">
      <c r="A1061" s="18"/>
      <c r="B1061" s="19"/>
      <c r="C1061" s="30" t="s">
        <v>885</v>
      </c>
      <c r="D1061" s="23"/>
      <c r="E1061" s="34">
        <v>14.76</v>
      </c>
      <c r="F1061" s="21"/>
      <c r="G1061" s="21"/>
      <c r="H1061" s="21"/>
      <c r="I1061" s="21"/>
      <c r="J1061" s="21"/>
      <c r="K1061" s="21"/>
      <c r="L1061" s="21"/>
      <c r="M1061" s="21"/>
      <c r="N1061" s="393"/>
      <c r="O1061" s="393"/>
      <c r="P1061" s="393"/>
      <c r="Q1061" s="393"/>
      <c r="R1061" s="21"/>
      <c r="S1061" s="21"/>
      <c r="T1061" s="21"/>
      <c r="U1061" s="21"/>
      <c r="V1061" s="21"/>
      <c r="W1061" s="21"/>
      <c r="X1061" s="21"/>
      <c r="Y1061" s="21"/>
      <c r="Z1061" s="15"/>
      <c r="AA1061" s="15"/>
      <c r="AB1061" s="15"/>
      <c r="AC1061" s="15"/>
      <c r="AD1061" s="15"/>
      <c r="AE1061" s="15"/>
      <c r="AF1061" s="15"/>
      <c r="AG1061" s="15" t="s">
        <v>131</v>
      </c>
      <c r="AH1061" s="15">
        <v>0</v>
      </c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</row>
    <row r="1062" spans="1:60" outlineLevel="3">
      <c r="A1062" s="18"/>
      <c r="B1062" s="19"/>
      <c r="C1062" s="30" t="s">
        <v>886</v>
      </c>
      <c r="D1062" s="23"/>
      <c r="E1062" s="34">
        <v>19.8</v>
      </c>
      <c r="F1062" s="21"/>
      <c r="G1062" s="21"/>
      <c r="H1062" s="21"/>
      <c r="I1062" s="21"/>
      <c r="J1062" s="21"/>
      <c r="K1062" s="21"/>
      <c r="L1062" s="21"/>
      <c r="M1062" s="21"/>
      <c r="N1062" s="393"/>
      <c r="O1062" s="393"/>
      <c r="P1062" s="393"/>
      <c r="Q1062" s="393"/>
      <c r="R1062" s="21"/>
      <c r="S1062" s="21"/>
      <c r="T1062" s="21"/>
      <c r="U1062" s="21"/>
      <c r="V1062" s="21"/>
      <c r="W1062" s="21"/>
      <c r="X1062" s="21"/>
      <c r="Y1062" s="21"/>
      <c r="Z1062" s="15"/>
      <c r="AA1062" s="15"/>
      <c r="AB1062" s="15"/>
      <c r="AC1062" s="15"/>
      <c r="AD1062" s="15"/>
      <c r="AE1062" s="15"/>
      <c r="AF1062" s="15"/>
      <c r="AG1062" s="15" t="s">
        <v>131</v>
      </c>
      <c r="AH1062" s="15">
        <v>0</v>
      </c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</row>
    <row r="1063" spans="1:60" ht="22.5" outlineLevel="1">
      <c r="A1063" s="25">
        <v>140</v>
      </c>
      <c r="B1063" s="26" t="s">
        <v>893</v>
      </c>
      <c r="C1063" s="29" t="s">
        <v>894</v>
      </c>
      <c r="D1063" s="27" t="s">
        <v>152</v>
      </c>
      <c r="E1063" s="35">
        <v>7.5</v>
      </c>
      <c r="F1063" s="392"/>
      <c r="G1063" s="36">
        <f>ROUND(E1063*F1063,2)</f>
        <v>0</v>
      </c>
      <c r="H1063" s="392"/>
      <c r="I1063" s="36">
        <f>ROUND(E1063*H1063,2)</f>
        <v>0</v>
      </c>
      <c r="J1063" s="392"/>
      <c r="K1063" s="36">
        <f>ROUND(E1063*J1063,2)</f>
        <v>0</v>
      </c>
      <c r="L1063" s="36">
        <v>21</v>
      </c>
      <c r="M1063" s="36">
        <f>G1063*(1+L1063/100)</f>
        <v>0</v>
      </c>
      <c r="N1063" s="35">
        <v>9.8999999999999999E-4</v>
      </c>
      <c r="O1063" s="35">
        <f>ROUND(E1063*N1063,2)</f>
        <v>0.01</v>
      </c>
      <c r="P1063" s="35">
        <v>0</v>
      </c>
      <c r="Q1063" s="35">
        <f>ROUND(E1063*P1063,2)</f>
        <v>0</v>
      </c>
      <c r="R1063" s="36"/>
      <c r="S1063" s="36" t="s">
        <v>2116</v>
      </c>
      <c r="T1063" s="28" t="s">
        <v>2116</v>
      </c>
      <c r="U1063" s="21">
        <v>0.53</v>
      </c>
      <c r="V1063" s="21">
        <f>ROUND(E1063*U1063,2)</f>
        <v>3.98</v>
      </c>
      <c r="W1063" s="21"/>
      <c r="X1063" s="21" t="s">
        <v>135</v>
      </c>
      <c r="Y1063" s="21" t="s">
        <v>2117</v>
      </c>
      <c r="Z1063" s="15"/>
      <c r="AA1063" s="15"/>
      <c r="AB1063" s="15"/>
      <c r="AC1063" s="15"/>
      <c r="AD1063" s="15"/>
      <c r="AE1063" s="15"/>
      <c r="AF1063" s="15"/>
      <c r="AG1063" s="15" t="s">
        <v>136</v>
      </c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</row>
    <row r="1064" spans="1:60" outlineLevel="2">
      <c r="A1064" s="18"/>
      <c r="B1064" s="19"/>
      <c r="C1064" s="30" t="s">
        <v>580</v>
      </c>
      <c r="D1064" s="23"/>
      <c r="E1064" s="34">
        <v>7.5</v>
      </c>
      <c r="F1064" s="21"/>
      <c r="G1064" s="21"/>
      <c r="H1064" s="21"/>
      <c r="I1064" s="21"/>
      <c r="J1064" s="21"/>
      <c r="K1064" s="21"/>
      <c r="L1064" s="21"/>
      <c r="M1064" s="21"/>
      <c r="N1064" s="393"/>
      <c r="O1064" s="393"/>
      <c r="P1064" s="393"/>
      <c r="Q1064" s="393"/>
      <c r="R1064" s="21"/>
      <c r="S1064" s="21"/>
      <c r="T1064" s="21"/>
      <c r="U1064" s="21"/>
      <c r="V1064" s="21"/>
      <c r="W1064" s="21"/>
      <c r="X1064" s="21"/>
      <c r="Y1064" s="21"/>
      <c r="Z1064" s="15"/>
      <c r="AA1064" s="15"/>
      <c r="AB1064" s="15"/>
      <c r="AC1064" s="15"/>
      <c r="AD1064" s="15"/>
      <c r="AE1064" s="15"/>
      <c r="AF1064" s="15"/>
      <c r="AG1064" s="15" t="s">
        <v>131</v>
      </c>
      <c r="AH1064" s="15">
        <v>0</v>
      </c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  <c r="BG1064" s="15"/>
      <c r="BH1064" s="15"/>
    </row>
    <row r="1065" spans="1:60" outlineLevel="1">
      <c r="A1065" s="25">
        <v>141</v>
      </c>
      <c r="B1065" s="26" t="s">
        <v>895</v>
      </c>
      <c r="C1065" s="29" t="s">
        <v>896</v>
      </c>
      <c r="D1065" s="27" t="s">
        <v>152</v>
      </c>
      <c r="E1065" s="35">
        <v>230.6</v>
      </c>
      <c r="F1065" s="392"/>
      <c r="G1065" s="36">
        <f>ROUND(E1065*F1065,2)</f>
        <v>0</v>
      </c>
      <c r="H1065" s="392"/>
      <c r="I1065" s="36">
        <f>ROUND(E1065*H1065,2)</f>
        <v>0</v>
      </c>
      <c r="J1065" s="392"/>
      <c r="K1065" s="36">
        <f>ROUND(E1065*J1065,2)</f>
        <v>0</v>
      </c>
      <c r="L1065" s="36">
        <v>21</v>
      </c>
      <c r="M1065" s="36">
        <f>G1065*(1+L1065/100)</f>
        <v>0</v>
      </c>
      <c r="N1065" s="35">
        <v>2.1000000000000001E-4</v>
      </c>
      <c r="O1065" s="35">
        <f>ROUND(E1065*N1065,2)</f>
        <v>0.05</v>
      </c>
      <c r="P1065" s="35">
        <v>0</v>
      </c>
      <c r="Q1065" s="35">
        <f>ROUND(E1065*P1065,2)</f>
        <v>0</v>
      </c>
      <c r="R1065" s="36"/>
      <c r="S1065" s="36" t="s">
        <v>2116</v>
      </c>
      <c r="T1065" s="28" t="s">
        <v>2116</v>
      </c>
      <c r="U1065" s="21">
        <v>0.1</v>
      </c>
      <c r="V1065" s="21">
        <f>ROUND(E1065*U1065,2)</f>
        <v>23.06</v>
      </c>
      <c r="W1065" s="21"/>
      <c r="X1065" s="21" t="s">
        <v>135</v>
      </c>
      <c r="Y1065" s="21" t="s">
        <v>2117</v>
      </c>
      <c r="Z1065" s="15"/>
      <c r="AA1065" s="15"/>
      <c r="AB1065" s="15"/>
      <c r="AC1065" s="15"/>
      <c r="AD1065" s="15"/>
      <c r="AE1065" s="15"/>
      <c r="AF1065" s="15"/>
      <c r="AG1065" s="15" t="s">
        <v>136</v>
      </c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</row>
    <row r="1066" spans="1:60" outlineLevel="2">
      <c r="A1066" s="18"/>
      <c r="B1066" s="19"/>
      <c r="C1066" s="30" t="s">
        <v>897</v>
      </c>
      <c r="D1066" s="23"/>
      <c r="E1066" s="34">
        <v>13.2</v>
      </c>
      <c r="F1066" s="21"/>
      <c r="G1066" s="21"/>
      <c r="H1066" s="21"/>
      <c r="I1066" s="21"/>
      <c r="J1066" s="21"/>
      <c r="K1066" s="21"/>
      <c r="L1066" s="21"/>
      <c r="M1066" s="21"/>
      <c r="N1066" s="393"/>
      <c r="O1066" s="393"/>
      <c r="P1066" s="393"/>
      <c r="Q1066" s="393"/>
      <c r="R1066" s="21"/>
      <c r="S1066" s="21"/>
      <c r="T1066" s="21"/>
      <c r="U1066" s="21"/>
      <c r="V1066" s="21"/>
      <c r="W1066" s="21"/>
      <c r="X1066" s="21"/>
      <c r="Y1066" s="21"/>
      <c r="Z1066" s="15"/>
      <c r="AA1066" s="15"/>
      <c r="AB1066" s="15"/>
      <c r="AC1066" s="15"/>
      <c r="AD1066" s="15"/>
      <c r="AE1066" s="15"/>
      <c r="AF1066" s="15"/>
      <c r="AG1066" s="15" t="s">
        <v>131</v>
      </c>
      <c r="AH1066" s="15">
        <v>0</v>
      </c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</row>
    <row r="1067" spans="1:60" outlineLevel="3">
      <c r="A1067" s="18"/>
      <c r="B1067" s="19"/>
      <c r="C1067" s="30" t="s">
        <v>898</v>
      </c>
      <c r="D1067" s="23"/>
      <c r="E1067" s="34">
        <v>9.1999999999999993</v>
      </c>
      <c r="F1067" s="21"/>
      <c r="G1067" s="21"/>
      <c r="H1067" s="21"/>
      <c r="I1067" s="21"/>
      <c r="J1067" s="21"/>
      <c r="K1067" s="21"/>
      <c r="L1067" s="21"/>
      <c r="M1067" s="21"/>
      <c r="N1067" s="393"/>
      <c r="O1067" s="393"/>
      <c r="P1067" s="393"/>
      <c r="Q1067" s="393"/>
      <c r="R1067" s="21"/>
      <c r="S1067" s="21"/>
      <c r="T1067" s="21"/>
      <c r="U1067" s="21"/>
      <c r="V1067" s="21"/>
      <c r="W1067" s="21"/>
      <c r="X1067" s="21"/>
      <c r="Y1067" s="21"/>
      <c r="Z1067" s="15"/>
      <c r="AA1067" s="15"/>
      <c r="AB1067" s="15"/>
      <c r="AC1067" s="15"/>
      <c r="AD1067" s="15"/>
      <c r="AE1067" s="15"/>
      <c r="AF1067" s="15"/>
      <c r="AG1067" s="15" t="s">
        <v>131</v>
      </c>
      <c r="AH1067" s="15">
        <v>0</v>
      </c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</row>
    <row r="1068" spans="1:60" outlineLevel="3">
      <c r="A1068" s="18"/>
      <c r="B1068" s="19"/>
      <c r="C1068" s="30" t="s">
        <v>899</v>
      </c>
      <c r="D1068" s="23"/>
      <c r="E1068" s="34">
        <v>111.6</v>
      </c>
      <c r="F1068" s="21"/>
      <c r="G1068" s="21"/>
      <c r="H1068" s="21"/>
      <c r="I1068" s="21"/>
      <c r="J1068" s="21"/>
      <c r="K1068" s="21"/>
      <c r="L1068" s="21"/>
      <c r="M1068" s="21"/>
      <c r="N1068" s="393"/>
      <c r="O1068" s="393"/>
      <c r="P1068" s="393"/>
      <c r="Q1068" s="393"/>
      <c r="R1068" s="21"/>
      <c r="S1068" s="21"/>
      <c r="T1068" s="21"/>
      <c r="U1068" s="21"/>
      <c r="V1068" s="21"/>
      <c r="W1068" s="21"/>
      <c r="X1068" s="21"/>
      <c r="Y1068" s="21"/>
      <c r="Z1068" s="15"/>
      <c r="AA1068" s="15"/>
      <c r="AB1068" s="15"/>
      <c r="AC1068" s="15"/>
      <c r="AD1068" s="15"/>
      <c r="AE1068" s="15"/>
      <c r="AF1068" s="15"/>
      <c r="AG1068" s="15" t="s">
        <v>131</v>
      </c>
      <c r="AH1068" s="15">
        <v>0</v>
      </c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</row>
    <row r="1069" spans="1:60" outlineLevel="3">
      <c r="A1069" s="18"/>
      <c r="B1069" s="19"/>
      <c r="C1069" s="30" t="s">
        <v>900</v>
      </c>
      <c r="D1069" s="23"/>
      <c r="E1069" s="34">
        <v>96.6</v>
      </c>
      <c r="F1069" s="21"/>
      <c r="G1069" s="21"/>
      <c r="H1069" s="21"/>
      <c r="I1069" s="21"/>
      <c r="J1069" s="21"/>
      <c r="K1069" s="21"/>
      <c r="L1069" s="21"/>
      <c r="M1069" s="21"/>
      <c r="N1069" s="393"/>
      <c r="O1069" s="393"/>
      <c r="P1069" s="393"/>
      <c r="Q1069" s="393"/>
      <c r="R1069" s="21"/>
      <c r="S1069" s="21"/>
      <c r="T1069" s="21"/>
      <c r="U1069" s="21"/>
      <c r="V1069" s="21"/>
      <c r="W1069" s="21"/>
      <c r="X1069" s="21"/>
      <c r="Y1069" s="21"/>
      <c r="Z1069" s="15"/>
      <c r="AA1069" s="15"/>
      <c r="AB1069" s="15"/>
      <c r="AC1069" s="15"/>
      <c r="AD1069" s="15"/>
      <c r="AE1069" s="15"/>
      <c r="AF1069" s="15"/>
      <c r="AG1069" s="15" t="s">
        <v>131</v>
      </c>
      <c r="AH1069" s="15">
        <v>0</v>
      </c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  <c r="BG1069" s="15"/>
      <c r="BH1069" s="15"/>
    </row>
    <row r="1070" spans="1:60" outlineLevel="1">
      <c r="A1070" s="25">
        <v>142</v>
      </c>
      <c r="B1070" s="26" t="s">
        <v>901</v>
      </c>
      <c r="C1070" s="29" t="s">
        <v>902</v>
      </c>
      <c r="D1070" s="27" t="s">
        <v>152</v>
      </c>
      <c r="E1070" s="35">
        <v>230.6</v>
      </c>
      <c r="F1070" s="392"/>
      <c r="G1070" s="36">
        <f>ROUND(E1070*F1070,2)</f>
        <v>0</v>
      </c>
      <c r="H1070" s="392"/>
      <c r="I1070" s="36">
        <f>ROUND(E1070*H1070,2)</f>
        <v>0</v>
      </c>
      <c r="J1070" s="392"/>
      <c r="K1070" s="36">
        <f>ROUND(E1070*J1070,2)</f>
        <v>0</v>
      </c>
      <c r="L1070" s="36">
        <v>21</v>
      </c>
      <c r="M1070" s="36">
        <f>G1070*(1+L1070/100)</f>
        <v>0</v>
      </c>
      <c r="N1070" s="35">
        <v>1.58E-3</v>
      </c>
      <c r="O1070" s="35">
        <f>ROUND(E1070*N1070,2)</f>
        <v>0.36</v>
      </c>
      <c r="P1070" s="35">
        <v>0</v>
      </c>
      <c r="Q1070" s="35">
        <f>ROUND(E1070*P1070,2)</f>
        <v>0</v>
      </c>
      <c r="R1070" s="36"/>
      <c r="S1070" s="36" t="s">
        <v>2116</v>
      </c>
      <c r="T1070" s="28" t="s">
        <v>2116</v>
      </c>
      <c r="U1070" s="21">
        <v>0.24</v>
      </c>
      <c r="V1070" s="21">
        <f>ROUND(E1070*U1070,2)</f>
        <v>55.34</v>
      </c>
      <c r="W1070" s="21"/>
      <c r="X1070" s="21" t="s">
        <v>135</v>
      </c>
      <c r="Y1070" s="21" t="s">
        <v>2117</v>
      </c>
      <c r="Z1070" s="15"/>
      <c r="AA1070" s="15"/>
      <c r="AB1070" s="15"/>
      <c r="AC1070" s="15"/>
      <c r="AD1070" s="15"/>
      <c r="AE1070" s="15"/>
      <c r="AF1070" s="15"/>
      <c r="AG1070" s="15" t="s">
        <v>136</v>
      </c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</row>
    <row r="1071" spans="1:60" outlineLevel="2">
      <c r="A1071" s="18"/>
      <c r="B1071" s="19"/>
      <c r="C1071" s="30" t="s">
        <v>897</v>
      </c>
      <c r="D1071" s="23"/>
      <c r="E1071" s="34">
        <v>13.2</v>
      </c>
      <c r="F1071" s="21"/>
      <c r="G1071" s="21"/>
      <c r="H1071" s="21"/>
      <c r="I1071" s="21"/>
      <c r="J1071" s="21"/>
      <c r="K1071" s="21"/>
      <c r="L1071" s="21"/>
      <c r="M1071" s="21"/>
      <c r="N1071" s="393"/>
      <c r="O1071" s="393"/>
      <c r="P1071" s="393"/>
      <c r="Q1071" s="393"/>
      <c r="R1071" s="21"/>
      <c r="S1071" s="21"/>
      <c r="T1071" s="21"/>
      <c r="U1071" s="21"/>
      <c r="V1071" s="21"/>
      <c r="W1071" s="21"/>
      <c r="X1071" s="21"/>
      <c r="Y1071" s="21"/>
      <c r="Z1071" s="15"/>
      <c r="AA1071" s="15"/>
      <c r="AB1071" s="15"/>
      <c r="AC1071" s="15"/>
      <c r="AD1071" s="15"/>
      <c r="AE1071" s="15"/>
      <c r="AF1071" s="15"/>
      <c r="AG1071" s="15" t="s">
        <v>131</v>
      </c>
      <c r="AH1071" s="15">
        <v>0</v>
      </c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5"/>
      <c r="AZ1071" s="15"/>
      <c r="BA1071" s="15"/>
      <c r="BB1071" s="15"/>
      <c r="BC1071" s="15"/>
      <c r="BD1071" s="15"/>
      <c r="BE1071" s="15"/>
      <c r="BF1071" s="15"/>
      <c r="BG1071" s="15"/>
      <c r="BH1071" s="15"/>
    </row>
    <row r="1072" spans="1:60" outlineLevel="3">
      <c r="A1072" s="18"/>
      <c r="B1072" s="19"/>
      <c r="C1072" s="30" t="s">
        <v>898</v>
      </c>
      <c r="D1072" s="23"/>
      <c r="E1072" s="34">
        <v>9.1999999999999993</v>
      </c>
      <c r="F1072" s="21"/>
      <c r="G1072" s="21"/>
      <c r="H1072" s="21"/>
      <c r="I1072" s="21"/>
      <c r="J1072" s="21"/>
      <c r="K1072" s="21"/>
      <c r="L1072" s="21"/>
      <c r="M1072" s="21"/>
      <c r="N1072" s="393"/>
      <c r="O1072" s="393"/>
      <c r="P1072" s="393"/>
      <c r="Q1072" s="393"/>
      <c r="R1072" s="21"/>
      <c r="S1072" s="21"/>
      <c r="T1072" s="21"/>
      <c r="U1072" s="21"/>
      <c r="V1072" s="21"/>
      <c r="W1072" s="21"/>
      <c r="X1072" s="21"/>
      <c r="Y1072" s="21"/>
      <c r="Z1072" s="15"/>
      <c r="AA1072" s="15"/>
      <c r="AB1072" s="15"/>
      <c r="AC1072" s="15"/>
      <c r="AD1072" s="15"/>
      <c r="AE1072" s="15"/>
      <c r="AF1072" s="15"/>
      <c r="AG1072" s="15" t="s">
        <v>131</v>
      </c>
      <c r="AH1072" s="15">
        <v>0</v>
      </c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5"/>
      <c r="AZ1072" s="15"/>
      <c r="BA1072" s="15"/>
      <c r="BB1072" s="15"/>
      <c r="BC1072" s="15"/>
      <c r="BD1072" s="15"/>
      <c r="BE1072" s="15"/>
      <c r="BF1072" s="15"/>
      <c r="BG1072" s="15"/>
      <c r="BH1072" s="15"/>
    </row>
    <row r="1073" spans="1:60" outlineLevel="3">
      <c r="A1073" s="18"/>
      <c r="B1073" s="19"/>
      <c r="C1073" s="30" t="s">
        <v>899</v>
      </c>
      <c r="D1073" s="23"/>
      <c r="E1073" s="34">
        <v>111.6</v>
      </c>
      <c r="F1073" s="21"/>
      <c r="G1073" s="21"/>
      <c r="H1073" s="21"/>
      <c r="I1073" s="21"/>
      <c r="J1073" s="21"/>
      <c r="K1073" s="21"/>
      <c r="L1073" s="21"/>
      <c r="M1073" s="21"/>
      <c r="N1073" s="393"/>
      <c r="O1073" s="393"/>
      <c r="P1073" s="393"/>
      <c r="Q1073" s="393"/>
      <c r="R1073" s="21"/>
      <c r="S1073" s="21"/>
      <c r="T1073" s="21"/>
      <c r="U1073" s="21"/>
      <c r="V1073" s="21"/>
      <c r="W1073" s="21"/>
      <c r="X1073" s="21"/>
      <c r="Y1073" s="21"/>
      <c r="Z1073" s="15"/>
      <c r="AA1073" s="15"/>
      <c r="AB1073" s="15"/>
      <c r="AC1073" s="15"/>
      <c r="AD1073" s="15"/>
      <c r="AE1073" s="15"/>
      <c r="AF1073" s="15"/>
      <c r="AG1073" s="15" t="s">
        <v>131</v>
      </c>
      <c r="AH1073" s="15">
        <v>0</v>
      </c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5"/>
      <c r="AZ1073" s="15"/>
      <c r="BA1073" s="15"/>
      <c r="BB1073" s="15"/>
      <c r="BC1073" s="15"/>
      <c r="BD1073" s="15"/>
      <c r="BE1073" s="15"/>
      <c r="BF1073" s="15"/>
      <c r="BG1073" s="15"/>
      <c r="BH1073" s="15"/>
    </row>
    <row r="1074" spans="1:60" outlineLevel="3">
      <c r="A1074" s="18"/>
      <c r="B1074" s="19"/>
      <c r="C1074" s="30" t="s">
        <v>900</v>
      </c>
      <c r="D1074" s="23"/>
      <c r="E1074" s="34">
        <v>96.6</v>
      </c>
      <c r="F1074" s="21"/>
      <c r="G1074" s="21"/>
      <c r="H1074" s="21"/>
      <c r="I1074" s="21"/>
      <c r="J1074" s="21"/>
      <c r="K1074" s="21"/>
      <c r="L1074" s="21"/>
      <c r="M1074" s="21"/>
      <c r="N1074" s="393"/>
      <c r="O1074" s="393"/>
      <c r="P1074" s="393"/>
      <c r="Q1074" s="393"/>
      <c r="R1074" s="21"/>
      <c r="S1074" s="21"/>
      <c r="T1074" s="21"/>
      <c r="U1074" s="21"/>
      <c r="V1074" s="21"/>
      <c r="W1074" s="21"/>
      <c r="X1074" s="21"/>
      <c r="Y1074" s="21"/>
      <c r="Z1074" s="15"/>
      <c r="AA1074" s="15"/>
      <c r="AB1074" s="15"/>
      <c r="AC1074" s="15"/>
      <c r="AD1074" s="15"/>
      <c r="AE1074" s="15"/>
      <c r="AF1074" s="15"/>
      <c r="AG1074" s="15" t="s">
        <v>131</v>
      </c>
      <c r="AH1074" s="15">
        <v>0</v>
      </c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5"/>
      <c r="AZ1074" s="15"/>
      <c r="BA1074" s="15"/>
      <c r="BB1074" s="15"/>
      <c r="BC1074" s="15"/>
      <c r="BD1074" s="15"/>
      <c r="BE1074" s="15"/>
      <c r="BF1074" s="15"/>
      <c r="BG1074" s="15"/>
      <c r="BH1074" s="15"/>
    </row>
    <row r="1075" spans="1:60" outlineLevel="1">
      <c r="A1075" s="25">
        <v>143</v>
      </c>
      <c r="B1075" s="26" t="s">
        <v>903</v>
      </c>
      <c r="C1075" s="29" t="s">
        <v>904</v>
      </c>
      <c r="D1075" s="27" t="s">
        <v>267</v>
      </c>
      <c r="E1075" s="35">
        <v>224.7</v>
      </c>
      <c r="F1075" s="392"/>
      <c r="G1075" s="36">
        <f>ROUND(E1075*F1075,2)</f>
        <v>0</v>
      </c>
      <c r="H1075" s="392"/>
      <c r="I1075" s="36">
        <f>ROUND(E1075*H1075,2)</f>
        <v>0</v>
      </c>
      <c r="J1075" s="392"/>
      <c r="K1075" s="36">
        <f>ROUND(E1075*J1075,2)</f>
        <v>0</v>
      </c>
      <c r="L1075" s="36">
        <v>21</v>
      </c>
      <c r="M1075" s="36">
        <f>G1075*(1+L1075/100)</f>
        <v>0</v>
      </c>
      <c r="N1075" s="35">
        <v>3.2000000000000003E-4</v>
      </c>
      <c r="O1075" s="35">
        <f>ROUND(E1075*N1075,2)</f>
        <v>7.0000000000000007E-2</v>
      </c>
      <c r="P1075" s="35">
        <v>0</v>
      </c>
      <c r="Q1075" s="35">
        <f>ROUND(E1075*P1075,2)</f>
        <v>0</v>
      </c>
      <c r="R1075" s="36"/>
      <c r="S1075" s="36" t="s">
        <v>2116</v>
      </c>
      <c r="T1075" s="28" t="s">
        <v>2116</v>
      </c>
      <c r="U1075" s="21">
        <v>0.11</v>
      </c>
      <c r="V1075" s="21">
        <f>ROUND(E1075*U1075,2)</f>
        <v>24.72</v>
      </c>
      <c r="W1075" s="21"/>
      <c r="X1075" s="21" t="s">
        <v>135</v>
      </c>
      <c r="Y1075" s="21" t="s">
        <v>2117</v>
      </c>
      <c r="Z1075" s="15"/>
      <c r="AA1075" s="15"/>
      <c r="AB1075" s="15"/>
      <c r="AC1075" s="15"/>
      <c r="AD1075" s="15"/>
      <c r="AE1075" s="15"/>
      <c r="AF1075" s="15"/>
      <c r="AG1075" s="15" t="s">
        <v>136</v>
      </c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5"/>
      <c r="AZ1075" s="15"/>
      <c r="BA1075" s="15"/>
      <c r="BB1075" s="15"/>
      <c r="BC1075" s="15"/>
      <c r="BD1075" s="15"/>
      <c r="BE1075" s="15"/>
      <c r="BF1075" s="15"/>
      <c r="BG1075" s="15"/>
      <c r="BH1075" s="15"/>
    </row>
    <row r="1076" spans="1:60" outlineLevel="2">
      <c r="A1076" s="18"/>
      <c r="B1076" s="19"/>
      <c r="C1076" s="30" t="s">
        <v>905</v>
      </c>
      <c r="D1076" s="23"/>
      <c r="E1076" s="34">
        <v>15.2</v>
      </c>
      <c r="F1076" s="21"/>
      <c r="G1076" s="21"/>
      <c r="H1076" s="21"/>
      <c r="I1076" s="21"/>
      <c r="J1076" s="21"/>
      <c r="K1076" s="21"/>
      <c r="L1076" s="21"/>
      <c r="M1076" s="21"/>
      <c r="N1076" s="393"/>
      <c r="O1076" s="393"/>
      <c r="P1076" s="393"/>
      <c r="Q1076" s="393"/>
      <c r="R1076" s="21"/>
      <c r="S1076" s="21"/>
      <c r="T1076" s="21"/>
      <c r="U1076" s="21"/>
      <c r="V1076" s="21"/>
      <c r="W1076" s="21"/>
      <c r="X1076" s="21"/>
      <c r="Y1076" s="21"/>
      <c r="Z1076" s="15"/>
      <c r="AA1076" s="15"/>
      <c r="AB1076" s="15"/>
      <c r="AC1076" s="15"/>
      <c r="AD1076" s="15"/>
      <c r="AE1076" s="15"/>
      <c r="AF1076" s="15"/>
      <c r="AG1076" s="15" t="s">
        <v>131</v>
      </c>
      <c r="AH1076" s="15">
        <v>0</v>
      </c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5"/>
      <c r="AV1076" s="15"/>
      <c r="AW1076" s="15"/>
      <c r="AX1076" s="15"/>
      <c r="AY1076" s="15"/>
      <c r="AZ1076" s="15"/>
      <c r="BA1076" s="15"/>
      <c r="BB1076" s="15"/>
      <c r="BC1076" s="15"/>
      <c r="BD1076" s="15"/>
      <c r="BE1076" s="15"/>
      <c r="BF1076" s="15"/>
      <c r="BG1076" s="15"/>
      <c r="BH1076" s="15"/>
    </row>
    <row r="1077" spans="1:60" outlineLevel="3">
      <c r="A1077" s="18"/>
      <c r="B1077" s="19"/>
      <c r="C1077" s="30" t="s">
        <v>906</v>
      </c>
      <c r="D1077" s="23"/>
      <c r="E1077" s="34">
        <v>107.5</v>
      </c>
      <c r="F1077" s="21"/>
      <c r="G1077" s="21"/>
      <c r="H1077" s="21"/>
      <c r="I1077" s="21"/>
      <c r="J1077" s="21"/>
      <c r="K1077" s="21"/>
      <c r="L1077" s="21"/>
      <c r="M1077" s="21"/>
      <c r="N1077" s="393"/>
      <c r="O1077" s="393"/>
      <c r="P1077" s="393"/>
      <c r="Q1077" s="393"/>
      <c r="R1077" s="21"/>
      <c r="S1077" s="21"/>
      <c r="T1077" s="21"/>
      <c r="U1077" s="21"/>
      <c r="V1077" s="21"/>
      <c r="W1077" s="21"/>
      <c r="X1077" s="21"/>
      <c r="Y1077" s="21"/>
      <c r="Z1077" s="15"/>
      <c r="AA1077" s="15"/>
      <c r="AB1077" s="15"/>
      <c r="AC1077" s="15"/>
      <c r="AD1077" s="15"/>
      <c r="AE1077" s="15"/>
      <c r="AF1077" s="15"/>
      <c r="AG1077" s="15" t="s">
        <v>131</v>
      </c>
      <c r="AH1077" s="15">
        <v>0</v>
      </c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  <c r="BF1077" s="15"/>
      <c r="BG1077" s="15"/>
      <c r="BH1077" s="15"/>
    </row>
    <row r="1078" spans="1:60" outlineLevel="3">
      <c r="A1078" s="18"/>
      <c r="B1078" s="19"/>
      <c r="C1078" s="30" t="s">
        <v>907</v>
      </c>
      <c r="D1078" s="23"/>
      <c r="E1078" s="34">
        <v>102</v>
      </c>
      <c r="F1078" s="21"/>
      <c r="G1078" s="21"/>
      <c r="H1078" s="21"/>
      <c r="I1078" s="21"/>
      <c r="J1078" s="21"/>
      <c r="K1078" s="21"/>
      <c r="L1078" s="21"/>
      <c r="M1078" s="21"/>
      <c r="N1078" s="393"/>
      <c r="O1078" s="393"/>
      <c r="P1078" s="393"/>
      <c r="Q1078" s="393"/>
      <c r="R1078" s="21"/>
      <c r="S1078" s="21"/>
      <c r="T1078" s="21"/>
      <c r="U1078" s="21"/>
      <c r="V1078" s="21"/>
      <c r="W1078" s="21"/>
      <c r="X1078" s="21"/>
      <c r="Y1078" s="21"/>
      <c r="Z1078" s="15"/>
      <c r="AA1078" s="15"/>
      <c r="AB1078" s="15"/>
      <c r="AC1078" s="15"/>
      <c r="AD1078" s="15"/>
      <c r="AE1078" s="15"/>
      <c r="AF1078" s="15"/>
      <c r="AG1078" s="15" t="s">
        <v>131</v>
      </c>
      <c r="AH1078" s="15">
        <v>0</v>
      </c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5"/>
      <c r="AZ1078" s="15"/>
      <c r="BA1078" s="15"/>
      <c r="BB1078" s="15"/>
      <c r="BC1078" s="15"/>
      <c r="BD1078" s="15"/>
      <c r="BE1078" s="15"/>
      <c r="BF1078" s="15"/>
      <c r="BG1078" s="15"/>
      <c r="BH1078" s="15"/>
    </row>
    <row r="1079" spans="1:60" ht="22.5" outlineLevel="1">
      <c r="A1079" s="25">
        <v>144</v>
      </c>
      <c r="B1079" s="26" t="s">
        <v>908</v>
      </c>
      <c r="C1079" s="29" t="s">
        <v>909</v>
      </c>
      <c r="D1079" s="27" t="s">
        <v>152</v>
      </c>
      <c r="E1079" s="35">
        <v>7.5</v>
      </c>
      <c r="F1079" s="392"/>
      <c r="G1079" s="36">
        <f>ROUND(E1079*F1079,2)</f>
        <v>0</v>
      </c>
      <c r="H1079" s="392"/>
      <c r="I1079" s="36">
        <f>ROUND(E1079*H1079,2)</f>
        <v>0</v>
      </c>
      <c r="J1079" s="392"/>
      <c r="K1079" s="36">
        <f>ROUND(E1079*J1079,2)</f>
        <v>0</v>
      </c>
      <c r="L1079" s="36">
        <v>21</v>
      </c>
      <c r="M1079" s="36">
        <f>G1079*(1+L1079/100)</f>
        <v>0</v>
      </c>
      <c r="N1079" s="35">
        <v>1.7000000000000001E-4</v>
      </c>
      <c r="O1079" s="35">
        <f>ROUND(E1079*N1079,2)</f>
        <v>0</v>
      </c>
      <c r="P1079" s="35">
        <v>0</v>
      </c>
      <c r="Q1079" s="35">
        <f>ROUND(E1079*P1079,2)</f>
        <v>0</v>
      </c>
      <c r="R1079" s="36"/>
      <c r="S1079" s="36" t="s">
        <v>2116</v>
      </c>
      <c r="T1079" s="28" t="s">
        <v>2116</v>
      </c>
      <c r="U1079" s="21">
        <v>0.17</v>
      </c>
      <c r="V1079" s="21">
        <f>ROUND(E1079*U1079,2)</f>
        <v>1.28</v>
      </c>
      <c r="W1079" s="21"/>
      <c r="X1079" s="21" t="s">
        <v>135</v>
      </c>
      <c r="Y1079" s="21" t="s">
        <v>2117</v>
      </c>
      <c r="Z1079" s="15"/>
      <c r="AA1079" s="15"/>
      <c r="AB1079" s="15"/>
      <c r="AC1079" s="15"/>
      <c r="AD1079" s="15"/>
      <c r="AE1079" s="15"/>
      <c r="AF1079" s="15"/>
      <c r="AG1079" s="15" t="s">
        <v>136</v>
      </c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</row>
    <row r="1080" spans="1:60" outlineLevel="2">
      <c r="A1080" s="18"/>
      <c r="B1080" s="19"/>
      <c r="C1080" s="30" t="s">
        <v>580</v>
      </c>
      <c r="D1080" s="23"/>
      <c r="E1080" s="34">
        <v>7.5</v>
      </c>
      <c r="F1080" s="21"/>
      <c r="G1080" s="21"/>
      <c r="H1080" s="21"/>
      <c r="I1080" s="21"/>
      <c r="J1080" s="21"/>
      <c r="K1080" s="21"/>
      <c r="L1080" s="21"/>
      <c r="M1080" s="21"/>
      <c r="N1080" s="393"/>
      <c r="O1080" s="393"/>
      <c r="P1080" s="393"/>
      <c r="Q1080" s="393"/>
      <c r="R1080" s="21"/>
      <c r="S1080" s="21"/>
      <c r="T1080" s="21"/>
      <c r="U1080" s="21"/>
      <c r="V1080" s="21"/>
      <c r="W1080" s="21"/>
      <c r="X1080" s="21"/>
      <c r="Y1080" s="21"/>
      <c r="Z1080" s="15"/>
      <c r="AA1080" s="15"/>
      <c r="AB1080" s="15"/>
      <c r="AC1080" s="15"/>
      <c r="AD1080" s="15"/>
      <c r="AE1080" s="15"/>
      <c r="AF1080" s="15"/>
      <c r="AG1080" s="15" t="s">
        <v>131</v>
      </c>
      <c r="AH1080" s="15">
        <v>0</v>
      </c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</row>
    <row r="1081" spans="1:60" ht="22.5" outlineLevel="1">
      <c r="A1081" s="25">
        <v>145</v>
      </c>
      <c r="B1081" s="26" t="s">
        <v>910</v>
      </c>
      <c r="C1081" s="29" t="s">
        <v>911</v>
      </c>
      <c r="D1081" s="27" t="s">
        <v>152</v>
      </c>
      <c r="E1081" s="35">
        <v>7.5</v>
      </c>
      <c r="F1081" s="392"/>
      <c r="G1081" s="36">
        <f>ROUND(E1081*F1081,2)</f>
        <v>0</v>
      </c>
      <c r="H1081" s="392"/>
      <c r="I1081" s="36">
        <f>ROUND(E1081*H1081,2)</f>
        <v>0</v>
      </c>
      <c r="J1081" s="392"/>
      <c r="K1081" s="36">
        <f>ROUND(E1081*J1081,2)</f>
        <v>0</v>
      </c>
      <c r="L1081" s="36">
        <v>21</v>
      </c>
      <c r="M1081" s="36">
        <f>G1081*(1+L1081/100)</f>
        <v>0</v>
      </c>
      <c r="N1081" s="35">
        <v>1.9000000000000001E-4</v>
      </c>
      <c r="O1081" s="35">
        <f>ROUND(E1081*N1081,2)</f>
        <v>0</v>
      </c>
      <c r="P1081" s="35">
        <v>0</v>
      </c>
      <c r="Q1081" s="35">
        <f>ROUND(E1081*P1081,2)</f>
        <v>0</v>
      </c>
      <c r="R1081" s="36"/>
      <c r="S1081" s="36" t="s">
        <v>2116</v>
      </c>
      <c r="T1081" s="28" t="s">
        <v>2116</v>
      </c>
      <c r="U1081" s="21">
        <v>0.19600000000000001</v>
      </c>
      <c r="V1081" s="21">
        <f>ROUND(E1081*U1081,2)</f>
        <v>1.47</v>
      </c>
      <c r="W1081" s="21"/>
      <c r="X1081" s="21" t="s">
        <v>135</v>
      </c>
      <c r="Y1081" s="21" t="s">
        <v>2117</v>
      </c>
      <c r="Z1081" s="15"/>
      <c r="AA1081" s="15"/>
      <c r="AB1081" s="15"/>
      <c r="AC1081" s="15"/>
      <c r="AD1081" s="15"/>
      <c r="AE1081" s="15"/>
      <c r="AF1081" s="15"/>
      <c r="AG1081" s="15" t="s">
        <v>136</v>
      </c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</row>
    <row r="1082" spans="1:60" outlineLevel="2">
      <c r="A1082" s="18"/>
      <c r="B1082" s="19"/>
      <c r="C1082" s="30" t="s">
        <v>580</v>
      </c>
      <c r="D1082" s="23"/>
      <c r="E1082" s="34">
        <v>7.5</v>
      </c>
      <c r="F1082" s="21"/>
      <c r="G1082" s="21"/>
      <c r="H1082" s="21"/>
      <c r="I1082" s="21"/>
      <c r="J1082" s="21"/>
      <c r="K1082" s="21"/>
      <c r="L1082" s="21"/>
      <c r="M1082" s="21"/>
      <c r="N1082" s="393"/>
      <c r="O1082" s="393"/>
      <c r="P1082" s="393"/>
      <c r="Q1082" s="393"/>
      <c r="R1082" s="21"/>
      <c r="S1082" s="21"/>
      <c r="T1082" s="21"/>
      <c r="U1082" s="21"/>
      <c r="V1082" s="21"/>
      <c r="W1082" s="21"/>
      <c r="X1082" s="21"/>
      <c r="Y1082" s="21"/>
      <c r="Z1082" s="15"/>
      <c r="AA1082" s="15"/>
      <c r="AB1082" s="15"/>
      <c r="AC1082" s="15"/>
      <c r="AD1082" s="15"/>
      <c r="AE1082" s="15"/>
      <c r="AF1082" s="15"/>
      <c r="AG1082" s="15" t="s">
        <v>131</v>
      </c>
      <c r="AH1082" s="15">
        <v>0</v>
      </c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  <c r="BG1082" s="15"/>
      <c r="BH1082" s="15"/>
    </row>
    <row r="1083" spans="1:60" ht="22.5" outlineLevel="1">
      <c r="A1083" s="25">
        <v>146</v>
      </c>
      <c r="B1083" s="26" t="s">
        <v>912</v>
      </c>
      <c r="C1083" s="29" t="s">
        <v>913</v>
      </c>
      <c r="D1083" s="27" t="s">
        <v>267</v>
      </c>
      <c r="E1083" s="35">
        <v>4</v>
      </c>
      <c r="F1083" s="392"/>
      <c r="G1083" s="36">
        <f>ROUND(E1083*F1083,2)</f>
        <v>0</v>
      </c>
      <c r="H1083" s="392"/>
      <c r="I1083" s="36">
        <f>ROUND(E1083*H1083,2)</f>
        <v>0</v>
      </c>
      <c r="J1083" s="392"/>
      <c r="K1083" s="36">
        <f>ROUND(E1083*J1083,2)</f>
        <v>0</v>
      </c>
      <c r="L1083" s="36">
        <v>21</v>
      </c>
      <c r="M1083" s="36">
        <f>G1083*(1+L1083/100)</f>
        <v>0</v>
      </c>
      <c r="N1083" s="35">
        <v>5.2999999999999998E-4</v>
      </c>
      <c r="O1083" s="35">
        <f>ROUND(E1083*N1083,2)</f>
        <v>0</v>
      </c>
      <c r="P1083" s="35">
        <v>0</v>
      </c>
      <c r="Q1083" s="35">
        <f>ROUND(E1083*P1083,2)</f>
        <v>0</v>
      </c>
      <c r="R1083" s="36"/>
      <c r="S1083" s="36" t="s">
        <v>2116</v>
      </c>
      <c r="T1083" s="28" t="s">
        <v>2116</v>
      </c>
      <c r="U1083" s="21">
        <v>0.1</v>
      </c>
      <c r="V1083" s="21">
        <f>ROUND(E1083*U1083,2)</f>
        <v>0.4</v>
      </c>
      <c r="W1083" s="21"/>
      <c r="X1083" s="21" t="s">
        <v>135</v>
      </c>
      <c r="Y1083" s="21" t="s">
        <v>2117</v>
      </c>
      <c r="Z1083" s="15"/>
      <c r="AA1083" s="15"/>
      <c r="AB1083" s="15"/>
      <c r="AC1083" s="15"/>
      <c r="AD1083" s="15"/>
      <c r="AE1083" s="15"/>
      <c r="AF1083" s="15"/>
      <c r="AG1083" s="15" t="s">
        <v>136</v>
      </c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</row>
    <row r="1084" spans="1:60" outlineLevel="2">
      <c r="A1084" s="18"/>
      <c r="B1084" s="19"/>
      <c r="C1084" s="30" t="s">
        <v>914</v>
      </c>
      <c r="D1084" s="23"/>
      <c r="E1084" s="34">
        <v>4</v>
      </c>
      <c r="F1084" s="21"/>
      <c r="G1084" s="21"/>
      <c r="H1084" s="21"/>
      <c r="I1084" s="21"/>
      <c r="J1084" s="21"/>
      <c r="K1084" s="21"/>
      <c r="L1084" s="21"/>
      <c r="M1084" s="21"/>
      <c r="N1084" s="393"/>
      <c r="O1084" s="393"/>
      <c r="P1084" s="393"/>
      <c r="Q1084" s="393"/>
      <c r="R1084" s="21"/>
      <c r="S1084" s="21"/>
      <c r="T1084" s="21"/>
      <c r="U1084" s="21"/>
      <c r="V1084" s="21"/>
      <c r="W1084" s="21"/>
      <c r="X1084" s="21"/>
      <c r="Y1084" s="21"/>
      <c r="Z1084" s="15"/>
      <c r="AA1084" s="15"/>
      <c r="AB1084" s="15"/>
      <c r="AC1084" s="15"/>
      <c r="AD1084" s="15"/>
      <c r="AE1084" s="15"/>
      <c r="AF1084" s="15"/>
      <c r="AG1084" s="15" t="s">
        <v>131</v>
      </c>
      <c r="AH1084" s="15">
        <v>0</v>
      </c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</row>
    <row r="1085" spans="1:60" outlineLevel="1">
      <c r="A1085" s="25">
        <v>147</v>
      </c>
      <c r="B1085" s="26" t="s">
        <v>915</v>
      </c>
      <c r="C1085" s="29" t="s">
        <v>916</v>
      </c>
      <c r="D1085" s="27" t="s">
        <v>859</v>
      </c>
      <c r="E1085" s="35">
        <v>12.618</v>
      </c>
      <c r="F1085" s="392"/>
      <c r="G1085" s="36">
        <f>ROUND(E1085*F1085,2)</f>
        <v>0</v>
      </c>
      <c r="H1085" s="392"/>
      <c r="I1085" s="36">
        <f>ROUND(E1085*H1085,2)</f>
        <v>0</v>
      </c>
      <c r="J1085" s="392"/>
      <c r="K1085" s="36">
        <f>ROUND(E1085*J1085,2)</f>
        <v>0</v>
      </c>
      <c r="L1085" s="36">
        <v>21</v>
      </c>
      <c r="M1085" s="36">
        <f>G1085*(1+L1085/100)</f>
        <v>0</v>
      </c>
      <c r="N1085" s="35">
        <v>1E-3</v>
      </c>
      <c r="O1085" s="35">
        <f>ROUND(E1085*N1085,2)</f>
        <v>0.01</v>
      </c>
      <c r="P1085" s="35">
        <v>0</v>
      </c>
      <c r="Q1085" s="35">
        <f>ROUND(E1085*P1085,2)</f>
        <v>0</v>
      </c>
      <c r="R1085" s="36" t="s">
        <v>230</v>
      </c>
      <c r="S1085" s="36" t="s">
        <v>2116</v>
      </c>
      <c r="T1085" s="28" t="s">
        <v>2119</v>
      </c>
      <c r="U1085" s="21">
        <v>0</v>
      </c>
      <c r="V1085" s="21">
        <f>ROUND(E1085*U1085,2)</f>
        <v>0</v>
      </c>
      <c r="W1085" s="21"/>
      <c r="X1085" s="21" t="s">
        <v>231</v>
      </c>
      <c r="Y1085" s="21" t="s">
        <v>2117</v>
      </c>
      <c r="Z1085" s="15"/>
      <c r="AA1085" s="15"/>
      <c r="AB1085" s="15"/>
      <c r="AC1085" s="15"/>
      <c r="AD1085" s="15"/>
      <c r="AE1085" s="15"/>
      <c r="AF1085" s="15"/>
      <c r="AG1085" s="15" t="s">
        <v>232</v>
      </c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  <c r="BF1085" s="15"/>
      <c r="BG1085" s="15"/>
      <c r="BH1085" s="15"/>
    </row>
    <row r="1086" spans="1:60" outlineLevel="2">
      <c r="A1086" s="18"/>
      <c r="B1086" s="19"/>
      <c r="C1086" s="30" t="s">
        <v>917</v>
      </c>
      <c r="D1086" s="23"/>
      <c r="E1086" s="34">
        <v>2.25</v>
      </c>
      <c r="F1086" s="21"/>
      <c r="G1086" s="21"/>
      <c r="H1086" s="21"/>
      <c r="I1086" s="21"/>
      <c r="J1086" s="21"/>
      <c r="K1086" s="21"/>
      <c r="L1086" s="21"/>
      <c r="M1086" s="21"/>
      <c r="N1086" s="393"/>
      <c r="O1086" s="393"/>
      <c r="P1086" s="393"/>
      <c r="Q1086" s="393"/>
      <c r="R1086" s="21"/>
      <c r="S1086" s="21"/>
      <c r="T1086" s="21"/>
      <c r="U1086" s="21"/>
      <c r="V1086" s="21"/>
      <c r="W1086" s="21"/>
      <c r="X1086" s="21"/>
      <c r="Y1086" s="21"/>
      <c r="Z1086" s="15"/>
      <c r="AA1086" s="15"/>
      <c r="AB1086" s="15"/>
      <c r="AC1086" s="15"/>
      <c r="AD1086" s="15"/>
      <c r="AE1086" s="15"/>
      <c r="AF1086" s="15"/>
      <c r="AG1086" s="15" t="s">
        <v>131</v>
      </c>
      <c r="AH1086" s="15">
        <v>0</v>
      </c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  <c r="BG1086" s="15"/>
      <c r="BH1086" s="15"/>
    </row>
    <row r="1087" spans="1:60" outlineLevel="3">
      <c r="A1087" s="18"/>
      <c r="B1087" s="19"/>
      <c r="C1087" s="30" t="s">
        <v>918</v>
      </c>
      <c r="D1087" s="23"/>
      <c r="E1087" s="34">
        <v>10.368</v>
      </c>
      <c r="F1087" s="21"/>
      <c r="G1087" s="21"/>
      <c r="H1087" s="21"/>
      <c r="I1087" s="21"/>
      <c r="J1087" s="21"/>
      <c r="K1087" s="21"/>
      <c r="L1087" s="21"/>
      <c r="M1087" s="21"/>
      <c r="N1087" s="393"/>
      <c r="O1087" s="393"/>
      <c r="P1087" s="393"/>
      <c r="Q1087" s="393"/>
      <c r="R1087" s="21"/>
      <c r="S1087" s="21"/>
      <c r="T1087" s="21"/>
      <c r="U1087" s="21"/>
      <c r="V1087" s="21"/>
      <c r="W1087" s="21"/>
      <c r="X1087" s="21"/>
      <c r="Y1087" s="21"/>
      <c r="Z1087" s="15"/>
      <c r="AA1087" s="15"/>
      <c r="AB1087" s="15"/>
      <c r="AC1087" s="15"/>
      <c r="AD1087" s="15"/>
      <c r="AE1087" s="15"/>
      <c r="AF1087" s="15"/>
      <c r="AG1087" s="15" t="s">
        <v>131</v>
      </c>
      <c r="AH1087" s="15">
        <v>0</v>
      </c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  <c r="BF1087" s="15"/>
      <c r="BG1087" s="15"/>
      <c r="BH1087" s="15"/>
    </row>
    <row r="1088" spans="1:60" outlineLevel="1">
      <c r="A1088" s="25">
        <v>148</v>
      </c>
      <c r="B1088" s="26" t="s">
        <v>919</v>
      </c>
      <c r="C1088" s="29" t="s">
        <v>920</v>
      </c>
      <c r="D1088" s="27" t="s">
        <v>152</v>
      </c>
      <c r="E1088" s="35">
        <v>8.25</v>
      </c>
      <c r="F1088" s="392"/>
      <c r="G1088" s="36">
        <f>ROUND(E1088*F1088,2)</f>
        <v>0</v>
      </c>
      <c r="H1088" s="392"/>
      <c r="I1088" s="36">
        <f>ROUND(E1088*H1088,2)</f>
        <v>0</v>
      </c>
      <c r="J1088" s="392"/>
      <c r="K1088" s="36">
        <f>ROUND(E1088*J1088,2)</f>
        <v>0</v>
      </c>
      <c r="L1088" s="36">
        <v>21</v>
      </c>
      <c r="M1088" s="36">
        <f>G1088*(1+L1088/100)</f>
        <v>0</v>
      </c>
      <c r="N1088" s="35">
        <v>5.5000000000000003E-4</v>
      </c>
      <c r="O1088" s="35">
        <f>ROUND(E1088*N1088,2)</f>
        <v>0</v>
      </c>
      <c r="P1088" s="35">
        <v>0</v>
      </c>
      <c r="Q1088" s="35">
        <f>ROUND(E1088*P1088,2)</f>
        <v>0</v>
      </c>
      <c r="R1088" s="36" t="s">
        <v>230</v>
      </c>
      <c r="S1088" s="36" t="s">
        <v>2116</v>
      </c>
      <c r="T1088" s="28" t="s">
        <v>2118</v>
      </c>
      <c r="U1088" s="21">
        <v>0</v>
      </c>
      <c r="V1088" s="21">
        <f>ROUND(E1088*U1088,2)</f>
        <v>0</v>
      </c>
      <c r="W1088" s="21"/>
      <c r="X1088" s="21" t="s">
        <v>231</v>
      </c>
      <c r="Y1088" s="21" t="s">
        <v>2117</v>
      </c>
      <c r="Z1088" s="15"/>
      <c r="AA1088" s="15"/>
      <c r="AB1088" s="15"/>
      <c r="AC1088" s="15"/>
      <c r="AD1088" s="15"/>
      <c r="AE1088" s="15"/>
      <c r="AF1088" s="15"/>
      <c r="AG1088" s="15" t="s">
        <v>232</v>
      </c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5"/>
      <c r="AV1088" s="15"/>
      <c r="AW1088" s="15"/>
      <c r="AX1088" s="15"/>
      <c r="AY1088" s="15"/>
      <c r="AZ1088" s="15"/>
      <c r="BA1088" s="15"/>
      <c r="BB1088" s="15"/>
      <c r="BC1088" s="15"/>
      <c r="BD1088" s="15"/>
      <c r="BE1088" s="15"/>
      <c r="BF1088" s="15"/>
      <c r="BG1088" s="15"/>
      <c r="BH1088" s="15"/>
    </row>
    <row r="1089" spans="1:60" outlineLevel="2">
      <c r="A1089" s="18"/>
      <c r="B1089" s="19"/>
      <c r="C1089" s="30" t="s">
        <v>921</v>
      </c>
      <c r="D1089" s="23"/>
      <c r="E1089" s="34">
        <v>8.25</v>
      </c>
      <c r="F1089" s="21"/>
      <c r="G1089" s="21"/>
      <c r="H1089" s="21"/>
      <c r="I1089" s="21"/>
      <c r="J1089" s="21"/>
      <c r="K1089" s="21"/>
      <c r="L1089" s="21"/>
      <c r="M1089" s="21"/>
      <c r="N1089" s="393"/>
      <c r="O1089" s="393"/>
      <c r="P1089" s="393"/>
      <c r="Q1089" s="393"/>
      <c r="R1089" s="21"/>
      <c r="S1089" s="21"/>
      <c r="T1089" s="21"/>
      <c r="U1089" s="21"/>
      <c r="V1089" s="21"/>
      <c r="W1089" s="21"/>
      <c r="X1089" s="21"/>
      <c r="Y1089" s="21"/>
      <c r="Z1089" s="15"/>
      <c r="AA1089" s="15"/>
      <c r="AB1089" s="15"/>
      <c r="AC1089" s="15"/>
      <c r="AD1089" s="15"/>
      <c r="AE1089" s="15"/>
      <c r="AF1089" s="15"/>
      <c r="AG1089" s="15" t="s">
        <v>131</v>
      </c>
      <c r="AH1089" s="15">
        <v>0</v>
      </c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5"/>
      <c r="AZ1089" s="15"/>
      <c r="BA1089" s="15"/>
      <c r="BB1089" s="15"/>
      <c r="BC1089" s="15"/>
      <c r="BD1089" s="15"/>
      <c r="BE1089" s="15"/>
      <c r="BF1089" s="15"/>
      <c r="BG1089" s="15"/>
      <c r="BH1089" s="15"/>
    </row>
    <row r="1090" spans="1:60" outlineLevel="1">
      <c r="A1090" s="25">
        <v>149</v>
      </c>
      <c r="B1090" s="26" t="s">
        <v>922</v>
      </c>
      <c r="C1090" s="29" t="s">
        <v>923</v>
      </c>
      <c r="D1090" s="27" t="s">
        <v>152</v>
      </c>
      <c r="E1090" s="35">
        <v>100.944</v>
      </c>
      <c r="F1090" s="392"/>
      <c r="G1090" s="36">
        <f>ROUND(E1090*F1090,2)</f>
        <v>0</v>
      </c>
      <c r="H1090" s="392"/>
      <c r="I1090" s="36">
        <f>ROUND(E1090*H1090,2)</f>
        <v>0</v>
      </c>
      <c r="J1090" s="392"/>
      <c r="K1090" s="36">
        <f>ROUND(E1090*J1090,2)</f>
        <v>0</v>
      </c>
      <c r="L1090" s="36">
        <v>21</v>
      </c>
      <c r="M1090" s="36">
        <f>G1090*(1+L1090/100)</f>
        <v>0</v>
      </c>
      <c r="N1090" s="35">
        <v>4.4999999999999997E-3</v>
      </c>
      <c r="O1090" s="35">
        <f>ROUND(E1090*N1090,2)</f>
        <v>0.45</v>
      </c>
      <c r="P1090" s="35">
        <v>0</v>
      </c>
      <c r="Q1090" s="35">
        <f>ROUND(E1090*P1090,2)</f>
        <v>0</v>
      </c>
      <c r="R1090" s="36" t="s">
        <v>230</v>
      </c>
      <c r="S1090" s="36" t="s">
        <v>2116</v>
      </c>
      <c r="T1090" s="28" t="s">
        <v>2116</v>
      </c>
      <c r="U1090" s="21">
        <v>0</v>
      </c>
      <c r="V1090" s="21">
        <f>ROUND(E1090*U1090,2)</f>
        <v>0</v>
      </c>
      <c r="W1090" s="21"/>
      <c r="X1090" s="21" t="s">
        <v>231</v>
      </c>
      <c r="Y1090" s="21" t="s">
        <v>2117</v>
      </c>
      <c r="Z1090" s="15"/>
      <c r="AA1090" s="15"/>
      <c r="AB1090" s="15"/>
      <c r="AC1090" s="15"/>
      <c r="AD1090" s="15"/>
      <c r="AE1090" s="15"/>
      <c r="AF1090" s="15"/>
      <c r="AG1090" s="15" t="s">
        <v>232</v>
      </c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  <c r="BF1090" s="15"/>
      <c r="BG1090" s="15"/>
      <c r="BH1090" s="15"/>
    </row>
    <row r="1091" spans="1:60" outlineLevel="2">
      <c r="A1091" s="18"/>
      <c r="B1091" s="19"/>
      <c r="C1091" s="30" t="s">
        <v>924</v>
      </c>
      <c r="D1091" s="23"/>
      <c r="E1091" s="34">
        <v>18</v>
      </c>
      <c r="F1091" s="21"/>
      <c r="G1091" s="21"/>
      <c r="H1091" s="21"/>
      <c r="I1091" s="21"/>
      <c r="J1091" s="21"/>
      <c r="K1091" s="21"/>
      <c r="L1091" s="21"/>
      <c r="M1091" s="21"/>
      <c r="N1091" s="393"/>
      <c r="O1091" s="393"/>
      <c r="P1091" s="393"/>
      <c r="Q1091" s="393"/>
      <c r="R1091" s="21"/>
      <c r="S1091" s="21"/>
      <c r="T1091" s="21"/>
      <c r="U1091" s="21"/>
      <c r="V1091" s="21"/>
      <c r="W1091" s="21"/>
      <c r="X1091" s="21"/>
      <c r="Y1091" s="21"/>
      <c r="Z1091" s="15"/>
      <c r="AA1091" s="15"/>
      <c r="AB1091" s="15"/>
      <c r="AC1091" s="15"/>
      <c r="AD1091" s="15"/>
      <c r="AE1091" s="15"/>
      <c r="AF1091" s="15"/>
      <c r="AG1091" s="15" t="s">
        <v>131</v>
      </c>
      <c r="AH1091" s="15">
        <v>0</v>
      </c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</row>
    <row r="1092" spans="1:60" outlineLevel="3">
      <c r="A1092" s="18"/>
      <c r="B1092" s="19"/>
      <c r="C1092" s="30" t="s">
        <v>925</v>
      </c>
      <c r="D1092" s="23"/>
      <c r="E1092" s="34">
        <v>82.944000000000003</v>
      </c>
      <c r="F1092" s="21"/>
      <c r="G1092" s="21"/>
      <c r="H1092" s="21"/>
      <c r="I1092" s="21"/>
      <c r="J1092" s="21"/>
      <c r="K1092" s="21"/>
      <c r="L1092" s="21"/>
      <c r="M1092" s="21"/>
      <c r="N1092" s="393"/>
      <c r="O1092" s="393"/>
      <c r="P1092" s="393"/>
      <c r="Q1092" s="393"/>
      <c r="R1092" s="21"/>
      <c r="S1092" s="21"/>
      <c r="T1092" s="21"/>
      <c r="U1092" s="21"/>
      <c r="V1092" s="21"/>
      <c r="W1092" s="21"/>
      <c r="X1092" s="21"/>
      <c r="Y1092" s="21"/>
      <c r="Z1092" s="15"/>
      <c r="AA1092" s="15"/>
      <c r="AB1092" s="15"/>
      <c r="AC1092" s="15"/>
      <c r="AD1092" s="15"/>
      <c r="AE1092" s="15"/>
      <c r="AF1092" s="15"/>
      <c r="AG1092" s="15" t="s">
        <v>131</v>
      </c>
      <c r="AH1092" s="15">
        <v>0</v>
      </c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  <c r="BG1092" s="15"/>
      <c r="BH1092" s="15"/>
    </row>
    <row r="1093" spans="1:60" outlineLevel="1">
      <c r="A1093" s="25">
        <v>150</v>
      </c>
      <c r="B1093" s="26" t="s">
        <v>926</v>
      </c>
      <c r="C1093" s="29" t="s">
        <v>927</v>
      </c>
      <c r="D1093" s="27" t="s">
        <v>152</v>
      </c>
      <c r="E1093" s="35">
        <v>16.5</v>
      </c>
      <c r="F1093" s="392"/>
      <c r="G1093" s="36">
        <f>ROUND(E1093*F1093,2)</f>
        <v>0</v>
      </c>
      <c r="H1093" s="392"/>
      <c r="I1093" s="36">
        <f>ROUND(E1093*H1093,2)</f>
        <v>0</v>
      </c>
      <c r="J1093" s="392"/>
      <c r="K1093" s="36">
        <f>ROUND(E1093*J1093,2)</f>
        <v>0</v>
      </c>
      <c r="L1093" s="36">
        <v>21</v>
      </c>
      <c r="M1093" s="36">
        <f>G1093*(1+L1093/100)</f>
        <v>0</v>
      </c>
      <c r="N1093" s="35">
        <v>2.9999999999999997E-4</v>
      </c>
      <c r="O1093" s="35">
        <f>ROUND(E1093*N1093,2)</f>
        <v>0</v>
      </c>
      <c r="P1093" s="35">
        <v>0</v>
      </c>
      <c r="Q1093" s="35">
        <f>ROUND(E1093*P1093,2)</f>
        <v>0</v>
      </c>
      <c r="R1093" s="36" t="s">
        <v>230</v>
      </c>
      <c r="S1093" s="36" t="s">
        <v>2116</v>
      </c>
      <c r="T1093" s="28" t="s">
        <v>2116</v>
      </c>
      <c r="U1093" s="21">
        <v>0</v>
      </c>
      <c r="V1093" s="21">
        <f>ROUND(E1093*U1093,2)</f>
        <v>0</v>
      </c>
      <c r="W1093" s="21"/>
      <c r="X1093" s="21" t="s">
        <v>231</v>
      </c>
      <c r="Y1093" s="21" t="s">
        <v>2117</v>
      </c>
      <c r="Z1093" s="15"/>
      <c r="AA1093" s="15"/>
      <c r="AB1093" s="15"/>
      <c r="AC1093" s="15"/>
      <c r="AD1093" s="15"/>
      <c r="AE1093" s="15"/>
      <c r="AF1093" s="15"/>
      <c r="AG1093" s="15" t="s">
        <v>232</v>
      </c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  <c r="BG1093" s="15"/>
      <c r="BH1093" s="15"/>
    </row>
    <row r="1094" spans="1:60" outlineLevel="2">
      <c r="A1094" s="18"/>
      <c r="B1094" s="19"/>
      <c r="C1094" s="30" t="s">
        <v>928</v>
      </c>
      <c r="D1094" s="23"/>
      <c r="E1094" s="34">
        <v>16.5</v>
      </c>
      <c r="F1094" s="21"/>
      <c r="G1094" s="21"/>
      <c r="H1094" s="21"/>
      <c r="I1094" s="21"/>
      <c r="J1094" s="21"/>
      <c r="K1094" s="21"/>
      <c r="L1094" s="21"/>
      <c r="M1094" s="21"/>
      <c r="N1094" s="393"/>
      <c r="O1094" s="393"/>
      <c r="P1094" s="393"/>
      <c r="Q1094" s="393"/>
      <c r="R1094" s="21"/>
      <c r="S1094" s="21"/>
      <c r="T1094" s="21"/>
      <c r="U1094" s="21"/>
      <c r="V1094" s="21"/>
      <c r="W1094" s="21"/>
      <c r="X1094" s="21"/>
      <c r="Y1094" s="21"/>
      <c r="Z1094" s="15"/>
      <c r="AA1094" s="15"/>
      <c r="AB1094" s="15"/>
      <c r="AC1094" s="15"/>
      <c r="AD1094" s="15"/>
      <c r="AE1094" s="15"/>
      <c r="AF1094" s="15"/>
      <c r="AG1094" s="15" t="s">
        <v>131</v>
      </c>
      <c r="AH1094" s="15">
        <v>0</v>
      </c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</row>
    <row r="1095" spans="1:60" outlineLevel="1">
      <c r="A1095" s="18">
        <v>151</v>
      </c>
      <c r="B1095" s="19" t="s">
        <v>929</v>
      </c>
      <c r="C1095" s="31" t="s">
        <v>930</v>
      </c>
      <c r="D1095" s="20" t="s">
        <v>0</v>
      </c>
      <c r="E1095" s="465"/>
      <c r="F1095" s="22"/>
      <c r="G1095" s="21">
        <f>ROUND(E1095*F1095,2)</f>
        <v>0</v>
      </c>
      <c r="H1095" s="22"/>
      <c r="I1095" s="21">
        <f>ROUND(E1095*H1095,2)</f>
        <v>0</v>
      </c>
      <c r="J1095" s="22"/>
      <c r="K1095" s="21">
        <f>ROUND(E1095*J1095,2)</f>
        <v>0</v>
      </c>
      <c r="L1095" s="21">
        <v>21</v>
      </c>
      <c r="M1095" s="21">
        <f>G1095*(1+L1095/100)</f>
        <v>0</v>
      </c>
      <c r="N1095" s="393">
        <v>0</v>
      </c>
      <c r="O1095" s="393">
        <f>ROUND(E1095*N1095,2)</f>
        <v>0</v>
      </c>
      <c r="P1095" s="393">
        <v>0</v>
      </c>
      <c r="Q1095" s="393">
        <f>ROUND(E1095*P1095,2)</f>
        <v>0</v>
      </c>
      <c r="R1095" s="21"/>
      <c r="S1095" s="21" t="s">
        <v>2116</v>
      </c>
      <c r="T1095" s="21" t="s">
        <v>2116</v>
      </c>
      <c r="U1095" s="21">
        <v>0</v>
      </c>
      <c r="V1095" s="21">
        <f>ROUND(E1095*U1095,2)</f>
        <v>0</v>
      </c>
      <c r="W1095" s="21"/>
      <c r="X1095" s="21" t="s">
        <v>881</v>
      </c>
      <c r="Y1095" s="21" t="s">
        <v>2117</v>
      </c>
      <c r="Z1095" s="15"/>
      <c r="AA1095" s="15"/>
      <c r="AB1095" s="15"/>
      <c r="AC1095" s="15"/>
      <c r="AD1095" s="15"/>
      <c r="AE1095" s="15"/>
      <c r="AF1095" s="15"/>
      <c r="AG1095" s="15" t="s">
        <v>882</v>
      </c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  <c r="BG1095" s="15"/>
      <c r="BH1095" s="15"/>
    </row>
    <row r="1096" spans="1:60">
      <c r="A1096" s="464" t="s">
        <v>120</v>
      </c>
      <c r="B1096" s="450" t="s">
        <v>69</v>
      </c>
      <c r="C1096" s="451" t="s">
        <v>70</v>
      </c>
      <c r="D1096" s="452"/>
      <c r="E1096" s="453"/>
      <c r="F1096" s="454"/>
      <c r="G1096" s="454">
        <f>SUMIF(AG1097:AG1125,"&lt;&gt;NOR",G1097:G1125)</f>
        <v>0</v>
      </c>
      <c r="H1096" s="454"/>
      <c r="I1096" s="454">
        <f>SUM(I1097:I1125)</f>
        <v>0</v>
      </c>
      <c r="J1096" s="454"/>
      <c r="K1096" s="454">
        <f>SUM(K1097:K1125)</f>
        <v>0</v>
      </c>
      <c r="L1096" s="454"/>
      <c r="M1096" s="454">
        <f>SUM(M1097:M1125)</f>
        <v>0</v>
      </c>
      <c r="N1096" s="453"/>
      <c r="O1096" s="453">
        <f>SUM(O1097:O1125)</f>
        <v>18.95</v>
      </c>
      <c r="P1096" s="453"/>
      <c r="Q1096" s="453">
        <f>SUM(Q1097:Q1125)</f>
        <v>0</v>
      </c>
      <c r="R1096" s="454"/>
      <c r="S1096" s="454"/>
      <c r="T1096" s="455"/>
      <c r="U1096" s="24"/>
      <c r="V1096" s="24">
        <f>SUM(V1097:V1125)</f>
        <v>368.56</v>
      </c>
      <c r="W1096" s="24"/>
      <c r="X1096" s="24"/>
      <c r="Y1096" s="24"/>
      <c r="AG1096" t="s">
        <v>121</v>
      </c>
    </row>
    <row r="1097" spans="1:60" outlineLevel="1">
      <c r="A1097" s="25">
        <v>152</v>
      </c>
      <c r="B1097" s="26" t="s">
        <v>931</v>
      </c>
      <c r="C1097" s="29" t="s">
        <v>932</v>
      </c>
      <c r="D1097" s="27" t="s">
        <v>267</v>
      </c>
      <c r="E1097" s="35">
        <v>13.5</v>
      </c>
      <c r="F1097" s="392"/>
      <c r="G1097" s="36">
        <f>ROUND(E1097*F1097,2)</f>
        <v>0</v>
      </c>
      <c r="H1097" s="392"/>
      <c r="I1097" s="36">
        <f>ROUND(E1097*H1097,2)</f>
        <v>0</v>
      </c>
      <c r="J1097" s="392"/>
      <c r="K1097" s="36">
        <f>ROUND(E1097*J1097,2)</f>
        <v>0</v>
      </c>
      <c r="L1097" s="36">
        <v>21</v>
      </c>
      <c r="M1097" s="36">
        <f>G1097*(1+L1097/100)</f>
        <v>0</v>
      </c>
      <c r="N1097" s="35">
        <v>9.8999999999999999E-4</v>
      </c>
      <c r="O1097" s="35">
        <f>ROUND(E1097*N1097,2)</f>
        <v>0.01</v>
      </c>
      <c r="P1097" s="35">
        <v>0</v>
      </c>
      <c r="Q1097" s="35">
        <f>ROUND(E1097*P1097,2)</f>
        <v>0</v>
      </c>
      <c r="R1097" s="36"/>
      <c r="S1097" s="36" t="s">
        <v>2116</v>
      </c>
      <c r="T1097" s="28" t="s">
        <v>2116</v>
      </c>
      <c r="U1097" s="21">
        <v>0.36099999999999999</v>
      </c>
      <c r="V1097" s="21">
        <f>ROUND(E1097*U1097,2)</f>
        <v>4.87</v>
      </c>
      <c r="W1097" s="21"/>
      <c r="X1097" s="21" t="s">
        <v>135</v>
      </c>
      <c r="Y1097" s="21" t="s">
        <v>2117</v>
      </c>
      <c r="Z1097" s="15"/>
      <c r="AA1097" s="15"/>
      <c r="AB1097" s="15"/>
      <c r="AC1097" s="15"/>
      <c r="AD1097" s="15"/>
      <c r="AE1097" s="15"/>
      <c r="AF1097" s="15"/>
      <c r="AG1097" s="15" t="s">
        <v>136</v>
      </c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5"/>
      <c r="AZ1097" s="15"/>
      <c r="BA1097" s="15"/>
      <c r="BB1097" s="15"/>
      <c r="BC1097" s="15"/>
      <c r="BD1097" s="15"/>
      <c r="BE1097" s="15"/>
      <c r="BF1097" s="15"/>
      <c r="BG1097" s="15"/>
      <c r="BH1097" s="15"/>
    </row>
    <row r="1098" spans="1:60" outlineLevel="2">
      <c r="A1098" s="18"/>
      <c r="B1098" s="19"/>
      <c r="C1098" s="30" t="s">
        <v>933</v>
      </c>
      <c r="D1098" s="23"/>
      <c r="E1098" s="34">
        <v>13.5</v>
      </c>
      <c r="F1098" s="21"/>
      <c r="G1098" s="21"/>
      <c r="H1098" s="21"/>
      <c r="I1098" s="21"/>
      <c r="J1098" s="21"/>
      <c r="K1098" s="21"/>
      <c r="L1098" s="21"/>
      <c r="M1098" s="21"/>
      <c r="N1098" s="393"/>
      <c r="O1098" s="393"/>
      <c r="P1098" s="393"/>
      <c r="Q1098" s="393"/>
      <c r="R1098" s="21"/>
      <c r="S1098" s="21"/>
      <c r="T1098" s="21"/>
      <c r="U1098" s="21"/>
      <c r="V1098" s="21"/>
      <c r="W1098" s="21"/>
      <c r="X1098" s="21"/>
      <c r="Y1098" s="21"/>
      <c r="Z1098" s="15"/>
      <c r="AA1098" s="15"/>
      <c r="AB1098" s="15"/>
      <c r="AC1098" s="15"/>
      <c r="AD1098" s="15"/>
      <c r="AE1098" s="15"/>
      <c r="AF1098" s="15"/>
      <c r="AG1098" s="15" t="s">
        <v>131</v>
      </c>
      <c r="AH1098" s="15">
        <v>0</v>
      </c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5"/>
      <c r="AZ1098" s="15"/>
      <c r="BA1098" s="15"/>
      <c r="BB1098" s="15"/>
      <c r="BC1098" s="15"/>
      <c r="BD1098" s="15"/>
      <c r="BE1098" s="15"/>
      <c r="BF1098" s="15"/>
      <c r="BG1098" s="15"/>
      <c r="BH1098" s="15"/>
    </row>
    <row r="1099" spans="1:60" ht="22.5" outlineLevel="1">
      <c r="A1099" s="25">
        <v>153</v>
      </c>
      <c r="B1099" s="26" t="s">
        <v>934</v>
      </c>
      <c r="C1099" s="29" t="s">
        <v>935</v>
      </c>
      <c r="D1099" s="27" t="s">
        <v>152</v>
      </c>
      <c r="E1099" s="35">
        <v>447.94</v>
      </c>
      <c r="F1099" s="392"/>
      <c r="G1099" s="36">
        <f>ROUND(E1099*F1099,2)</f>
        <v>0</v>
      </c>
      <c r="H1099" s="392"/>
      <c r="I1099" s="36">
        <f>ROUND(E1099*H1099,2)</f>
        <v>0</v>
      </c>
      <c r="J1099" s="392"/>
      <c r="K1099" s="36">
        <f>ROUND(E1099*J1099,2)</f>
        <v>0</v>
      </c>
      <c r="L1099" s="36">
        <v>21</v>
      </c>
      <c r="M1099" s="36">
        <f>G1099*(1+L1099/100)</f>
        <v>0</v>
      </c>
      <c r="N1099" s="35">
        <v>1.452E-2</v>
      </c>
      <c r="O1099" s="35">
        <f>ROUND(E1099*N1099,2)</f>
        <v>6.5</v>
      </c>
      <c r="P1099" s="35">
        <v>0</v>
      </c>
      <c r="Q1099" s="35">
        <f>ROUND(E1099*P1099,2)</f>
        <v>0</v>
      </c>
      <c r="R1099" s="36"/>
      <c r="S1099" s="36" t="s">
        <v>2116</v>
      </c>
      <c r="T1099" s="28" t="s">
        <v>2116</v>
      </c>
      <c r="U1099" s="21">
        <v>0.27</v>
      </c>
      <c r="V1099" s="21">
        <f>ROUND(E1099*U1099,2)</f>
        <v>120.94</v>
      </c>
      <c r="W1099" s="21"/>
      <c r="X1099" s="21" t="s">
        <v>135</v>
      </c>
      <c r="Y1099" s="21" t="s">
        <v>2117</v>
      </c>
      <c r="Z1099" s="15"/>
      <c r="AA1099" s="15"/>
      <c r="AB1099" s="15"/>
      <c r="AC1099" s="15"/>
      <c r="AD1099" s="15"/>
      <c r="AE1099" s="15"/>
      <c r="AF1099" s="15"/>
      <c r="AG1099" s="15" t="s">
        <v>136</v>
      </c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5"/>
      <c r="AZ1099" s="15"/>
      <c r="BA1099" s="15"/>
      <c r="BB1099" s="15"/>
      <c r="BC1099" s="15"/>
      <c r="BD1099" s="15"/>
      <c r="BE1099" s="15"/>
      <c r="BF1099" s="15"/>
      <c r="BG1099" s="15"/>
      <c r="BH1099" s="15"/>
    </row>
    <row r="1100" spans="1:60" outlineLevel="2">
      <c r="A1100" s="18"/>
      <c r="B1100" s="19"/>
      <c r="C1100" s="30" t="s">
        <v>678</v>
      </c>
      <c r="D1100" s="23"/>
      <c r="E1100" s="34">
        <v>4.2</v>
      </c>
      <c r="F1100" s="21"/>
      <c r="G1100" s="21"/>
      <c r="H1100" s="21"/>
      <c r="I1100" s="21"/>
      <c r="J1100" s="21"/>
      <c r="K1100" s="21"/>
      <c r="L1100" s="21"/>
      <c r="M1100" s="21"/>
      <c r="N1100" s="393"/>
      <c r="O1100" s="393"/>
      <c r="P1100" s="393"/>
      <c r="Q1100" s="393"/>
      <c r="R1100" s="21"/>
      <c r="S1100" s="21"/>
      <c r="T1100" s="21"/>
      <c r="U1100" s="21"/>
      <c r="V1100" s="21"/>
      <c r="W1100" s="21"/>
      <c r="X1100" s="21"/>
      <c r="Y1100" s="21"/>
      <c r="Z1100" s="15"/>
      <c r="AA1100" s="15"/>
      <c r="AB1100" s="15"/>
      <c r="AC1100" s="15"/>
      <c r="AD1100" s="15"/>
      <c r="AE1100" s="15"/>
      <c r="AF1100" s="15"/>
      <c r="AG1100" s="15" t="s">
        <v>131</v>
      </c>
      <c r="AH1100" s="15">
        <v>0</v>
      </c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  <c r="BF1100" s="15"/>
      <c r="BG1100" s="15"/>
      <c r="BH1100" s="15"/>
    </row>
    <row r="1101" spans="1:60" outlineLevel="3">
      <c r="A1101" s="18"/>
      <c r="B1101" s="19"/>
      <c r="C1101" s="30" t="s">
        <v>936</v>
      </c>
      <c r="D1101" s="23"/>
      <c r="E1101" s="34">
        <v>3.5</v>
      </c>
      <c r="F1101" s="21"/>
      <c r="G1101" s="21"/>
      <c r="H1101" s="21"/>
      <c r="I1101" s="21"/>
      <c r="J1101" s="21"/>
      <c r="K1101" s="21"/>
      <c r="L1101" s="21"/>
      <c r="M1101" s="21"/>
      <c r="N1101" s="393"/>
      <c r="O1101" s="393"/>
      <c r="P1101" s="393"/>
      <c r="Q1101" s="393"/>
      <c r="R1101" s="21"/>
      <c r="S1101" s="21"/>
      <c r="T1101" s="21"/>
      <c r="U1101" s="21"/>
      <c r="V1101" s="21"/>
      <c r="W1101" s="21"/>
      <c r="X1101" s="21"/>
      <c r="Y1101" s="21"/>
      <c r="Z1101" s="15"/>
      <c r="AA1101" s="15"/>
      <c r="AB1101" s="15"/>
      <c r="AC1101" s="15"/>
      <c r="AD1101" s="15"/>
      <c r="AE1101" s="15"/>
      <c r="AF1101" s="15"/>
      <c r="AG1101" s="15" t="s">
        <v>131</v>
      </c>
      <c r="AH1101" s="15">
        <v>0</v>
      </c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5"/>
      <c r="AV1101" s="15"/>
      <c r="AW1101" s="15"/>
      <c r="AX1101" s="15"/>
      <c r="AY1101" s="15"/>
      <c r="AZ1101" s="15"/>
      <c r="BA1101" s="15"/>
      <c r="BB1101" s="15"/>
      <c r="BC1101" s="15"/>
      <c r="BD1101" s="15"/>
      <c r="BE1101" s="15"/>
      <c r="BF1101" s="15"/>
      <c r="BG1101" s="15"/>
      <c r="BH1101" s="15"/>
    </row>
    <row r="1102" spans="1:60" outlineLevel="3">
      <c r="A1102" s="18"/>
      <c r="B1102" s="19"/>
      <c r="C1102" s="30" t="s">
        <v>839</v>
      </c>
      <c r="D1102" s="23"/>
      <c r="E1102" s="34">
        <v>277</v>
      </c>
      <c r="F1102" s="21"/>
      <c r="G1102" s="21"/>
      <c r="H1102" s="21"/>
      <c r="I1102" s="21"/>
      <c r="J1102" s="21"/>
      <c r="K1102" s="21"/>
      <c r="L1102" s="21"/>
      <c r="M1102" s="21"/>
      <c r="N1102" s="393"/>
      <c r="O1102" s="393"/>
      <c r="P1102" s="393"/>
      <c r="Q1102" s="393"/>
      <c r="R1102" s="21"/>
      <c r="S1102" s="21"/>
      <c r="T1102" s="21"/>
      <c r="U1102" s="21"/>
      <c r="V1102" s="21"/>
      <c r="W1102" s="21"/>
      <c r="X1102" s="21"/>
      <c r="Y1102" s="21"/>
      <c r="Z1102" s="15"/>
      <c r="AA1102" s="15"/>
      <c r="AB1102" s="15"/>
      <c r="AC1102" s="15"/>
      <c r="AD1102" s="15"/>
      <c r="AE1102" s="15"/>
      <c r="AF1102" s="15"/>
      <c r="AG1102" s="15" t="s">
        <v>131</v>
      </c>
      <c r="AH1102" s="15">
        <v>0</v>
      </c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5"/>
      <c r="AV1102" s="15"/>
      <c r="AW1102" s="15"/>
      <c r="AX1102" s="15"/>
      <c r="AY1102" s="15"/>
      <c r="AZ1102" s="15"/>
      <c r="BA1102" s="15"/>
      <c r="BB1102" s="15"/>
      <c r="BC1102" s="15"/>
      <c r="BD1102" s="15"/>
      <c r="BE1102" s="15"/>
      <c r="BF1102" s="15"/>
      <c r="BG1102" s="15"/>
      <c r="BH1102" s="15"/>
    </row>
    <row r="1103" spans="1:60" outlineLevel="3">
      <c r="A1103" s="18"/>
      <c r="B1103" s="19"/>
      <c r="C1103" s="30" t="s">
        <v>2292</v>
      </c>
      <c r="D1103" s="23"/>
      <c r="E1103" s="34">
        <v>163.24</v>
      </c>
      <c r="F1103" s="21"/>
      <c r="G1103" s="21"/>
      <c r="H1103" s="21"/>
      <c r="I1103" s="21"/>
      <c r="J1103" s="21"/>
      <c r="K1103" s="21"/>
      <c r="L1103" s="21"/>
      <c r="M1103" s="21"/>
      <c r="N1103" s="393"/>
      <c r="O1103" s="393"/>
      <c r="P1103" s="393"/>
      <c r="Q1103" s="393"/>
      <c r="R1103" s="21"/>
      <c r="S1103" s="21"/>
      <c r="T1103" s="21"/>
      <c r="U1103" s="21"/>
      <c r="V1103" s="21"/>
      <c r="W1103" s="21"/>
      <c r="X1103" s="21"/>
      <c r="Y1103" s="21"/>
      <c r="Z1103" s="15"/>
      <c r="AA1103" s="15"/>
      <c r="AB1103" s="15"/>
      <c r="AC1103" s="15"/>
      <c r="AD1103" s="15"/>
      <c r="AE1103" s="15"/>
      <c r="AF1103" s="15"/>
      <c r="AG1103" s="15" t="s">
        <v>131</v>
      </c>
      <c r="AH1103" s="15">
        <v>0</v>
      </c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5"/>
      <c r="AZ1103" s="15"/>
      <c r="BA1103" s="15"/>
      <c r="BB1103" s="15"/>
      <c r="BC1103" s="15"/>
      <c r="BD1103" s="15"/>
      <c r="BE1103" s="15"/>
      <c r="BF1103" s="15"/>
      <c r="BG1103" s="15"/>
      <c r="BH1103" s="15"/>
    </row>
    <row r="1104" spans="1:60" outlineLevel="1">
      <c r="A1104" s="25">
        <v>154</v>
      </c>
      <c r="B1104" s="26" t="s">
        <v>937</v>
      </c>
      <c r="C1104" s="29" t="s">
        <v>938</v>
      </c>
      <c r="D1104" s="27" t="s">
        <v>152</v>
      </c>
      <c r="E1104" s="35">
        <v>110</v>
      </c>
      <c r="F1104" s="392"/>
      <c r="G1104" s="36">
        <f>ROUND(E1104*F1104,2)</f>
        <v>0</v>
      </c>
      <c r="H1104" s="392"/>
      <c r="I1104" s="36">
        <f>ROUND(E1104*H1104,2)</f>
        <v>0</v>
      </c>
      <c r="J1104" s="392"/>
      <c r="K1104" s="36">
        <f>ROUND(E1104*J1104,2)</f>
        <v>0</v>
      </c>
      <c r="L1104" s="36">
        <v>21</v>
      </c>
      <c r="M1104" s="36">
        <f>G1104*(1+L1104/100)</f>
        <v>0</v>
      </c>
      <c r="N1104" s="35">
        <v>0</v>
      </c>
      <c r="O1104" s="35">
        <f>ROUND(E1104*N1104,2)</f>
        <v>0</v>
      </c>
      <c r="P1104" s="35">
        <v>0</v>
      </c>
      <c r="Q1104" s="35">
        <f>ROUND(E1104*P1104,2)</f>
        <v>0</v>
      </c>
      <c r="R1104" s="36"/>
      <c r="S1104" s="36" t="s">
        <v>2116</v>
      </c>
      <c r="T1104" s="28" t="s">
        <v>2116</v>
      </c>
      <c r="U1104" s="21">
        <v>0.20799999999999999</v>
      </c>
      <c r="V1104" s="21">
        <f>ROUND(E1104*U1104,2)</f>
        <v>22.88</v>
      </c>
      <c r="W1104" s="21"/>
      <c r="X1104" s="21" t="s">
        <v>135</v>
      </c>
      <c r="Y1104" s="21" t="s">
        <v>2117</v>
      </c>
      <c r="Z1104" s="15"/>
      <c r="AA1104" s="15"/>
      <c r="AB1104" s="15"/>
      <c r="AC1104" s="15"/>
      <c r="AD1104" s="15"/>
      <c r="AE1104" s="15"/>
      <c r="AF1104" s="15"/>
      <c r="AG1104" s="15" t="s">
        <v>136</v>
      </c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5"/>
      <c r="AZ1104" s="15"/>
      <c r="BA1104" s="15"/>
      <c r="BB1104" s="15"/>
      <c r="BC1104" s="15"/>
      <c r="BD1104" s="15"/>
      <c r="BE1104" s="15"/>
      <c r="BF1104" s="15"/>
      <c r="BG1104" s="15"/>
      <c r="BH1104" s="15"/>
    </row>
    <row r="1105" spans="1:60" outlineLevel="2">
      <c r="A1105" s="18"/>
      <c r="B1105" s="19"/>
      <c r="C1105" s="30" t="s">
        <v>939</v>
      </c>
      <c r="D1105" s="23"/>
      <c r="E1105" s="34">
        <v>110</v>
      </c>
      <c r="F1105" s="21"/>
      <c r="G1105" s="21"/>
      <c r="H1105" s="21"/>
      <c r="I1105" s="21"/>
      <c r="J1105" s="21"/>
      <c r="K1105" s="21"/>
      <c r="L1105" s="21"/>
      <c r="M1105" s="21"/>
      <c r="N1105" s="393"/>
      <c r="O1105" s="393"/>
      <c r="P1105" s="393"/>
      <c r="Q1105" s="393"/>
      <c r="R1105" s="21"/>
      <c r="S1105" s="21"/>
      <c r="T1105" s="21"/>
      <c r="U1105" s="21"/>
      <c r="V1105" s="21"/>
      <c r="W1105" s="21"/>
      <c r="X1105" s="21"/>
      <c r="Y1105" s="21"/>
      <c r="Z1105" s="15"/>
      <c r="AA1105" s="15"/>
      <c r="AB1105" s="15"/>
      <c r="AC1105" s="15"/>
      <c r="AD1105" s="15"/>
      <c r="AE1105" s="15"/>
      <c r="AF1105" s="15"/>
      <c r="AG1105" s="15" t="s">
        <v>131</v>
      </c>
      <c r="AH1105" s="15">
        <v>0</v>
      </c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5"/>
      <c r="AZ1105" s="15"/>
      <c r="BA1105" s="15"/>
      <c r="BB1105" s="15"/>
      <c r="BC1105" s="15"/>
      <c r="BD1105" s="15"/>
      <c r="BE1105" s="15"/>
      <c r="BF1105" s="15"/>
      <c r="BG1105" s="15"/>
      <c r="BH1105" s="15"/>
    </row>
    <row r="1106" spans="1:60" outlineLevel="1">
      <c r="A1106" s="25">
        <v>155</v>
      </c>
      <c r="B1106" s="26" t="s">
        <v>940</v>
      </c>
      <c r="C1106" s="29" t="s">
        <v>941</v>
      </c>
      <c r="D1106" s="27" t="s">
        <v>152</v>
      </c>
      <c r="E1106" s="35">
        <v>998</v>
      </c>
      <c r="F1106" s="392"/>
      <c r="G1106" s="36">
        <f>ROUND(E1106*F1106,2)</f>
        <v>0</v>
      </c>
      <c r="H1106" s="392"/>
      <c r="I1106" s="36">
        <f>ROUND(E1106*H1106,2)</f>
        <v>0</v>
      </c>
      <c r="J1106" s="392"/>
      <c r="K1106" s="36">
        <f>ROUND(E1106*J1106,2)</f>
        <v>0</v>
      </c>
      <c r="L1106" s="36">
        <v>21</v>
      </c>
      <c r="M1106" s="36">
        <f>G1106*(1+L1106/100)</f>
        <v>0</v>
      </c>
      <c r="N1106" s="35">
        <v>0</v>
      </c>
      <c r="O1106" s="35">
        <f>ROUND(E1106*N1106,2)</f>
        <v>0</v>
      </c>
      <c r="P1106" s="35">
        <v>0</v>
      </c>
      <c r="Q1106" s="35">
        <f>ROUND(E1106*P1106,2)</f>
        <v>0</v>
      </c>
      <c r="R1106" s="36"/>
      <c r="S1106" s="36" t="s">
        <v>2116</v>
      </c>
      <c r="T1106" s="28" t="s">
        <v>2116</v>
      </c>
      <c r="U1106" s="21">
        <v>0.156</v>
      </c>
      <c r="V1106" s="21">
        <f>ROUND(E1106*U1106,2)</f>
        <v>155.69</v>
      </c>
      <c r="W1106" s="21"/>
      <c r="X1106" s="21" t="s">
        <v>135</v>
      </c>
      <c r="Y1106" s="21" t="s">
        <v>2117</v>
      </c>
      <c r="Z1106" s="15"/>
      <c r="AA1106" s="15"/>
      <c r="AB1106" s="15"/>
      <c r="AC1106" s="15"/>
      <c r="AD1106" s="15"/>
      <c r="AE1106" s="15"/>
      <c r="AF1106" s="15"/>
      <c r="AG1106" s="15" t="s">
        <v>136</v>
      </c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5"/>
      <c r="AU1106" s="15"/>
      <c r="AV1106" s="15"/>
      <c r="AW1106" s="15"/>
      <c r="AX1106" s="15"/>
      <c r="AY1106" s="15"/>
      <c r="AZ1106" s="15"/>
      <c r="BA1106" s="15"/>
      <c r="BB1106" s="15"/>
      <c r="BC1106" s="15"/>
      <c r="BD1106" s="15"/>
      <c r="BE1106" s="15"/>
      <c r="BF1106" s="15"/>
      <c r="BG1106" s="15"/>
      <c r="BH1106" s="15"/>
    </row>
    <row r="1107" spans="1:60" outlineLevel="2">
      <c r="A1107" s="18"/>
      <c r="B1107" s="19"/>
      <c r="C1107" s="30" t="s">
        <v>844</v>
      </c>
      <c r="D1107" s="23"/>
      <c r="E1107" s="34">
        <v>1108</v>
      </c>
      <c r="F1107" s="21"/>
      <c r="G1107" s="21"/>
      <c r="H1107" s="21"/>
      <c r="I1107" s="21"/>
      <c r="J1107" s="21"/>
      <c r="K1107" s="21"/>
      <c r="L1107" s="21"/>
      <c r="M1107" s="21"/>
      <c r="N1107" s="393"/>
      <c r="O1107" s="393"/>
      <c r="P1107" s="393"/>
      <c r="Q1107" s="393"/>
      <c r="R1107" s="21"/>
      <c r="S1107" s="21"/>
      <c r="T1107" s="21"/>
      <c r="U1107" s="21"/>
      <c r="V1107" s="21"/>
      <c r="W1107" s="21"/>
      <c r="X1107" s="21"/>
      <c r="Y1107" s="21"/>
      <c r="Z1107" s="15"/>
      <c r="AA1107" s="15"/>
      <c r="AB1107" s="15"/>
      <c r="AC1107" s="15"/>
      <c r="AD1107" s="15"/>
      <c r="AE1107" s="15"/>
      <c r="AF1107" s="15"/>
      <c r="AG1107" s="15" t="s">
        <v>131</v>
      </c>
      <c r="AH1107" s="15">
        <v>0</v>
      </c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</row>
    <row r="1108" spans="1:60" outlineLevel="3">
      <c r="A1108" s="18"/>
      <c r="B1108" s="19"/>
      <c r="C1108" s="30" t="s">
        <v>942</v>
      </c>
      <c r="D1108" s="23"/>
      <c r="E1108" s="34">
        <v>-110</v>
      </c>
      <c r="F1108" s="21"/>
      <c r="G1108" s="21"/>
      <c r="H1108" s="21"/>
      <c r="I1108" s="21"/>
      <c r="J1108" s="21"/>
      <c r="K1108" s="21"/>
      <c r="L1108" s="21"/>
      <c r="M1108" s="21"/>
      <c r="N1108" s="393"/>
      <c r="O1108" s="393"/>
      <c r="P1108" s="393"/>
      <c r="Q1108" s="393"/>
      <c r="R1108" s="21"/>
      <c r="S1108" s="21"/>
      <c r="T1108" s="21"/>
      <c r="U1108" s="21"/>
      <c r="V1108" s="21"/>
      <c r="W1108" s="21"/>
      <c r="X1108" s="21"/>
      <c r="Y1108" s="21"/>
      <c r="Z1108" s="15"/>
      <c r="AA1108" s="15"/>
      <c r="AB1108" s="15"/>
      <c r="AC1108" s="15"/>
      <c r="AD1108" s="15"/>
      <c r="AE1108" s="15"/>
      <c r="AF1108" s="15"/>
      <c r="AG1108" s="15" t="s">
        <v>131</v>
      </c>
      <c r="AH1108" s="15">
        <v>0</v>
      </c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5"/>
      <c r="AZ1108" s="15"/>
      <c r="BA1108" s="15"/>
      <c r="BB1108" s="15"/>
      <c r="BC1108" s="15"/>
      <c r="BD1108" s="15"/>
      <c r="BE1108" s="15"/>
      <c r="BF1108" s="15"/>
      <c r="BG1108" s="15"/>
      <c r="BH1108" s="15"/>
    </row>
    <row r="1109" spans="1:60" outlineLevel="1">
      <c r="A1109" s="25">
        <v>156</v>
      </c>
      <c r="B1109" s="26" t="s">
        <v>943</v>
      </c>
      <c r="C1109" s="29" t="s">
        <v>944</v>
      </c>
      <c r="D1109" s="27" t="s">
        <v>152</v>
      </c>
      <c r="E1109" s="35">
        <v>1108</v>
      </c>
      <c r="F1109" s="392"/>
      <c r="G1109" s="36">
        <f>ROUND(E1109*F1109,2)</f>
        <v>0</v>
      </c>
      <c r="H1109" s="392"/>
      <c r="I1109" s="36">
        <f>ROUND(E1109*H1109,2)</f>
        <v>0</v>
      </c>
      <c r="J1109" s="392"/>
      <c r="K1109" s="36">
        <f>ROUND(E1109*J1109,2)</f>
        <v>0</v>
      </c>
      <c r="L1109" s="36">
        <v>21</v>
      </c>
      <c r="M1109" s="36">
        <f>G1109*(1+L1109/100)</f>
        <v>0</v>
      </c>
      <c r="N1109" s="35">
        <v>0</v>
      </c>
      <c r="O1109" s="35">
        <f>ROUND(E1109*N1109,2)</f>
        <v>0</v>
      </c>
      <c r="P1109" s="35">
        <v>0</v>
      </c>
      <c r="Q1109" s="35">
        <f>ROUND(E1109*P1109,2)</f>
        <v>0</v>
      </c>
      <c r="R1109" s="36"/>
      <c r="S1109" s="36" t="s">
        <v>2116</v>
      </c>
      <c r="T1109" s="28" t="s">
        <v>2116</v>
      </c>
      <c r="U1109" s="21">
        <v>5.5E-2</v>
      </c>
      <c r="V1109" s="21">
        <f>ROUND(E1109*U1109,2)</f>
        <v>60.94</v>
      </c>
      <c r="W1109" s="21"/>
      <c r="X1109" s="21" t="s">
        <v>135</v>
      </c>
      <c r="Y1109" s="21" t="s">
        <v>2117</v>
      </c>
      <c r="Z1109" s="15"/>
      <c r="AA1109" s="15"/>
      <c r="AB1109" s="15"/>
      <c r="AC1109" s="15"/>
      <c r="AD1109" s="15"/>
      <c r="AE1109" s="15"/>
      <c r="AF1109" s="15"/>
      <c r="AG1109" s="15" t="s">
        <v>136</v>
      </c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</row>
    <row r="1110" spans="1:60" outlineLevel="2">
      <c r="A1110" s="18"/>
      <c r="B1110" s="19"/>
      <c r="C1110" s="30" t="s">
        <v>844</v>
      </c>
      <c r="D1110" s="23"/>
      <c r="E1110" s="34">
        <v>1108</v>
      </c>
      <c r="F1110" s="21"/>
      <c r="G1110" s="21"/>
      <c r="H1110" s="21"/>
      <c r="I1110" s="21"/>
      <c r="J1110" s="21"/>
      <c r="K1110" s="21"/>
      <c r="L1110" s="21"/>
      <c r="M1110" s="21"/>
      <c r="N1110" s="393"/>
      <c r="O1110" s="393"/>
      <c r="P1110" s="393"/>
      <c r="Q1110" s="393"/>
      <c r="R1110" s="21"/>
      <c r="S1110" s="21"/>
      <c r="T1110" s="21"/>
      <c r="U1110" s="21"/>
      <c r="V1110" s="21"/>
      <c r="W1110" s="21"/>
      <c r="X1110" s="21"/>
      <c r="Y1110" s="21"/>
      <c r="Z1110" s="15"/>
      <c r="AA1110" s="15"/>
      <c r="AB1110" s="15"/>
      <c r="AC1110" s="15"/>
      <c r="AD1110" s="15"/>
      <c r="AE1110" s="15"/>
      <c r="AF1110" s="15"/>
      <c r="AG1110" s="15" t="s">
        <v>131</v>
      </c>
      <c r="AH1110" s="15">
        <v>0</v>
      </c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5"/>
      <c r="AV1110" s="15"/>
      <c r="AW1110" s="15"/>
      <c r="AX1110" s="15"/>
      <c r="AY1110" s="15"/>
      <c r="AZ1110" s="15"/>
      <c r="BA1110" s="15"/>
      <c r="BB1110" s="15"/>
      <c r="BC1110" s="15"/>
      <c r="BD1110" s="15"/>
      <c r="BE1110" s="15"/>
      <c r="BF1110" s="15"/>
      <c r="BG1110" s="15"/>
      <c r="BH1110" s="15"/>
    </row>
    <row r="1111" spans="1:60" outlineLevel="1">
      <c r="A1111" s="25">
        <v>157</v>
      </c>
      <c r="B1111" s="26" t="s">
        <v>945</v>
      </c>
      <c r="C1111" s="29" t="s">
        <v>946</v>
      </c>
      <c r="D1111" s="27" t="s">
        <v>134</v>
      </c>
      <c r="E1111" s="35">
        <v>18.614000000000001</v>
      </c>
      <c r="F1111" s="392"/>
      <c r="G1111" s="36">
        <f>ROUND(E1111*F1111,2)</f>
        <v>0</v>
      </c>
      <c r="H1111" s="392"/>
      <c r="I1111" s="36">
        <f>ROUND(E1111*H1111,2)</f>
        <v>0</v>
      </c>
      <c r="J1111" s="392"/>
      <c r="K1111" s="36">
        <f>ROUND(E1111*J1111,2)</f>
        <v>0</v>
      </c>
      <c r="L1111" s="36">
        <v>21</v>
      </c>
      <c r="M1111" s="36">
        <f>G1111*(1+L1111/100)</f>
        <v>0</v>
      </c>
      <c r="N1111" s="35">
        <v>2.3570000000000001E-2</v>
      </c>
      <c r="O1111" s="35">
        <f>ROUND(E1111*N1111,2)</f>
        <v>0.44</v>
      </c>
      <c r="P1111" s="35">
        <v>0</v>
      </c>
      <c r="Q1111" s="35">
        <f>ROUND(E1111*P1111,2)</f>
        <v>0</v>
      </c>
      <c r="R1111" s="36"/>
      <c r="S1111" s="36" t="s">
        <v>2116</v>
      </c>
      <c r="T1111" s="28" t="s">
        <v>2116</v>
      </c>
      <c r="U1111" s="21">
        <v>0</v>
      </c>
      <c r="V1111" s="21">
        <f>ROUND(E1111*U1111,2)</f>
        <v>0</v>
      </c>
      <c r="W1111" s="21"/>
      <c r="X1111" s="21" t="s">
        <v>135</v>
      </c>
      <c r="Y1111" s="21" t="s">
        <v>2117</v>
      </c>
      <c r="Z1111" s="15"/>
      <c r="AA1111" s="15"/>
      <c r="AB1111" s="15"/>
      <c r="AC1111" s="15"/>
      <c r="AD1111" s="15"/>
      <c r="AE1111" s="15"/>
      <c r="AF1111" s="15"/>
      <c r="AG1111" s="15" t="s">
        <v>136</v>
      </c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5"/>
      <c r="AV1111" s="15"/>
      <c r="AW1111" s="15"/>
      <c r="AX1111" s="15"/>
      <c r="AY1111" s="15"/>
      <c r="AZ1111" s="15"/>
      <c r="BA1111" s="15"/>
      <c r="BB1111" s="15"/>
      <c r="BC1111" s="15"/>
      <c r="BD1111" s="15"/>
      <c r="BE1111" s="15"/>
      <c r="BF1111" s="15"/>
      <c r="BG1111" s="15"/>
      <c r="BH1111" s="15"/>
    </row>
    <row r="1112" spans="1:60" outlineLevel="2">
      <c r="A1112" s="18"/>
      <c r="B1112" s="19"/>
      <c r="C1112" s="30" t="s">
        <v>947</v>
      </c>
      <c r="D1112" s="23"/>
      <c r="E1112" s="34">
        <v>18.614000000000001</v>
      </c>
      <c r="F1112" s="21"/>
      <c r="G1112" s="21"/>
      <c r="H1112" s="21"/>
      <c r="I1112" s="21"/>
      <c r="J1112" s="21"/>
      <c r="K1112" s="21"/>
      <c r="L1112" s="21"/>
      <c r="M1112" s="21"/>
      <c r="N1112" s="393"/>
      <c r="O1112" s="393"/>
      <c r="P1112" s="393"/>
      <c r="Q1112" s="393"/>
      <c r="R1112" s="21"/>
      <c r="S1112" s="21"/>
      <c r="T1112" s="21"/>
      <c r="U1112" s="21"/>
      <c r="V1112" s="21"/>
      <c r="W1112" s="21"/>
      <c r="X1112" s="21"/>
      <c r="Y1112" s="21"/>
      <c r="Z1112" s="15"/>
      <c r="AA1112" s="15"/>
      <c r="AB1112" s="15"/>
      <c r="AC1112" s="15"/>
      <c r="AD1112" s="15"/>
      <c r="AE1112" s="15"/>
      <c r="AF1112" s="15"/>
      <c r="AG1112" s="15" t="s">
        <v>131</v>
      </c>
      <c r="AH1112" s="15">
        <v>0</v>
      </c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  <c r="BF1112" s="15"/>
      <c r="BG1112" s="15"/>
      <c r="BH1112" s="15"/>
    </row>
    <row r="1113" spans="1:60" outlineLevel="1">
      <c r="A1113" s="25">
        <v>158</v>
      </c>
      <c r="B1113" s="26" t="s">
        <v>948</v>
      </c>
      <c r="C1113" s="29" t="s">
        <v>949</v>
      </c>
      <c r="D1113" s="27" t="s">
        <v>134</v>
      </c>
      <c r="E1113" s="35">
        <v>0.189</v>
      </c>
      <c r="F1113" s="392"/>
      <c r="G1113" s="36">
        <f>ROUND(E1113*F1113,2)</f>
        <v>0</v>
      </c>
      <c r="H1113" s="392"/>
      <c r="I1113" s="36">
        <f>ROUND(E1113*H1113,2)</f>
        <v>0</v>
      </c>
      <c r="J1113" s="392"/>
      <c r="K1113" s="36">
        <f>ROUND(E1113*J1113,2)</f>
        <v>0</v>
      </c>
      <c r="L1113" s="36">
        <v>21</v>
      </c>
      <c r="M1113" s="36">
        <f>G1113*(1+L1113/100)</f>
        <v>0</v>
      </c>
      <c r="N1113" s="35">
        <v>2.9100000000000001E-2</v>
      </c>
      <c r="O1113" s="35">
        <f>ROUND(E1113*N1113,2)</f>
        <v>0.01</v>
      </c>
      <c r="P1113" s="35">
        <v>0</v>
      </c>
      <c r="Q1113" s="35">
        <f>ROUND(E1113*P1113,2)</f>
        <v>0</v>
      </c>
      <c r="R1113" s="36"/>
      <c r="S1113" s="36" t="s">
        <v>2116</v>
      </c>
      <c r="T1113" s="28" t="s">
        <v>2116</v>
      </c>
      <c r="U1113" s="21">
        <v>0</v>
      </c>
      <c r="V1113" s="21">
        <f>ROUND(E1113*U1113,2)</f>
        <v>0</v>
      </c>
      <c r="W1113" s="21"/>
      <c r="X1113" s="21" t="s">
        <v>135</v>
      </c>
      <c r="Y1113" s="21" t="s">
        <v>2117</v>
      </c>
      <c r="Z1113" s="15"/>
      <c r="AA1113" s="15"/>
      <c r="AB1113" s="15"/>
      <c r="AC1113" s="15"/>
      <c r="AD1113" s="15"/>
      <c r="AE1113" s="15"/>
      <c r="AF1113" s="15"/>
      <c r="AG1113" s="15" t="s">
        <v>136</v>
      </c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  <c r="BF1113" s="15"/>
      <c r="BG1113" s="15"/>
      <c r="BH1113" s="15"/>
    </row>
    <row r="1114" spans="1:60" outlineLevel="2">
      <c r="A1114" s="18"/>
      <c r="B1114" s="19"/>
      <c r="C1114" s="30" t="s">
        <v>950</v>
      </c>
      <c r="D1114" s="23"/>
      <c r="E1114" s="34">
        <v>0.189</v>
      </c>
      <c r="F1114" s="21"/>
      <c r="G1114" s="21"/>
      <c r="H1114" s="21"/>
      <c r="I1114" s="21"/>
      <c r="J1114" s="21"/>
      <c r="K1114" s="21"/>
      <c r="L1114" s="21"/>
      <c r="M1114" s="21"/>
      <c r="N1114" s="393"/>
      <c r="O1114" s="393"/>
      <c r="P1114" s="393"/>
      <c r="Q1114" s="393"/>
      <c r="R1114" s="21"/>
      <c r="S1114" s="21"/>
      <c r="T1114" s="21"/>
      <c r="U1114" s="21"/>
      <c r="V1114" s="21"/>
      <c r="W1114" s="21"/>
      <c r="X1114" s="21"/>
      <c r="Y1114" s="21"/>
      <c r="Z1114" s="15"/>
      <c r="AA1114" s="15"/>
      <c r="AB1114" s="15"/>
      <c r="AC1114" s="15"/>
      <c r="AD1114" s="15"/>
      <c r="AE1114" s="15"/>
      <c r="AF1114" s="15"/>
      <c r="AG1114" s="15" t="s">
        <v>131</v>
      </c>
      <c r="AH1114" s="15">
        <v>0</v>
      </c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  <c r="BF1114" s="15"/>
      <c r="BG1114" s="15"/>
      <c r="BH1114" s="15"/>
    </row>
    <row r="1115" spans="1:60" outlineLevel="1">
      <c r="A1115" s="25">
        <v>159</v>
      </c>
      <c r="B1115" s="26" t="s">
        <v>951</v>
      </c>
      <c r="C1115" s="29" t="s">
        <v>952</v>
      </c>
      <c r="D1115" s="27" t="s">
        <v>152</v>
      </c>
      <c r="E1115" s="35">
        <v>4.7625000000000002</v>
      </c>
      <c r="F1115" s="392"/>
      <c r="G1115" s="36">
        <f>ROUND(E1115*F1115,2)</f>
        <v>0</v>
      </c>
      <c r="H1115" s="392"/>
      <c r="I1115" s="36">
        <f>ROUND(E1115*H1115,2)</f>
        <v>0</v>
      </c>
      <c r="J1115" s="392"/>
      <c r="K1115" s="36">
        <f>ROUND(E1115*J1115,2)</f>
        <v>0</v>
      </c>
      <c r="L1115" s="36">
        <v>21</v>
      </c>
      <c r="M1115" s="36">
        <f>G1115*(1+L1115/100)</f>
        <v>0</v>
      </c>
      <c r="N1115" s="35">
        <v>1.7000000000000001E-4</v>
      </c>
      <c r="O1115" s="35">
        <f>ROUND(E1115*N1115,2)</f>
        <v>0</v>
      </c>
      <c r="P1115" s="35">
        <v>0</v>
      </c>
      <c r="Q1115" s="35">
        <f>ROUND(E1115*P1115,2)</f>
        <v>0</v>
      </c>
      <c r="R1115" s="36"/>
      <c r="S1115" s="36" t="s">
        <v>2116</v>
      </c>
      <c r="T1115" s="28" t="s">
        <v>2116</v>
      </c>
      <c r="U1115" s="21">
        <v>0.68</v>
      </c>
      <c r="V1115" s="21">
        <f>ROUND(E1115*U1115,2)</f>
        <v>3.24</v>
      </c>
      <c r="W1115" s="21"/>
      <c r="X1115" s="21" t="s">
        <v>135</v>
      </c>
      <c r="Y1115" s="21" t="s">
        <v>2117</v>
      </c>
      <c r="Z1115" s="15"/>
      <c r="AA1115" s="15"/>
      <c r="AB1115" s="15"/>
      <c r="AC1115" s="15"/>
      <c r="AD1115" s="15"/>
      <c r="AE1115" s="15"/>
      <c r="AF1115" s="15"/>
      <c r="AG1115" s="15" t="s">
        <v>136</v>
      </c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  <c r="BG1115" s="15"/>
      <c r="BH1115" s="15"/>
    </row>
    <row r="1116" spans="1:60" outlineLevel="2">
      <c r="A1116" s="18"/>
      <c r="B1116" s="19"/>
      <c r="C1116" s="30" t="s">
        <v>953</v>
      </c>
      <c r="D1116" s="23"/>
      <c r="E1116" s="34">
        <v>2.94</v>
      </c>
      <c r="F1116" s="21"/>
      <c r="G1116" s="21"/>
      <c r="H1116" s="21"/>
      <c r="I1116" s="21"/>
      <c r="J1116" s="21"/>
      <c r="K1116" s="21"/>
      <c r="L1116" s="21"/>
      <c r="M1116" s="21"/>
      <c r="N1116" s="393"/>
      <c r="O1116" s="393"/>
      <c r="P1116" s="393"/>
      <c r="Q1116" s="393"/>
      <c r="R1116" s="21"/>
      <c r="S1116" s="21"/>
      <c r="T1116" s="21"/>
      <c r="U1116" s="21"/>
      <c r="V1116" s="21"/>
      <c r="W1116" s="21"/>
      <c r="X1116" s="21"/>
      <c r="Y1116" s="21"/>
      <c r="Z1116" s="15"/>
      <c r="AA1116" s="15"/>
      <c r="AB1116" s="15"/>
      <c r="AC1116" s="15"/>
      <c r="AD1116" s="15"/>
      <c r="AE1116" s="15"/>
      <c r="AF1116" s="15"/>
      <c r="AG1116" s="15" t="s">
        <v>131</v>
      </c>
      <c r="AH1116" s="15">
        <v>0</v>
      </c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5"/>
      <c r="AZ1116" s="15"/>
      <c r="BA1116" s="15"/>
      <c r="BB1116" s="15"/>
      <c r="BC1116" s="15"/>
      <c r="BD1116" s="15"/>
      <c r="BE1116" s="15"/>
      <c r="BF1116" s="15"/>
      <c r="BG1116" s="15"/>
      <c r="BH1116" s="15"/>
    </row>
    <row r="1117" spans="1:60" outlineLevel="3">
      <c r="A1117" s="18"/>
      <c r="B1117" s="19"/>
      <c r="C1117" s="30" t="s">
        <v>954</v>
      </c>
      <c r="D1117" s="23"/>
      <c r="E1117" s="34">
        <v>0.87749999999999995</v>
      </c>
      <c r="F1117" s="21"/>
      <c r="G1117" s="21"/>
      <c r="H1117" s="21"/>
      <c r="I1117" s="21"/>
      <c r="J1117" s="21"/>
      <c r="K1117" s="21"/>
      <c r="L1117" s="21"/>
      <c r="M1117" s="21"/>
      <c r="N1117" s="393"/>
      <c r="O1117" s="393"/>
      <c r="P1117" s="393"/>
      <c r="Q1117" s="393"/>
      <c r="R1117" s="21"/>
      <c r="S1117" s="21"/>
      <c r="T1117" s="21"/>
      <c r="U1117" s="21"/>
      <c r="V1117" s="21"/>
      <c r="W1117" s="21"/>
      <c r="X1117" s="21"/>
      <c r="Y1117" s="21"/>
      <c r="Z1117" s="15"/>
      <c r="AA1117" s="15"/>
      <c r="AB1117" s="15"/>
      <c r="AC1117" s="15"/>
      <c r="AD1117" s="15"/>
      <c r="AE1117" s="15"/>
      <c r="AF1117" s="15"/>
      <c r="AG1117" s="15" t="s">
        <v>131</v>
      </c>
      <c r="AH1117" s="15">
        <v>0</v>
      </c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5"/>
      <c r="AZ1117" s="15"/>
      <c r="BA1117" s="15"/>
      <c r="BB1117" s="15"/>
      <c r="BC1117" s="15"/>
      <c r="BD1117" s="15"/>
      <c r="BE1117" s="15"/>
      <c r="BF1117" s="15"/>
      <c r="BG1117" s="15"/>
      <c r="BH1117" s="15"/>
    </row>
    <row r="1118" spans="1:60" outlineLevel="3">
      <c r="A1118" s="18"/>
      <c r="B1118" s="19"/>
      <c r="C1118" s="30" t="s">
        <v>955</v>
      </c>
      <c r="D1118" s="23"/>
      <c r="E1118" s="34">
        <v>0.94499999999999995</v>
      </c>
      <c r="F1118" s="21"/>
      <c r="G1118" s="21"/>
      <c r="H1118" s="21"/>
      <c r="I1118" s="21"/>
      <c r="J1118" s="21"/>
      <c r="K1118" s="21"/>
      <c r="L1118" s="21"/>
      <c r="M1118" s="21"/>
      <c r="N1118" s="393"/>
      <c r="O1118" s="393"/>
      <c r="P1118" s="393"/>
      <c r="Q1118" s="393"/>
      <c r="R1118" s="21"/>
      <c r="S1118" s="21"/>
      <c r="T1118" s="21"/>
      <c r="U1118" s="21"/>
      <c r="V1118" s="21"/>
      <c r="W1118" s="21"/>
      <c r="X1118" s="21"/>
      <c r="Y1118" s="21"/>
      <c r="Z1118" s="15"/>
      <c r="AA1118" s="15"/>
      <c r="AB1118" s="15"/>
      <c r="AC1118" s="15"/>
      <c r="AD1118" s="15"/>
      <c r="AE1118" s="15"/>
      <c r="AF1118" s="15"/>
      <c r="AG1118" s="15" t="s">
        <v>131</v>
      </c>
      <c r="AH1118" s="15">
        <v>0</v>
      </c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5"/>
      <c r="AZ1118" s="15"/>
      <c r="BA1118" s="15"/>
      <c r="BB1118" s="15"/>
      <c r="BC1118" s="15"/>
      <c r="BD1118" s="15"/>
      <c r="BE1118" s="15"/>
      <c r="BF1118" s="15"/>
      <c r="BG1118" s="15"/>
      <c r="BH1118" s="15"/>
    </row>
    <row r="1119" spans="1:60" outlineLevel="1">
      <c r="A1119" s="25">
        <v>160</v>
      </c>
      <c r="B1119" s="26" t="s">
        <v>956</v>
      </c>
      <c r="C1119" s="29" t="s">
        <v>957</v>
      </c>
      <c r="D1119" s="27" t="s">
        <v>152</v>
      </c>
      <c r="E1119" s="35">
        <v>5.4969999999999999</v>
      </c>
      <c r="F1119" s="392"/>
      <c r="G1119" s="36">
        <f>ROUND(E1119*F1119,2)</f>
        <v>0</v>
      </c>
      <c r="H1119" s="392"/>
      <c r="I1119" s="36">
        <f>ROUND(E1119*H1119,2)</f>
        <v>0</v>
      </c>
      <c r="J1119" s="392"/>
      <c r="K1119" s="36">
        <f>ROUND(E1119*J1119,2)</f>
        <v>0</v>
      </c>
      <c r="L1119" s="36">
        <v>21</v>
      </c>
      <c r="M1119" s="36">
        <f>G1119*(1+L1119/100)</f>
        <v>0</v>
      </c>
      <c r="N1119" s="35">
        <v>1.729E-2</v>
      </c>
      <c r="O1119" s="35">
        <f>ROUND(E1119*N1119,2)</f>
        <v>0.1</v>
      </c>
      <c r="P1119" s="35">
        <v>0</v>
      </c>
      <c r="Q1119" s="35">
        <f>ROUND(E1119*P1119,2)</f>
        <v>0</v>
      </c>
      <c r="R1119" s="36" t="s">
        <v>230</v>
      </c>
      <c r="S1119" s="36" t="s">
        <v>2116</v>
      </c>
      <c r="T1119" s="28" t="s">
        <v>2116</v>
      </c>
      <c r="U1119" s="21">
        <v>0</v>
      </c>
      <c r="V1119" s="21">
        <f>ROUND(E1119*U1119,2)</f>
        <v>0</v>
      </c>
      <c r="W1119" s="21"/>
      <c r="X1119" s="21" t="s">
        <v>231</v>
      </c>
      <c r="Y1119" s="21" t="s">
        <v>2117</v>
      </c>
      <c r="Z1119" s="15"/>
      <c r="AA1119" s="15"/>
      <c r="AB1119" s="15"/>
      <c r="AC1119" s="15"/>
      <c r="AD1119" s="15"/>
      <c r="AE1119" s="15"/>
      <c r="AF1119" s="15"/>
      <c r="AG1119" s="15" t="s">
        <v>232</v>
      </c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  <c r="BF1119" s="15"/>
      <c r="BG1119" s="15"/>
      <c r="BH1119" s="15"/>
    </row>
    <row r="1120" spans="1:60" outlineLevel="2">
      <c r="A1120" s="18"/>
      <c r="B1120" s="19"/>
      <c r="C1120" s="30" t="s">
        <v>958</v>
      </c>
      <c r="D1120" s="23"/>
      <c r="E1120" s="34">
        <v>5.4969999999999999</v>
      </c>
      <c r="F1120" s="21"/>
      <c r="G1120" s="21"/>
      <c r="H1120" s="21"/>
      <c r="I1120" s="21"/>
      <c r="J1120" s="21"/>
      <c r="K1120" s="21"/>
      <c r="L1120" s="21"/>
      <c r="M1120" s="21"/>
      <c r="N1120" s="393"/>
      <c r="O1120" s="393"/>
      <c r="P1120" s="393"/>
      <c r="Q1120" s="393"/>
      <c r="R1120" s="21"/>
      <c r="S1120" s="21"/>
      <c r="T1120" s="21"/>
      <c r="U1120" s="21"/>
      <c r="V1120" s="21"/>
      <c r="W1120" s="21"/>
      <c r="X1120" s="21"/>
      <c r="Y1120" s="21"/>
      <c r="Z1120" s="15"/>
      <c r="AA1120" s="15"/>
      <c r="AB1120" s="15"/>
      <c r="AC1120" s="15"/>
      <c r="AD1120" s="15"/>
      <c r="AE1120" s="15"/>
      <c r="AF1120" s="15"/>
      <c r="AG1120" s="15" t="s">
        <v>131</v>
      </c>
      <c r="AH1120" s="15">
        <v>0</v>
      </c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5"/>
      <c r="AZ1120" s="15"/>
      <c r="BA1120" s="15"/>
      <c r="BB1120" s="15"/>
      <c r="BC1120" s="15"/>
      <c r="BD1120" s="15"/>
      <c r="BE1120" s="15"/>
      <c r="BF1120" s="15"/>
      <c r="BG1120" s="15"/>
      <c r="BH1120" s="15"/>
    </row>
    <row r="1121" spans="1:60" outlineLevel="1">
      <c r="A1121" s="25">
        <v>161</v>
      </c>
      <c r="B1121" s="26" t="s">
        <v>959</v>
      </c>
      <c r="C1121" s="29" t="s">
        <v>960</v>
      </c>
      <c r="D1121" s="27" t="s">
        <v>134</v>
      </c>
      <c r="E1121" s="35">
        <v>0.21734999999999999</v>
      </c>
      <c r="F1121" s="392"/>
      <c r="G1121" s="36">
        <f>ROUND(E1121*F1121,2)</f>
        <v>0</v>
      </c>
      <c r="H1121" s="392"/>
      <c r="I1121" s="36">
        <f>ROUND(E1121*H1121,2)</f>
        <v>0</v>
      </c>
      <c r="J1121" s="392"/>
      <c r="K1121" s="36">
        <f>ROUND(E1121*J1121,2)</f>
        <v>0</v>
      </c>
      <c r="L1121" s="36">
        <v>21</v>
      </c>
      <c r="M1121" s="36">
        <f>G1121*(1+L1121/100)</f>
        <v>0</v>
      </c>
      <c r="N1121" s="35">
        <v>0.55000000000000004</v>
      </c>
      <c r="O1121" s="35">
        <f>ROUND(E1121*N1121,2)</f>
        <v>0.12</v>
      </c>
      <c r="P1121" s="35">
        <v>0</v>
      </c>
      <c r="Q1121" s="35">
        <f>ROUND(E1121*P1121,2)</f>
        <v>0</v>
      </c>
      <c r="R1121" s="36" t="s">
        <v>230</v>
      </c>
      <c r="S1121" s="36" t="s">
        <v>2116</v>
      </c>
      <c r="T1121" s="28" t="s">
        <v>126</v>
      </c>
      <c r="U1121" s="21">
        <v>0</v>
      </c>
      <c r="V1121" s="21">
        <f>ROUND(E1121*U1121,2)</f>
        <v>0</v>
      </c>
      <c r="W1121" s="21"/>
      <c r="X1121" s="21" t="s">
        <v>231</v>
      </c>
      <c r="Y1121" s="21" t="s">
        <v>2117</v>
      </c>
      <c r="Z1121" s="15"/>
      <c r="AA1121" s="15"/>
      <c r="AB1121" s="15"/>
      <c r="AC1121" s="15"/>
      <c r="AD1121" s="15"/>
      <c r="AE1121" s="15"/>
      <c r="AF1121" s="15"/>
      <c r="AG1121" s="15" t="s">
        <v>232</v>
      </c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5"/>
      <c r="AZ1121" s="15"/>
      <c r="BA1121" s="15"/>
      <c r="BB1121" s="15"/>
      <c r="BC1121" s="15"/>
      <c r="BD1121" s="15"/>
      <c r="BE1121" s="15"/>
      <c r="BF1121" s="15"/>
      <c r="BG1121" s="15"/>
      <c r="BH1121" s="15"/>
    </row>
    <row r="1122" spans="1:60" outlineLevel="2">
      <c r="A1122" s="18"/>
      <c r="B1122" s="19"/>
      <c r="C1122" s="30" t="s">
        <v>961</v>
      </c>
      <c r="D1122" s="23"/>
      <c r="E1122" s="34">
        <v>0.21734999999999999</v>
      </c>
      <c r="F1122" s="21"/>
      <c r="G1122" s="21"/>
      <c r="H1122" s="21"/>
      <c r="I1122" s="21"/>
      <c r="J1122" s="21"/>
      <c r="K1122" s="21"/>
      <c r="L1122" s="21"/>
      <c r="M1122" s="21"/>
      <c r="N1122" s="393"/>
      <c r="O1122" s="393"/>
      <c r="P1122" s="393"/>
      <c r="Q1122" s="393"/>
      <c r="R1122" s="21"/>
      <c r="S1122" s="21"/>
      <c r="T1122" s="21"/>
      <c r="U1122" s="21"/>
      <c r="V1122" s="21"/>
      <c r="W1122" s="21"/>
      <c r="X1122" s="21"/>
      <c r="Y1122" s="21"/>
      <c r="Z1122" s="15"/>
      <c r="AA1122" s="15"/>
      <c r="AB1122" s="15"/>
      <c r="AC1122" s="15"/>
      <c r="AD1122" s="15"/>
      <c r="AE1122" s="15"/>
      <c r="AF1122" s="15"/>
      <c r="AG1122" s="15" t="s">
        <v>131</v>
      </c>
      <c r="AH1122" s="15">
        <v>0</v>
      </c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5"/>
      <c r="AV1122" s="15"/>
      <c r="AW1122" s="15"/>
      <c r="AX1122" s="15"/>
      <c r="AY1122" s="15"/>
      <c r="AZ1122" s="15"/>
      <c r="BA1122" s="15"/>
      <c r="BB1122" s="15"/>
      <c r="BC1122" s="15"/>
      <c r="BD1122" s="15"/>
      <c r="BE1122" s="15"/>
      <c r="BF1122" s="15"/>
      <c r="BG1122" s="15"/>
      <c r="BH1122" s="15"/>
    </row>
    <row r="1123" spans="1:60" outlineLevel="1">
      <c r="A1123" s="25">
        <v>162</v>
      </c>
      <c r="B1123" s="26" t="s">
        <v>962</v>
      </c>
      <c r="C1123" s="29" t="s">
        <v>963</v>
      </c>
      <c r="D1123" s="27" t="s">
        <v>134</v>
      </c>
      <c r="E1123" s="35">
        <v>21.406099999999999</v>
      </c>
      <c r="F1123" s="392"/>
      <c r="G1123" s="36">
        <f>ROUND(E1123*F1123,2)</f>
        <v>0</v>
      </c>
      <c r="H1123" s="392"/>
      <c r="I1123" s="36">
        <f>ROUND(E1123*H1123,2)</f>
        <v>0</v>
      </c>
      <c r="J1123" s="392"/>
      <c r="K1123" s="36">
        <f>ROUND(E1123*J1123,2)</f>
        <v>0</v>
      </c>
      <c r="L1123" s="36">
        <v>21</v>
      </c>
      <c r="M1123" s="36">
        <f>G1123*(1+L1123/100)</f>
        <v>0</v>
      </c>
      <c r="N1123" s="35">
        <v>0.55000000000000004</v>
      </c>
      <c r="O1123" s="35">
        <f>ROUND(E1123*N1123,2)</f>
        <v>11.77</v>
      </c>
      <c r="P1123" s="35">
        <v>0</v>
      </c>
      <c r="Q1123" s="35">
        <f>ROUND(E1123*P1123,2)</f>
        <v>0</v>
      </c>
      <c r="R1123" s="36" t="s">
        <v>230</v>
      </c>
      <c r="S1123" s="36" t="s">
        <v>2116</v>
      </c>
      <c r="T1123" s="28" t="s">
        <v>2120</v>
      </c>
      <c r="U1123" s="21">
        <v>0</v>
      </c>
      <c r="V1123" s="21">
        <f>ROUND(E1123*U1123,2)</f>
        <v>0</v>
      </c>
      <c r="W1123" s="21"/>
      <c r="X1123" s="21" t="s">
        <v>231</v>
      </c>
      <c r="Y1123" s="21" t="s">
        <v>2117</v>
      </c>
      <c r="Z1123" s="15"/>
      <c r="AA1123" s="15"/>
      <c r="AB1123" s="15"/>
      <c r="AC1123" s="15"/>
      <c r="AD1123" s="15"/>
      <c r="AE1123" s="15"/>
      <c r="AF1123" s="15"/>
      <c r="AG1123" s="15" t="s">
        <v>964</v>
      </c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5"/>
      <c r="AV1123" s="15"/>
      <c r="AW1123" s="15"/>
      <c r="AX1123" s="15"/>
      <c r="AY1123" s="15"/>
      <c r="AZ1123" s="15"/>
      <c r="BA1123" s="15"/>
      <c r="BB1123" s="15"/>
      <c r="BC1123" s="15"/>
      <c r="BD1123" s="15"/>
      <c r="BE1123" s="15"/>
      <c r="BF1123" s="15"/>
      <c r="BG1123" s="15"/>
      <c r="BH1123" s="15"/>
    </row>
    <row r="1124" spans="1:60" outlineLevel="2">
      <c r="A1124" s="18"/>
      <c r="B1124" s="19"/>
      <c r="C1124" s="30" t="s">
        <v>965</v>
      </c>
      <c r="D1124" s="23"/>
      <c r="E1124" s="34">
        <v>21.406099999999999</v>
      </c>
      <c r="F1124" s="21"/>
      <c r="G1124" s="21"/>
      <c r="H1124" s="21"/>
      <c r="I1124" s="21"/>
      <c r="J1124" s="21"/>
      <c r="K1124" s="21"/>
      <c r="L1124" s="21"/>
      <c r="M1124" s="21"/>
      <c r="N1124" s="393"/>
      <c r="O1124" s="393"/>
      <c r="P1124" s="393"/>
      <c r="Q1124" s="393"/>
      <c r="R1124" s="21"/>
      <c r="S1124" s="21"/>
      <c r="T1124" s="21"/>
      <c r="U1124" s="21"/>
      <c r="V1124" s="21"/>
      <c r="W1124" s="21"/>
      <c r="X1124" s="21"/>
      <c r="Y1124" s="21"/>
      <c r="Z1124" s="15"/>
      <c r="AA1124" s="15"/>
      <c r="AB1124" s="15"/>
      <c r="AC1124" s="15"/>
      <c r="AD1124" s="15"/>
      <c r="AE1124" s="15"/>
      <c r="AF1124" s="15"/>
      <c r="AG1124" s="15" t="s">
        <v>131</v>
      </c>
      <c r="AH1124" s="15">
        <v>0</v>
      </c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5"/>
      <c r="AV1124" s="15"/>
      <c r="AW1124" s="15"/>
      <c r="AX1124" s="15"/>
      <c r="AY1124" s="15"/>
      <c r="AZ1124" s="15"/>
      <c r="BA1124" s="15"/>
      <c r="BB1124" s="15"/>
      <c r="BC1124" s="15"/>
      <c r="BD1124" s="15"/>
      <c r="BE1124" s="15"/>
      <c r="BF1124" s="15"/>
      <c r="BG1124" s="15"/>
      <c r="BH1124" s="15"/>
    </row>
    <row r="1125" spans="1:60" ht="22.5" outlineLevel="1">
      <c r="A1125" s="18">
        <v>163</v>
      </c>
      <c r="B1125" s="19" t="s">
        <v>966</v>
      </c>
      <c r="C1125" s="31" t="s">
        <v>967</v>
      </c>
      <c r="D1125" s="20" t="s">
        <v>0</v>
      </c>
      <c r="E1125" s="465"/>
      <c r="F1125" s="22"/>
      <c r="G1125" s="21">
        <f>ROUND(E1125*F1125,2)</f>
        <v>0</v>
      </c>
      <c r="H1125" s="22"/>
      <c r="I1125" s="21">
        <f>ROUND(E1125*H1125,2)</f>
        <v>0</v>
      </c>
      <c r="J1125" s="22"/>
      <c r="K1125" s="21">
        <f>ROUND(E1125*J1125,2)</f>
        <v>0</v>
      </c>
      <c r="L1125" s="21">
        <v>21</v>
      </c>
      <c r="M1125" s="21">
        <f>G1125*(1+L1125/100)</f>
        <v>0</v>
      </c>
      <c r="N1125" s="393">
        <v>0</v>
      </c>
      <c r="O1125" s="393">
        <f>ROUND(E1125*N1125,2)</f>
        <v>0</v>
      </c>
      <c r="P1125" s="393">
        <v>0</v>
      </c>
      <c r="Q1125" s="393">
        <f>ROUND(E1125*P1125,2)</f>
        <v>0</v>
      </c>
      <c r="R1125" s="21"/>
      <c r="S1125" s="21" t="s">
        <v>2116</v>
      </c>
      <c r="T1125" s="21" t="s">
        <v>2116</v>
      </c>
      <c r="U1125" s="21">
        <v>0</v>
      </c>
      <c r="V1125" s="21">
        <f>ROUND(E1125*U1125,2)</f>
        <v>0</v>
      </c>
      <c r="W1125" s="21"/>
      <c r="X1125" s="21" t="s">
        <v>881</v>
      </c>
      <c r="Y1125" s="21" t="s">
        <v>2117</v>
      </c>
      <c r="Z1125" s="15"/>
      <c r="AA1125" s="15"/>
      <c r="AB1125" s="15"/>
      <c r="AC1125" s="15"/>
      <c r="AD1125" s="15"/>
      <c r="AE1125" s="15"/>
      <c r="AF1125" s="15"/>
      <c r="AG1125" s="15" t="s">
        <v>968</v>
      </c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5"/>
      <c r="AV1125" s="15"/>
      <c r="AW1125" s="15"/>
      <c r="AX1125" s="15"/>
      <c r="AY1125" s="15"/>
      <c r="AZ1125" s="15"/>
      <c r="BA1125" s="15"/>
      <c r="BB1125" s="15"/>
      <c r="BC1125" s="15"/>
      <c r="BD1125" s="15"/>
      <c r="BE1125" s="15"/>
      <c r="BF1125" s="15"/>
      <c r="BG1125" s="15"/>
      <c r="BH1125" s="15"/>
    </row>
    <row r="1126" spans="1:60">
      <c r="A1126" s="464" t="s">
        <v>120</v>
      </c>
      <c r="B1126" s="450" t="s">
        <v>71</v>
      </c>
      <c r="C1126" s="451" t="s">
        <v>72</v>
      </c>
      <c r="D1126" s="452"/>
      <c r="E1126" s="453"/>
      <c r="F1126" s="454"/>
      <c r="G1126" s="454">
        <f>SUMIF(AG1127:AG1139,"&lt;&gt;NOR",G1127:G1139)</f>
        <v>0</v>
      </c>
      <c r="H1126" s="454"/>
      <c r="I1126" s="454">
        <f>SUM(I1127:I1139)</f>
        <v>0</v>
      </c>
      <c r="J1126" s="454"/>
      <c r="K1126" s="454">
        <f>SUM(K1127:K1139)</f>
        <v>0</v>
      </c>
      <c r="L1126" s="454"/>
      <c r="M1126" s="454">
        <f>SUM(M1127:M1139)</f>
        <v>0</v>
      </c>
      <c r="N1126" s="453"/>
      <c r="O1126" s="453">
        <f>SUM(O1127:O1139)</f>
        <v>2.41</v>
      </c>
      <c r="P1126" s="453"/>
      <c r="Q1126" s="453">
        <f>SUM(Q1127:Q1139)</f>
        <v>0</v>
      </c>
      <c r="R1126" s="454"/>
      <c r="S1126" s="454"/>
      <c r="T1126" s="455"/>
      <c r="U1126" s="24"/>
      <c r="V1126" s="24">
        <f>SUM(V1127:V1139)</f>
        <v>293.31</v>
      </c>
      <c r="W1126" s="24"/>
      <c r="X1126" s="24"/>
      <c r="Y1126" s="24"/>
      <c r="AG1126" t="s">
        <v>121</v>
      </c>
    </row>
    <row r="1127" spans="1:60" outlineLevel="1">
      <c r="A1127" s="25">
        <v>164</v>
      </c>
      <c r="B1127" s="26" t="s">
        <v>969</v>
      </c>
      <c r="C1127" s="29" t="s">
        <v>970</v>
      </c>
      <c r="D1127" s="27" t="s">
        <v>267</v>
      </c>
      <c r="E1127" s="35">
        <v>155.5</v>
      </c>
      <c r="F1127" s="392"/>
      <c r="G1127" s="36">
        <f>ROUND(E1127*F1127,2)</f>
        <v>0</v>
      </c>
      <c r="H1127" s="392"/>
      <c r="I1127" s="36">
        <f>ROUND(E1127*H1127,2)</f>
        <v>0</v>
      </c>
      <c r="J1127" s="392"/>
      <c r="K1127" s="36">
        <f>ROUND(E1127*J1127,2)</f>
        <v>0</v>
      </c>
      <c r="L1127" s="36">
        <v>21</v>
      </c>
      <c r="M1127" s="36">
        <f>G1127*(1+L1127/100)</f>
        <v>0</v>
      </c>
      <c r="N1127" s="35">
        <v>4.3699999999999998E-3</v>
      </c>
      <c r="O1127" s="35">
        <f>ROUND(E1127*N1127,2)</f>
        <v>0.68</v>
      </c>
      <c r="P1127" s="35">
        <v>0</v>
      </c>
      <c r="Q1127" s="35">
        <f>ROUND(E1127*P1127,2)</f>
        <v>0</v>
      </c>
      <c r="R1127" s="36"/>
      <c r="S1127" s="36" t="s">
        <v>2116</v>
      </c>
      <c r="T1127" s="28" t="s">
        <v>2116</v>
      </c>
      <c r="U1127" s="21">
        <v>0.59</v>
      </c>
      <c r="V1127" s="21">
        <f>ROUND(E1127*U1127,2)</f>
        <v>91.75</v>
      </c>
      <c r="W1127" s="21"/>
      <c r="X1127" s="21" t="s">
        <v>135</v>
      </c>
      <c r="Y1127" s="21" t="s">
        <v>2117</v>
      </c>
      <c r="Z1127" s="15"/>
      <c r="AA1127" s="15"/>
      <c r="AB1127" s="15"/>
      <c r="AC1127" s="15"/>
      <c r="AD1127" s="15"/>
      <c r="AE1127" s="15"/>
      <c r="AF1127" s="15"/>
      <c r="AG1127" s="15" t="s">
        <v>838</v>
      </c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  <c r="AX1127" s="15"/>
      <c r="AY1127" s="15"/>
      <c r="AZ1127" s="15"/>
      <c r="BA1127" s="15"/>
      <c r="BB1127" s="15"/>
      <c r="BC1127" s="15"/>
      <c r="BD1127" s="15"/>
      <c r="BE1127" s="15"/>
      <c r="BF1127" s="15"/>
      <c r="BG1127" s="15"/>
      <c r="BH1127" s="15"/>
    </row>
    <row r="1128" spans="1:60" outlineLevel="2">
      <c r="A1128" s="18"/>
      <c r="B1128" s="19"/>
      <c r="C1128" s="30" t="s">
        <v>850</v>
      </c>
      <c r="D1128" s="23"/>
      <c r="E1128" s="34">
        <v>155.5</v>
      </c>
      <c r="F1128" s="21"/>
      <c r="G1128" s="21"/>
      <c r="H1128" s="21"/>
      <c r="I1128" s="21"/>
      <c r="J1128" s="21"/>
      <c r="K1128" s="21"/>
      <c r="L1128" s="21"/>
      <c r="M1128" s="21"/>
      <c r="N1128" s="393"/>
      <c r="O1128" s="393"/>
      <c r="P1128" s="393"/>
      <c r="Q1128" s="393"/>
      <c r="R1128" s="21"/>
      <c r="S1128" s="21"/>
      <c r="T1128" s="21"/>
      <c r="U1128" s="21"/>
      <c r="V1128" s="21"/>
      <c r="W1128" s="21"/>
      <c r="X1128" s="21"/>
      <c r="Y1128" s="21"/>
      <c r="Z1128" s="15"/>
      <c r="AA1128" s="15"/>
      <c r="AB1128" s="15"/>
      <c r="AC1128" s="15"/>
      <c r="AD1128" s="15"/>
      <c r="AE1128" s="15"/>
      <c r="AF1128" s="15"/>
      <c r="AG1128" s="15" t="s">
        <v>131</v>
      </c>
      <c r="AH1128" s="15">
        <v>0</v>
      </c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5"/>
      <c r="AZ1128" s="15"/>
      <c r="BA1128" s="15"/>
      <c r="BB1128" s="15"/>
      <c r="BC1128" s="15"/>
      <c r="BD1128" s="15"/>
      <c r="BE1128" s="15"/>
      <c r="BF1128" s="15"/>
      <c r="BG1128" s="15"/>
      <c r="BH1128" s="15"/>
    </row>
    <row r="1129" spans="1:60" outlineLevel="1">
      <c r="A1129" s="25">
        <v>165</v>
      </c>
      <c r="B1129" s="26" t="s">
        <v>971</v>
      </c>
      <c r="C1129" s="29" t="s">
        <v>972</v>
      </c>
      <c r="D1129" s="27" t="s">
        <v>267</v>
      </c>
      <c r="E1129" s="35">
        <v>165.5</v>
      </c>
      <c r="F1129" s="392"/>
      <c r="G1129" s="36">
        <f>ROUND(E1129*F1129,2)</f>
        <v>0</v>
      </c>
      <c r="H1129" s="392"/>
      <c r="I1129" s="36">
        <f>ROUND(E1129*H1129,2)</f>
        <v>0</v>
      </c>
      <c r="J1129" s="392"/>
      <c r="K1129" s="36">
        <f>ROUND(E1129*J1129,2)</f>
        <v>0</v>
      </c>
      <c r="L1129" s="36">
        <v>21</v>
      </c>
      <c r="M1129" s="36">
        <f>G1129*(1+L1129/100)</f>
        <v>0</v>
      </c>
      <c r="N1129" s="35">
        <v>4.64E-3</v>
      </c>
      <c r="O1129" s="35">
        <f>ROUND(E1129*N1129,2)</f>
        <v>0.77</v>
      </c>
      <c r="P1129" s="35">
        <v>0</v>
      </c>
      <c r="Q1129" s="35">
        <f>ROUND(E1129*P1129,2)</f>
        <v>0</v>
      </c>
      <c r="R1129" s="36"/>
      <c r="S1129" s="36" t="s">
        <v>2116</v>
      </c>
      <c r="T1129" s="28" t="s">
        <v>2116</v>
      </c>
      <c r="U1129" s="21">
        <v>0.77</v>
      </c>
      <c r="V1129" s="21">
        <f>ROUND(E1129*U1129,2)</f>
        <v>127.44</v>
      </c>
      <c r="W1129" s="21"/>
      <c r="X1129" s="21" t="s">
        <v>135</v>
      </c>
      <c r="Y1129" s="21" t="s">
        <v>2117</v>
      </c>
      <c r="Z1129" s="15"/>
      <c r="AA1129" s="15"/>
      <c r="AB1129" s="15"/>
      <c r="AC1129" s="15"/>
      <c r="AD1129" s="15"/>
      <c r="AE1129" s="15"/>
      <c r="AF1129" s="15"/>
      <c r="AG1129" s="15" t="s">
        <v>136</v>
      </c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5"/>
      <c r="AV1129" s="15"/>
      <c r="AW1129" s="15"/>
      <c r="AX1129" s="15"/>
      <c r="AY1129" s="15"/>
      <c r="AZ1129" s="15"/>
      <c r="BA1129" s="15"/>
      <c r="BB1129" s="15"/>
      <c r="BC1129" s="15"/>
      <c r="BD1129" s="15"/>
      <c r="BE1129" s="15"/>
      <c r="BF1129" s="15"/>
      <c r="BG1129" s="15"/>
      <c r="BH1129" s="15"/>
    </row>
    <row r="1130" spans="1:60" outlineLevel="2">
      <c r="A1130" s="18"/>
      <c r="B1130" s="19"/>
      <c r="C1130" s="30" t="s">
        <v>853</v>
      </c>
      <c r="D1130" s="23"/>
      <c r="E1130" s="34">
        <v>165.5</v>
      </c>
      <c r="F1130" s="21"/>
      <c r="G1130" s="21"/>
      <c r="H1130" s="21"/>
      <c r="I1130" s="21"/>
      <c r="J1130" s="21"/>
      <c r="K1130" s="21"/>
      <c r="L1130" s="21"/>
      <c r="M1130" s="21"/>
      <c r="N1130" s="393"/>
      <c r="O1130" s="393"/>
      <c r="P1130" s="393"/>
      <c r="Q1130" s="393"/>
      <c r="R1130" s="21"/>
      <c r="S1130" s="21"/>
      <c r="T1130" s="21"/>
      <c r="U1130" s="21"/>
      <c r="V1130" s="21"/>
      <c r="W1130" s="21"/>
      <c r="X1130" s="21"/>
      <c r="Y1130" s="21"/>
      <c r="Z1130" s="15"/>
      <c r="AA1130" s="15"/>
      <c r="AB1130" s="15"/>
      <c r="AC1130" s="15"/>
      <c r="AD1130" s="15"/>
      <c r="AE1130" s="15"/>
      <c r="AF1130" s="15"/>
      <c r="AG1130" s="15" t="s">
        <v>131</v>
      </c>
      <c r="AH1130" s="15">
        <v>0</v>
      </c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5"/>
      <c r="AV1130" s="15"/>
      <c r="AW1130" s="15"/>
      <c r="AX1130" s="15"/>
      <c r="AY1130" s="15"/>
      <c r="AZ1130" s="15"/>
      <c r="BA1130" s="15"/>
      <c r="BB1130" s="15"/>
      <c r="BC1130" s="15"/>
      <c r="BD1130" s="15"/>
      <c r="BE1130" s="15"/>
      <c r="BF1130" s="15"/>
      <c r="BG1130" s="15"/>
      <c r="BH1130" s="15"/>
    </row>
    <row r="1131" spans="1:60" outlineLevel="1">
      <c r="A1131" s="25">
        <v>166</v>
      </c>
      <c r="B1131" s="26" t="s">
        <v>973</v>
      </c>
      <c r="C1131" s="29" t="s">
        <v>974</v>
      </c>
      <c r="D1131" s="27" t="s">
        <v>156</v>
      </c>
      <c r="E1131" s="35">
        <v>12</v>
      </c>
      <c r="F1131" s="392"/>
      <c r="G1131" s="36">
        <f>ROUND(E1131*F1131,2)</f>
        <v>0</v>
      </c>
      <c r="H1131" s="392"/>
      <c r="I1131" s="36">
        <f>ROUND(E1131*H1131,2)</f>
        <v>0</v>
      </c>
      <c r="J1131" s="392"/>
      <c r="K1131" s="36">
        <f>ROUND(E1131*J1131,2)</f>
        <v>0</v>
      </c>
      <c r="L1131" s="36">
        <v>21</v>
      </c>
      <c r="M1131" s="36">
        <f>G1131*(1+L1131/100)</f>
        <v>0</v>
      </c>
      <c r="N1131" s="35">
        <v>3.5599999999999998E-3</v>
      </c>
      <c r="O1131" s="35">
        <f>ROUND(E1131*N1131,2)</f>
        <v>0.04</v>
      </c>
      <c r="P1131" s="35">
        <v>0</v>
      </c>
      <c r="Q1131" s="35">
        <f>ROUND(E1131*P1131,2)</f>
        <v>0</v>
      </c>
      <c r="R1131" s="36"/>
      <c r="S1131" s="36" t="s">
        <v>2116</v>
      </c>
      <c r="T1131" s="28" t="s">
        <v>2116</v>
      </c>
      <c r="U1131" s="21">
        <v>0.35</v>
      </c>
      <c r="V1131" s="21">
        <f>ROUND(E1131*U1131,2)</f>
        <v>4.2</v>
      </c>
      <c r="W1131" s="21"/>
      <c r="X1131" s="21" t="s">
        <v>135</v>
      </c>
      <c r="Y1131" s="21" t="s">
        <v>2117</v>
      </c>
      <c r="Z1131" s="15"/>
      <c r="AA1131" s="15"/>
      <c r="AB1131" s="15"/>
      <c r="AC1131" s="15"/>
      <c r="AD1131" s="15"/>
      <c r="AE1131" s="15"/>
      <c r="AF1131" s="15"/>
      <c r="AG1131" s="15" t="s">
        <v>838</v>
      </c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  <c r="AX1131" s="15"/>
      <c r="AY1131" s="15"/>
      <c r="AZ1131" s="15"/>
      <c r="BA1131" s="15"/>
      <c r="BB1131" s="15"/>
      <c r="BC1131" s="15"/>
      <c r="BD1131" s="15"/>
      <c r="BE1131" s="15"/>
      <c r="BF1131" s="15"/>
      <c r="BG1131" s="15"/>
      <c r="BH1131" s="15"/>
    </row>
    <row r="1132" spans="1:60" outlineLevel="2">
      <c r="A1132" s="18"/>
      <c r="B1132" s="19"/>
      <c r="C1132" s="30" t="s">
        <v>153</v>
      </c>
      <c r="D1132" s="23"/>
      <c r="E1132" s="34">
        <v>12</v>
      </c>
      <c r="F1132" s="21"/>
      <c r="G1132" s="21"/>
      <c r="H1132" s="21"/>
      <c r="I1132" s="21"/>
      <c r="J1132" s="21"/>
      <c r="K1132" s="21"/>
      <c r="L1132" s="21"/>
      <c r="M1132" s="21"/>
      <c r="N1132" s="393"/>
      <c r="O1132" s="393"/>
      <c r="P1132" s="393"/>
      <c r="Q1132" s="393"/>
      <c r="R1132" s="21"/>
      <c r="S1132" s="21"/>
      <c r="T1132" s="21"/>
      <c r="U1132" s="21"/>
      <c r="V1132" s="21"/>
      <c r="W1132" s="21"/>
      <c r="X1132" s="21"/>
      <c r="Y1132" s="21"/>
      <c r="Z1132" s="15"/>
      <c r="AA1132" s="15"/>
      <c r="AB1132" s="15"/>
      <c r="AC1132" s="15"/>
      <c r="AD1132" s="15"/>
      <c r="AE1132" s="15"/>
      <c r="AF1132" s="15"/>
      <c r="AG1132" s="15" t="s">
        <v>131</v>
      </c>
      <c r="AH1132" s="15">
        <v>0</v>
      </c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  <c r="AX1132" s="15"/>
      <c r="AY1132" s="15"/>
      <c r="AZ1132" s="15"/>
      <c r="BA1132" s="15"/>
      <c r="BB1132" s="15"/>
      <c r="BC1132" s="15"/>
      <c r="BD1132" s="15"/>
      <c r="BE1132" s="15"/>
      <c r="BF1132" s="15"/>
      <c r="BG1132" s="15"/>
      <c r="BH1132" s="15"/>
    </row>
    <row r="1133" spans="1:60" outlineLevel="1">
      <c r="A1133" s="25">
        <v>167</v>
      </c>
      <c r="B1133" s="26" t="s">
        <v>975</v>
      </c>
      <c r="C1133" s="29" t="s">
        <v>976</v>
      </c>
      <c r="D1133" s="27" t="s">
        <v>156</v>
      </c>
      <c r="E1133" s="35">
        <v>85.266670000000005</v>
      </c>
      <c r="F1133" s="392"/>
      <c r="G1133" s="36">
        <f>ROUND(E1133*F1133,2)</f>
        <v>0</v>
      </c>
      <c r="H1133" s="392"/>
      <c r="I1133" s="36">
        <f>ROUND(E1133*H1133,2)</f>
        <v>0</v>
      </c>
      <c r="J1133" s="392"/>
      <c r="K1133" s="36">
        <f>ROUND(E1133*J1133,2)</f>
        <v>0</v>
      </c>
      <c r="L1133" s="36">
        <v>21</v>
      </c>
      <c r="M1133" s="36">
        <f>G1133*(1+L1133/100)</f>
        <v>0</v>
      </c>
      <c r="N1133" s="35">
        <v>1.04E-2</v>
      </c>
      <c r="O1133" s="35">
        <f>ROUND(E1133*N1133,2)</f>
        <v>0.89</v>
      </c>
      <c r="P1133" s="35">
        <v>0</v>
      </c>
      <c r="Q1133" s="35">
        <f>ROUND(E1133*P1133,2)</f>
        <v>0</v>
      </c>
      <c r="R1133" s="36"/>
      <c r="S1133" s="36" t="s">
        <v>2116</v>
      </c>
      <c r="T1133" s="28" t="s">
        <v>2116</v>
      </c>
      <c r="U1133" s="21">
        <v>0.71299999999999997</v>
      </c>
      <c r="V1133" s="21">
        <f>ROUND(E1133*U1133,2)</f>
        <v>60.8</v>
      </c>
      <c r="W1133" s="21"/>
      <c r="X1133" s="21" t="s">
        <v>135</v>
      </c>
      <c r="Y1133" s="21" t="s">
        <v>2117</v>
      </c>
      <c r="Z1133" s="15"/>
      <c r="AA1133" s="15"/>
      <c r="AB1133" s="15"/>
      <c r="AC1133" s="15"/>
      <c r="AD1133" s="15"/>
      <c r="AE1133" s="15"/>
      <c r="AF1133" s="15"/>
      <c r="AG1133" s="15" t="s">
        <v>136</v>
      </c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  <c r="AX1133" s="15"/>
      <c r="AY1133" s="15"/>
      <c r="AZ1133" s="15"/>
      <c r="BA1133" s="15"/>
      <c r="BB1133" s="15"/>
      <c r="BC1133" s="15"/>
      <c r="BD1133" s="15"/>
      <c r="BE1133" s="15"/>
      <c r="BF1133" s="15"/>
      <c r="BG1133" s="15"/>
      <c r="BH1133" s="15"/>
    </row>
    <row r="1134" spans="1:60" outlineLevel="2">
      <c r="A1134" s="18"/>
      <c r="B1134" s="19"/>
      <c r="C1134" s="30" t="s">
        <v>977</v>
      </c>
      <c r="D1134" s="23"/>
      <c r="E1134" s="34">
        <v>85.266670000000005</v>
      </c>
      <c r="F1134" s="21"/>
      <c r="G1134" s="21"/>
      <c r="H1134" s="21"/>
      <c r="I1134" s="21"/>
      <c r="J1134" s="21"/>
      <c r="K1134" s="21"/>
      <c r="L1134" s="21"/>
      <c r="M1134" s="21"/>
      <c r="N1134" s="393"/>
      <c r="O1134" s="393"/>
      <c r="P1134" s="393"/>
      <c r="Q1134" s="393"/>
      <c r="R1134" s="21"/>
      <c r="S1134" s="21"/>
      <c r="T1134" s="21"/>
      <c r="U1134" s="21"/>
      <c r="V1134" s="21"/>
      <c r="W1134" s="21"/>
      <c r="X1134" s="21"/>
      <c r="Y1134" s="21"/>
      <c r="Z1134" s="15"/>
      <c r="AA1134" s="15"/>
      <c r="AB1134" s="15"/>
      <c r="AC1134" s="15"/>
      <c r="AD1134" s="15"/>
      <c r="AE1134" s="15"/>
      <c r="AF1134" s="15"/>
      <c r="AG1134" s="15" t="s">
        <v>131</v>
      </c>
      <c r="AH1134" s="15">
        <v>0</v>
      </c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5"/>
      <c r="AV1134" s="15"/>
      <c r="AW1134" s="15"/>
      <c r="AX1134" s="15"/>
      <c r="AY1134" s="15"/>
      <c r="AZ1134" s="15"/>
      <c r="BA1134" s="15"/>
      <c r="BB1134" s="15"/>
      <c r="BC1134" s="15"/>
      <c r="BD1134" s="15"/>
      <c r="BE1134" s="15"/>
      <c r="BF1134" s="15"/>
      <c r="BG1134" s="15"/>
      <c r="BH1134" s="15"/>
    </row>
    <row r="1135" spans="1:60" ht="22.5" outlineLevel="1">
      <c r="A1135" s="25">
        <v>168</v>
      </c>
      <c r="B1135" s="26" t="s">
        <v>978</v>
      </c>
      <c r="C1135" s="29" t="s">
        <v>979</v>
      </c>
      <c r="D1135" s="27" t="s">
        <v>156</v>
      </c>
      <c r="E1135" s="35">
        <v>6</v>
      </c>
      <c r="F1135" s="392"/>
      <c r="G1135" s="36">
        <f>ROUND(E1135*F1135,2)</f>
        <v>0</v>
      </c>
      <c r="H1135" s="392"/>
      <c r="I1135" s="36">
        <f>ROUND(E1135*H1135,2)</f>
        <v>0</v>
      </c>
      <c r="J1135" s="392"/>
      <c r="K1135" s="36">
        <f>ROUND(E1135*J1135,2)</f>
        <v>0</v>
      </c>
      <c r="L1135" s="36">
        <v>21</v>
      </c>
      <c r="M1135" s="36">
        <f>G1135*(1+L1135/100)</f>
        <v>0</v>
      </c>
      <c r="N1135" s="35">
        <v>1.65E-3</v>
      </c>
      <c r="O1135" s="35">
        <f>ROUND(E1135*N1135,2)</f>
        <v>0.01</v>
      </c>
      <c r="P1135" s="35">
        <v>0</v>
      </c>
      <c r="Q1135" s="35">
        <f>ROUND(E1135*P1135,2)</f>
        <v>0</v>
      </c>
      <c r="R1135" s="36"/>
      <c r="S1135" s="36" t="s">
        <v>236</v>
      </c>
      <c r="T1135" s="28" t="s">
        <v>127</v>
      </c>
      <c r="U1135" s="21">
        <v>0.94599999999999995</v>
      </c>
      <c r="V1135" s="21">
        <f>ROUND(E1135*U1135,2)</f>
        <v>5.68</v>
      </c>
      <c r="W1135" s="21"/>
      <c r="X1135" s="21" t="s">
        <v>135</v>
      </c>
      <c r="Y1135" s="21" t="s">
        <v>2117</v>
      </c>
      <c r="Z1135" s="15"/>
      <c r="AA1135" s="15"/>
      <c r="AB1135" s="15"/>
      <c r="AC1135" s="15"/>
      <c r="AD1135" s="15"/>
      <c r="AE1135" s="15"/>
      <c r="AF1135" s="15"/>
      <c r="AG1135" s="15" t="s">
        <v>838</v>
      </c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  <c r="AX1135" s="15"/>
      <c r="AY1135" s="15"/>
      <c r="AZ1135" s="15"/>
      <c r="BA1135" s="15"/>
      <c r="BB1135" s="15"/>
      <c r="BC1135" s="15"/>
      <c r="BD1135" s="15"/>
      <c r="BE1135" s="15"/>
      <c r="BF1135" s="15"/>
      <c r="BG1135" s="15"/>
      <c r="BH1135" s="15"/>
    </row>
    <row r="1136" spans="1:60" outlineLevel="2">
      <c r="A1136" s="18"/>
      <c r="B1136" s="19"/>
      <c r="C1136" s="30" t="s">
        <v>37</v>
      </c>
      <c r="D1136" s="23"/>
      <c r="E1136" s="34">
        <v>6</v>
      </c>
      <c r="F1136" s="21"/>
      <c r="G1136" s="21"/>
      <c r="H1136" s="21"/>
      <c r="I1136" s="21"/>
      <c r="J1136" s="21"/>
      <c r="K1136" s="21"/>
      <c r="L1136" s="21"/>
      <c r="M1136" s="21"/>
      <c r="N1136" s="393"/>
      <c r="O1136" s="393"/>
      <c r="P1136" s="393"/>
      <c r="Q1136" s="393"/>
      <c r="R1136" s="21"/>
      <c r="S1136" s="21"/>
      <c r="T1136" s="21"/>
      <c r="U1136" s="21"/>
      <c r="V1136" s="21"/>
      <c r="W1136" s="21"/>
      <c r="X1136" s="21"/>
      <c r="Y1136" s="21"/>
      <c r="Z1136" s="15"/>
      <c r="AA1136" s="15"/>
      <c r="AB1136" s="15"/>
      <c r="AC1136" s="15"/>
      <c r="AD1136" s="15"/>
      <c r="AE1136" s="15"/>
      <c r="AF1136" s="15"/>
      <c r="AG1136" s="15" t="s">
        <v>131</v>
      </c>
      <c r="AH1136" s="15">
        <v>0</v>
      </c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  <c r="AX1136" s="15"/>
      <c r="AY1136" s="15"/>
      <c r="AZ1136" s="15"/>
      <c r="BA1136" s="15"/>
      <c r="BB1136" s="15"/>
      <c r="BC1136" s="15"/>
      <c r="BD1136" s="15"/>
      <c r="BE1136" s="15"/>
      <c r="BF1136" s="15"/>
      <c r="BG1136" s="15"/>
      <c r="BH1136" s="15"/>
    </row>
    <row r="1137" spans="1:60" outlineLevel="1">
      <c r="A1137" s="25">
        <v>169</v>
      </c>
      <c r="B1137" s="26" t="s">
        <v>980</v>
      </c>
      <c r="C1137" s="29" t="s">
        <v>981</v>
      </c>
      <c r="D1137" s="27" t="s">
        <v>267</v>
      </c>
      <c r="E1137" s="35">
        <v>6</v>
      </c>
      <c r="F1137" s="392"/>
      <c r="G1137" s="36">
        <f>ROUND(E1137*F1137,2)</f>
        <v>0</v>
      </c>
      <c r="H1137" s="392"/>
      <c r="I1137" s="36">
        <f>ROUND(E1137*H1137,2)</f>
        <v>0</v>
      </c>
      <c r="J1137" s="392"/>
      <c r="K1137" s="36">
        <f>ROUND(E1137*J1137,2)</f>
        <v>0</v>
      </c>
      <c r="L1137" s="36">
        <v>21</v>
      </c>
      <c r="M1137" s="36">
        <f>G1137*(1+L1137/100)</f>
        <v>0</v>
      </c>
      <c r="N1137" s="35">
        <v>3.0799999999999998E-3</v>
      </c>
      <c r="O1137" s="35">
        <f>ROUND(E1137*N1137,2)</f>
        <v>0.02</v>
      </c>
      <c r="P1137" s="35">
        <v>0</v>
      </c>
      <c r="Q1137" s="35">
        <f>ROUND(E1137*P1137,2)</f>
        <v>0</v>
      </c>
      <c r="R1137" s="36"/>
      <c r="S1137" s="36" t="s">
        <v>236</v>
      </c>
      <c r="T1137" s="28" t="s">
        <v>127</v>
      </c>
      <c r="U1137" s="21">
        <v>0.57299999999999995</v>
      </c>
      <c r="V1137" s="21">
        <f>ROUND(E1137*U1137,2)</f>
        <v>3.44</v>
      </c>
      <c r="W1137" s="21"/>
      <c r="X1137" s="21" t="s">
        <v>135</v>
      </c>
      <c r="Y1137" s="21" t="s">
        <v>2117</v>
      </c>
      <c r="Z1137" s="15"/>
      <c r="AA1137" s="15"/>
      <c r="AB1137" s="15"/>
      <c r="AC1137" s="15"/>
      <c r="AD1137" s="15"/>
      <c r="AE1137" s="15"/>
      <c r="AF1137" s="15"/>
      <c r="AG1137" s="15" t="s">
        <v>838</v>
      </c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  <c r="AX1137" s="15"/>
      <c r="AY1137" s="15"/>
      <c r="AZ1137" s="15"/>
      <c r="BA1137" s="15"/>
      <c r="BB1137" s="15"/>
      <c r="BC1137" s="15"/>
      <c r="BD1137" s="15"/>
      <c r="BE1137" s="15"/>
      <c r="BF1137" s="15"/>
      <c r="BG1137" s="15"/>
      <c r="BH1137" s="15"/>
    </row>
    <row r="1138" spans="1:60" outlineLevel="2">
      <c r="A1138" s="18"/>
      <c r="B1138" s="19"/>
      <c r="C1138" s="30" t="s">
        <v>856</v>
      </c>
      <c r="D1138" s="23"/>
      <c r="E1138" s="34">
        <v>6</v>
      </c>
      <c r="F1138" s="21"/>
      <c r="G1138" s="21"/>
      <c r="H1138" s="21"/>
      <c r="I1138" s="21"/>
      <c r="J1138" s="21"/>
      <c r="K1138" s="21"/>
      <c r="L1138" s="21"/>
      <c r="M1138" s="21"/>
      <c r="N1138" s="393"/>
      <c r="O1138" s="393"/>
      <c r="P1138" s="393"/>
      <c r="Q1138" s="393"/>
      <c r="R1138" s="21"/>
      <c r="S1138" s="21"/>
      <c r="T1138" s="21"/>
      <c r="U1138" s="21"/>
      <c r="V1138" s="21"/>
      <c r="W1138" s="21"/>
      <c r="X1138" s="21"/>
      <c r="Y1138" s="21"/>
      <c r="Z1138" s="15"/>
      <c r="AA1138" s="15"/>
      <c r="AB1138" s="15"/>
      <c r="AC1138" s="15"/>
      <c r="AD1138" s="15"/>
      <c r="AE1138" s="15"/>
      <c r="AF1138" s="15"/>
      <c r="AG1138" s="15" t="s">
        <v>131</v>
      </c>
      <c r="AH1138" s="15">
        <v>0</v>
      </c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5"/>
      <c r="AV1138" s="15"/>
      <c r="AW1138" s="15"/>
      <c r="AX1138" s="15"/>
      <c r="AY1138" s="15"/>
      <c r="AZ1138" s="15"/>
      <c r="BA1138" s="15"/>
      <c r="BB1138" s="15"/>
      <c r="BC1138" s="15"/>
      <c r="BD1138" s="15"/>
      <c r="BE1138" s="15"/>
      <c r="BF1138" s="15"/>
      <c r="BG1138" s="15"/>
      <c r="BH1138" s="15"/>
    </row>
    <row r="1139" spans="1:60" outlineLevel="1">
      <c r="A1139" s="18">
        <v>170</v>
      </c>
      <c r="B1139" s="19" t="s">
        <v>982</v>
      </c>
      <c r="C1139" s="31" t="s">
        <v>983</v>
      </c>
      <c r="D1139" s="20" t="s">
        <v>0</v>
      </c>
      <c r="E1139" s="465"/>
      <c r="F1139" s="22"/>
      <c r="G1139" s="21">
        <f>ROUND(E1139*F1139,2)</f>
        <v>0</v>
      </c>
      <c r="H1139" s="22"/>
      <c r="I1139" s="21">
        <f>ROUND(E1139*H1139,2)</f>
        <v>0</v>
      </c>
      <c r="J1139" s="22"/>
      <c r="K1139" s="21">
        <f>ROUND(E1139*J1139,2)</f>
        <v>0</v>
      </c>
      <c r="L1139" s="21">
        <v>21</v>
      </c>
      <c r="M1139" s="21">
        <f>G1139*(1+L1139/100)</f>
        <v>0</v>
      </c>
      <c r="N1139" s="393">
        <v>0</v>
      </c>
      <c r="O1139" s="393">
        <f>ROUND(E1139*N1139,2)</f>
        <v>0</v>
      </c>
      <c r="P1139" s="393">
        <v>0</v>
      </c>
      <c r="Q1139" s="393">
        <f>ROUND(E1139*P1139,2)</f>
        <v>0</v>
      </c>
      <c r="R1139" s="21"/>
      <c r="S1139" s="21" t="s">
        <v>2116</v>
      </c>
      <c r="T1139" s="21" t="s">
        <v>2116</v>
      </c>
      <c r="U1139" s="21">
        <v>0</v>
      </c>
      <c r="V1139" s="21">
        <f>ROUND(E1139*U1139,2)</f>
        <v>0</v>
      </c>
      <c r="W1139" s="21"/>
      <c r="X1139" s="21" t="s">
        <v>881</v>
      </c>
      <c r="Y1139" s="21" t="s">
        <v>2117</v>
      </c>
      <c r="Z1139" s="15"/>
      <c r="AA1139" s="15"/>
      <c r="AB1139" s="15"/>
      <c r="AC1139" s="15"/>
      <c r="AD1139" s="15"/>
      <c r="AE1139" s="15"/>
      <c r="AF1139" s="15"/>
      <c r="AG1139" s="15" t="s">
        <v>882</v>
      </c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  <c r="AX1139" s="15"/>
      <c r="AY1139" s="15"/>
      <c r="AZ1139" s="15"/>
      <c r="BA1139" s="15"/>
      <c r="BB1139" s="15"/>
      <c r="BC1139" s="15"/>
      <c r="BD1139" s="15"/>
      <c r="BE1139" s="15"/>
      <c r="BF1139" s="15"/>
      <c r="BG1139" s="15"/>
      <c r="BH1139" s="15"/>
    </row>
    <row r="1140" spans="1:60">
      <c r="A1140" s="464" t="s">
        <v>120</v>
      </c>
      <c r="B1140" s="450" t="s">
        <v>73</v>
      </c>
      <c r="C1140" s="451" t="s">
        <v>74</v>
      </c>
      <c r="D1140" s="452"/>
      <c r="E1140" s="453"/>
      <c r="F1140" s="454"/>
      <c r="G1140" s="454">
        <f>SUMIF(AG1141:AG1153,"&lt;&gt;NOR",G1141:G1153)</f>
        <v>0</v>
      </c>
      <c r="H1140" s="454"/>
      <c r="I1140" s="454">
        <f>SUM(I1141:I1153)</f>
        <v>0</v>
      </c>
      <c r="J1140" s="454"/>
      <c r="K1140" s="454">
        <f>SUM(K1141:K1153)</f>
        <v>0</v>
      </c>
      <c r="L1140" s="454"/>
      <c r="M1140" s="454">
        <f>SUM(M1141:M1153)</f>
        <v>0</v>
      </c>
      <c r="N1140" s="453"/>
      <c r="O1140" s="453">
        <f>SUM(O1141:O1153)</f>
        <v>16.189999999999998</v>
      </c>
      <c r="P1140" s="453"/>
      <c r="Q1140" s="453">
        <f>SUM(Q1141:Q1153)</f>
        <v>0</v>
      </c>
      <c r="R1140" s="454"/>
      <c r="S1140" s="454"/>
      <c r="T1140" s="455"/>
      <c r="U1140" s="24"/>
      <c r="V1140" s="24">
        <f>SUM(V1141:V1153)</f>
        <v>773.94</v>
      </c>
      <c r="W1140" s="24"/>
      <c r="X1140" s="24"/>
      <c r="Y1140" s="24"/>
      <c r="AG1140" t="s">
        <v>121</v>
      </c>
    </row>
    <row r="1141" spans="1:60" ht="22.5" outlineLevel="1">
      <c r="A1141" s="25">
        <v>171</v>
      </c>
      <c r="B1141" s="26" t="s">
        <v>984</v>
      </c>
      <c r="C1141" s="29" t="s">
        <v>985</v>
      </c>
      <c r="D1141" s="27" t="s">
        <v>152</v>
      </c>
      <c r="E1141" s="35">
        <v>1108</v>
      </c>
      <c r="F1141" s="392"/>
      <c r="G1141" s="36">
        <f>ROUND(E1141*F1141,2)</f>
        <v>0</v>
      </c>
      <c r="H1141" s="392"/>
      <c r="I1141" s="36">
        <f>ROUND(E1141*H1141,2)</f>
        <v>0</v>
      </c>
      <c r="J1141" s="392"/>
      <c r="K1141" s="36">
        <f>ROUND(E1141*J1141,2)</f>
        <v>0</v>
      </c>
      <c r="L1141" s="36">
        <v>21</v>
      </c>
      <c r="M1141" s="36">
        <f>G1141*(1+L1141/100)</f>
        <v>0</v>
      </c>
      <c r="N1141" s="35">
        <v>1.417E-2</v>
      </c>
      <c r="O1141" s="35">
        <f>ROUND(E1141*N1141,2)</f>
        <v>15.7</v>
      </c>
      <c r="P1141" s="35">
        <v>0</v>
      </c>
      <c r="Q1141" s="35">
        <f>ROUND(E1141*P1141,2)</f>
        <v>0</v>
      </c>
      <c r="R1141" s="36"/>
      <c r="S1141" s="36" t="s">
        <v>2116</v>
      </c>
      <c r="T1141" s="28" t="s">
        <v>2116</v>
      </c>
      <c r="U1141" s="21">
        <v>0.56000000000000005</v>
      </c>
      <c r="V1141" s="21">
        <f>ROUND(E1141*U1141,2)</f>
        <v>620.48</v>
      </c>
      <c r="W1141" s="21"/>
      <c r="X1141" s="21" t="s">
        <v>135</v>
      </c>
      <c r="Y1141" s="21" t="s">
        <v>2117</v>
      </c>
      <c r="Z1141" s="15"/>
      <c r="AA1141" s="15"/>
      <c r="AB1141" s="15"/>
      <c r="AC1141" s="15"/>
      <c r="AD1141" s="15"/>
      <c r="AE1141" s="15"/>
      <c r="AF1141" s="15"/>
      <c r="AG1141" s="15" t="s">
        <v>136</v>
      </c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  <c r="AX1141" s="15"/>
      <c r="AY1141" s="15"/>
      <c r="AZ1141" s="15"/>
      <c r="BA1141" s="15"/>
      <c r="BB1141" s="15"/>
      <c r="BC1141" s="15"/>
      <c r="BD1141" s="15"/>
      <c r="BE1141" s="15"/>
      <c r="BF1141" s="15"/>
      <c r="BG1141" s="15"/>
      <c r="BH1141" s="15"/>
    </row>
    <row r="1142" spans="1:60" outlineLevel="2">
      <c r="A1142" s="18"/>
      <c r="B1142" s="19"/>
      <c r="C1142" s="30" t="s">
        <v>844</v>
      </c>
      <c r="D1142" s="23"/>
      <c r="E1142" s="34">
        <v>1108</v>
      </c>
      <c r="F1142" s="21"/>
      <c r="G1142" s="21"/>
      <c r="H1142" s="21"/>
      <c r="I1142" s="21"/>
      <c r="J1142" s="21"/>
      <c r="K1142" s="21"/>
      <c r="L1142" s="21"/>
      <c r="M1142" s="21"/>
      <c r="N1142" s="393"/>
      <c r="O1142" s="393"/>
      <c r="P1142" s="393"/>
      <c r="Q1142" s="393"/>
      <c r="R1142" s="21"/>
      <c r="S1142" s="21"/>
      <c r="T1142" s="21"/>
      <c r="U1142" s="21"/>
      <c r="V1142" s="21"/>
      <c r="W1142" s="21"/>
      <c r="X1142" s="21"/>
      <c r="Y1142" s="21"/>
      <c r="Z1142" s="15"/>
      <c r="AA1142" s="15"/>
      <c r="AB1142" s="15"/>
      <c r="AC1142" s="15"/>
      <c r="AD1142" s="15"/>
      <c r="AE1142" s="15"/>
      <c r="AF1142" s="15"/>
      <c r="AG1142" s="15" t="s">
        <v>131</v>
      </c>
      <c r="AH1142" s="15">
        <v>0</v>
      </c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5"/>
      <c r="AV1142" s="15"/>
      <c r="AW1142" s="15"/>
      <c r="AX1142" s="15"/>
      <c r="AY1142" s="15"/>
      <c r="AZ1142" s="15"/>
      <c r="BA1142" s="15"/>
      <c r="BB1142" s="15"/>
      <c r="BC1142" s="15"/>
      <c r="BD1142" s="15"/>
      <c r="BE1142" s="15"/>
      <c r="BF1142" s="15"/>
      <c r="BG1142" s="15"/>
      <c r="BH1142" s="15"/>
    </row>
    <row r="1143" spans="1:60" ht="22.5" outlineLevel="1">
      <c r="A1143" s="25">
        <v>172</v>
      </c>
      <c r="B1143" s="26" t="s">
        <v>2293</v>
      </c>
      <c r="C1143" s="29" t="s">
        <v>2294</v>
      </c>
      <c r="D1143" s="27" t="s">
        <v>156</v>
      </c>
      <c r="E1143" s="35">
        <v>16</v>
      </c>
      <c r="F1143" s="392"/>
      <c r="G1143" s="36">
        <f>ROUND(E1143*F1143,2)</f>
        <v>0</v>
      </c>
      <c r="H1143" s="392"/>
      <c r="I1143" s="36">
        <f>ROUND(E1143*H1143,2)</f>
        <v>0</v>
      </c>
      <c r="J1143" s="392"/>
      <c r="K1143" s="36">
        <f>ROUND(E1143*J1143,2)</f>
        <v>0</v>
      </c>
      <c r="L1143" s="36">
        <v>21</v>
      </c>
      <c r="M1143" s="36">
        <f>G1143*(1+L1143/100)</f>
        <v>0</v>
      </c>
      <c r="N1143" s="35">
        <v>1.2099999999999999E-3</v>
      </c>
      <c r="O1143" s="35">
        <f>ROUND(E1143*N1143,2)</f>
        <v>0.02</v>
      </c>
      <c r="P1143" s="35">
        <v>0</v>
      </c>
      <c r="Q1143" s="35">
        <f>ROUND(E1143*P1143,2)</f>
        <v>0</v>
      </c>
      <c r="R1143" s="36"/>
      <c r="S1143" s="36" t="s">
        <v>2116</v>
      </c>
      <c r="T1143" s="28" t="s">
        <v>2116</v>
      </c>
      <c r="U1143" s="21">
        <v>0.03</v>
      </c>
      <c r="V1143" s="21">
        <f>ROUND(E1143*U1143,2)</f>
        <v>0.48</v>
      </c>
      <c r="W1143" s="21"/>
      <c r="X1143" s="21" t="s">
        <v>135</v>
      </c>
      <c r="Y1143" s="21" t="s">
        <v>2117</v>
      </c>
      <c r="Z1143" s="15"/>
      <c r="AA1143" s="15"/>
      <c r="AB1143" s="15"/>
      <c r="AC1143" s="15"/>
      <c r="AD1143" s="15"/>
      <c r="AE1143" s="15"/>
      <c r="AF1143" s="15"/>
      <c r="AG1143" s="15" t="s">
        <v>136</v>
      </c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5"/>
      <c r="AV1143" s="15"/>
      <c r="AW1143" s="15"/>
      <c r="AX1143" s="15"/>
      <c r="AY1143" s="15"/>
      <c r="AZ1143" s="15"/>
      <c r="BA1143" s="15"/>
      <c r="BB1143" s="15"/>
      <c r="BC1143" s="15"/>
      <c r="BD1143" s="15"/>
      <c r="BE1143" s="15"/>
      <c r="BF1143" s="15"/>
      <c r="BG1143" s="15"/>
      <c r="BH1143" s="15"/>
    </row>
    <row r="1144" spans="1:60" outlineLevel="2">
      <c r="A1144" s="18"/>
      <c r="B1144" s="19"/>
      <c r="C1144" s="30" t="s">
        <v>612</v>
      </c>
      <c r="D1144" s="23"/>
      <c r="E1144" s="34">
        <v>16</v>
      </c>
      <c r="F1144" s="21"/>
      <c r="G1144" s="21"/>
      <c r="H1144" s="21"/>
      <c r="I1144" s="21"/>
      <c r="J1144" s="21"/>
      <c r="K1144" s="21"/>
      <c r="L1144" s="21"/>
      <c r="M1144" s="21"/>
      <c r="N1144" s="393"/>
      <c r="O1144" s="393"/>
      <c r="P1144" s="393"/>
      <c r="Q1144" s="393"/>
      <c r="R1144" s="21"/>
      <c r="S1144" s="21"/>
      <c r="T1144" s="21"/>
      <c r="U1144" s="21"/>
      <c r="V1144" s="21"/>
      <c r="W1144" s="21"/>
      <c r="X1144" s="21"/>
      <c r="Y1144" s="21"/>
      <c r="Z1144" s="15"/>
      <c r="AA1144" s="15"/>
      <c r="AB1144" s="15"/>
      <c r="AC1144" s="15"/>
      <c r="AD1144" s="15"/>
      <c r="AE1144" s="15"/>
      <c r="AF1144" s="15"/>
      <c r="AG1144" s="15" t="s">
        <v>131</v>
      </c>
      <c r="AH1144" s="15">
        <v>0</v>
      </c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5"/>
      <c r="AV1144" s="15"/>
      <c r="AW1144" s="15"/>
      <c r="AX1144" s="15"/>
      <c r="AY1144" s="15"/>
      <c r="AZ1144" s="15"/>
      <c r="BA1144" s="15"/>
      <c r="BB1144" s="15"/>
      <c r="BC1144" s="15"/>
      <c r="BD1144" s="15"/>
      <c r="BE1144" s="15"/>
      <c r="BF1144" s="15"/>
      <c r="BG1144" s="15"/>
      <c r="BH1144" s="15"/>
    </row>
    <row r="1145" spans="1:60" ht="22.5" outlineLevel="1">
      <c r="A1145" s="25">
        <v>173</v>
      </c>
      <c r="B1145" s="26" t="s">
        <v>986</v>
      </c>
      <c r="C1145" s="29" t="s">
        <v>987</v>
      </c>
      <c r="D1145" s="27" t="s">
        <v>267</v>
      </c>
      <c r="E1145" s="35">
        <v>44.5</v>
      </c>
      <c r="F1145" s="392"/>
      <c r="G1145" s="36">
        <f>ROUND(E1145*F1145,2)</f>
        <v>0</v>
      </c>
      <c r="H1145" s="392"/>
      <c r="I1145" s="36">
        <f>ROUND(E1145*H1145,2)</f>
        <v>0</v>
      </c>
      <c r="J1145" s="392"/>
      <c r="K1145" s="36">
        <f>ROUND(E1145*J1145,2)</f>
        <v>0</v>
      </c>
      <c r="L1145" s="36">
        <v>21</v>
      </c>
      <c r="M1145" s="36">
        <f>G1145*(1+L1145/100)</f>
        <v>0</v>
      </c>
      <c r="N1145" s="35">
        <v>2.5600000000000002E-3</v>
      </c>
      <c r="O1145" s="35">
        <f>ROUND(E1145*N1145,2)</f>
        <v>0.11</v>
      </c>
      <c r="P1145" s="35">
        <v>0</v>
      </c>
      <c r="Q1145" s="35">
        <f>ROUND(E1145*P1145,2)</f>
        <v>0</v>
      </c>
      <c r="R1145" s="36"/>
      <c r="S1145" s="36" t="s">
        <v>2116</v>
      </c>
      <c r="T1145" s="28" t="s">
        <v>2116</v>
      </c>
      <c r="U1145" s="21">
        <v>0.4</v>
      </c>
      <c r="V1145" s="21">
        <f>ROUND(E1145*U1145,2)</f>
        <v>17.8</v>
      </c>
      <c r="W1145" s="21"/>
      <c r="X1145" s="21" t="s">
        <v>135</v>
      </c>
      <c r="Y1145" s="21" t="s">
        <v>2117</v>
      </c>
      <c r="Z1145" s="15"/>
      <c r="AA1145" s="15"/>
      <c r="AB1145" s="15"/>
      <c r="AC1145" s="15"/>
      <c r="AD1145" s="15"/>
      <c r="AE1145" s="15"/>
      <c r="AF1145" s="15"/>
      <c r="AG1145" s="15" t="s">
        <v>136</v>
      </c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  <c r="AU1145" s="15"/>
      <c r="AV1145" s="15"/>
      <c r="AW1145" s="15"/>
      <c r="AX1145" s="15"/>
      <c r="AY1145" s="15"/>
      <c r="AZ1145" s="15"/>
      <c r="BA1145" s="15"/>
      <c r="BB1145" s="15"/>
      <c r="BC1145" s="15"/>
      <c r="BD1145" s="15"/>
      <c r="BE1145" s="15"/>
      <c r="BF1145" s="15"/>
      <c r="BG1145" s="15"/>
      <c r="BH1145" s="15"/>
    </row>
    <row r="1146" spans="1:60" outlineLevel="2">
      <c r="A1146" s="18"/>
      <c r="B1146" s="19"/>
      <c r="C1146" s="30" t="s">
        <v>988</v>
      </c>
      <c r="D1146" s="23"/>
      <c r="E1146" s="34">
        <v>44.5</v>
      </c>
      <c r="F1146" s="21"/>
      <c r="G1146" s="21"/>
      <c r="H1146" s="21"/>
      <c r="I1146" s="21"/>
      <c r="J1146" s="21"/>
      <c r="K1146" s="21"/>
      <c r="L1146" s="21"/>
      <c r="M1146" s="21"/>
      <c r="N1146" s="393"/>
      <c r="O1146" s="393"/>
      <c r="P1146" s="393"/>
      <c r="Q1146" s="393"/>
      <c r="R1146" s="21"/>
      <c r="S1146" s="21"/>
      <c r="T1146" s="21"/>
      <c r="U1146" s="21"/>
      <c r="V1146" s="21"/>
      <c r="W1146" s="21"/>
      <c r="X1146" s="21"/>
      <c r="Y1146" s="21"/>
      <c r="Z1146" s="15"/>
      <c r="AA1146" s="15"/>
      <c r="AB1146" s="15"/>
      <c r="AC1146" s="15"/>
      <c r="AD1146" s="15"/>
      <c r="AE1146" s="15"/>
      <c r="AF1146" s="15"/>
      <c r="AG1146" s="15" t="s">
        <v>131</v>
      </c>
      <c r="AH1146" s="15">
        <v>0</v>
      </c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  <c r="AX1146" s="15"/>
      <c r="AY1146" s="15"/>
      <c r="AZ1146" s="15"/>
      <c r="BA1146" s="15"/>
      <c r="BB1146" s="15"/>
      <c r="BC1146" s="15"/>
      <c r="BD1146" s="15"/>
      <c r="BE1146" s="15"/>
      <c r="BF1146" s="15"/>
      <c r="BG1146" s="15"/>
      <c r="BH1146" s="15"/>
    </row>
    <row r="1147" spans="1:60" outlineLevel="1">
      <c r="A1147" s="25">
        <v>174</v>
      </c>
      <c r="B1147" s="26" t="s">
        <v>989</v>
      </c>
      <c r="C1147" s="29" t="s">
        <v>990</v>
      </c>
      <c r="D1147" s="27" t="s">
        <v>267</v>
      </c>
      <c r="E1147" s="35">
        <v>52</v>
      </c>
      <c r="F1147" s="392"/>
      <c r="G1147" s="36">
        <f>ROUND(E1147*F1147,2)</f>
        <v>0</v>
      </c>
      <c r="H1147" s="392"/>
      <c r="I1147" s="36">
        <f>ROUND(E1147*H1147,2)</f>
        <v>0</v>
      </c>
      <c r="J1147" s="392"/>
      <c r="K1147" s="36">
        <f>ROUND(E1147*J1147,2)</f>
        <v>0</v>
      </c>
      <c r="L1147" s="36">
        <v>21</v>
      </c>
      <c r="M1147" s="36">
        <f>G1147*(1+L1147/100)</f>
        <v>0</v>
      </c>
      <c r="N1147" s="35">
        <v>2.5699999999999998E-3</v>
      </c>
      <c r="O1147" s="35">
        <f>ROUND(E1147*N1147,2)</f>
        <v>0.13</v>
      </c>
      <c r="P1147" s="35">
        <v>0</v>
      </c>
      <c r="Q1147" s="35">
        <f>ROUND(E1147*P1147,2)</f>
        <v>0</v>
      </c>
      <c r="R1147" s="36"/>
      <c r="S1147" s="36" t="s">
        <v>2116</v>
      </c>
      <c r="T1147" s="28" t="s">
        <v>2116</v>
      </c>
      <c r="U1147" s="21">
        <v>0.49</v>
      </c>
      <c r="V1147" s="21">
        <f>ROUND(E1147*U1147,2)</f>
        <v>25.48</v>
      </c>
      <c r="W1147" s="21"/>
      <c r="X1147" s="21" t="s">
        <v>135</v>
      </c>
      <c r="Y1147" s="21" t="s">
        <v>2117</v>
      </c>
      <c r="Z1147" s="15"/>
      <c r="AA1147" s="15"/>
      <c r="AB1147" s="15"/>
      <c r="AC1147" s="15"/>
      <c r="AD1147" s="15"/>
      <c r="AE1147" s="15"/>
      <c r="AF1147" s="15"/>
      <c r="AG1147" s="15" t="s">
        <v>136</v>
      </c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5"/>
      <c r="AZ1147" s="15"/>
      <c r="BA1147" s="15"/>
      <c r="BB1147" s="15"/>
      <c r="BC1147" s="15"/>
      <c r="BD1147" s="15"/>
      <c r="BE1147" s="15"/>
      <c r="BF1147" s="15"/>
      <c r="BG1147" s="15"/>
      <c r="BH1147" s="15"/>
    </row>
    <row r="1148" spans="1:60" outlineLevel="2">
      <c r="A1148" s="18"/>
      <c r="B1148" s="19"/>
      <c r="C1148" s="30" t="s">
        <v>991</v>
      </c>
      <c r="D1148" s="23"/>
      <c r="E1148" s="34">
        <v>52</v>
      </c>
      <c r="F1148" s="21"/>
      <c r="G1148" s="21"/>
      <c r="H1148" s="21"/>
      <c r="I1148" s="21"/>
      <c r="J1148" s="21"/>
      <c r="K1148" s="21"/>
      <c r="L1148" s="21"/>
      <c r="M1148" s="21"/>
      <c r="N1148" s="393"/>
      <c r="O1148" s="393"/>
      <c r="P1148" s="393"/>
      <c r="Q1148" s="393"/>
      <c r="R1148" s="21"/>
      <c r="S1148" s="21"/>
      <c r="T1148" s="21"/>
      <c r="U1148" s="21"/>
      <c r="V1148" s="21"/>
      <c r="W1148" s="21"/>
      <c r="X1148" s="21"/>
      <c r="Y1148" s="21"/>
      <c r="Z1148" s="15"/>
      <c r="AA1148" s="15"/>
      <c r="AB1148" s="15"/>
      <c r="AC1148" s="15"/>
      <c r="AD1148" s="15"/>
      <c r="AE1148" s="15"/>
      <c r="AF1148" s="15"/>
      <c r="AG1148" s="15" t="s">
        <v>131</v>
      </c>
      <c r="AH1148" s="15">
        <v>0</v>
      </c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  <c r="AX1148" s="15"/>
      <c r="AY1148" s="15"/>
      <c r="AZ1148" s="15"/>
      <c r="BA1148" s="15"/>
      <c r="BB1148" s="15"/>
      <c r="BC1148" s="15"/>
      <c r="BD1148" s="15"/>
      <c r="BE1148" s="15"/>
      <c r="BF1148" s="15"/>
      <c r="BG1148" s="15"/>
      <c r="BH1148" s="15"/>
    </row>
    <row r="1149" spans="1:60" outlineLevel="1">
      <c r="A1149" s="25">
        <v>175</v>
      </c>
      <c r="B1149" s="26" t="s">
        <v>992</v>
      </c>
      <c r="C1149" s="29" t="s">
        <v>993</v>
      </c>
      <c r="D1149" s="27" t="s">
        <v>267</v>
      </c>
      <c r="E1149" s="35">
        <v>149</v>
      </c>
      <c r="F1149" s="392"/>
      <c r="G1149" s="36">
        <f>ROUND(E1149*F1149,2)</f>
        <v>0</v>
      </c>
      <c r="H1149" s="392"/>
      <c r="I1149" s="36">
        <f>ROUND(E1149*H1149,2)</f>
        <v>0</v>
      </c>
      <c r="J1149" s="392"/>
      <c r="K1149" s="36">
        <f>ROUND(E1149*J1149,2)</f>
        <v>0</v>
      </c>
      <c r="L1149" s="36">
        <v>21</v>
      </c>
      <c r="M1149" s="36">
        <f>G1149*(1+L1149/100)</f>
        <v>0</v>
      </c>
      <c r="N1149" s="35">
        <v>1.8000000000000001E-4</v>
      </c>
      <c r="O1149" s="35">
        <f>ROUND(E1149*N1149,2)</f>
        <v>0.03</v>
      </c>
      <c r="P1149" s="35">
        <v>0</v>
      </c>
      <c r="Q1149" s="35">
        <f>ROUND(E1149*P1149,2)</f>
        <v>0</v>
      </c>
      <c r="R1149" s="36"/>
      <c r="S1149" s="36" t="s">
        <v>2116</v>
      </c>
      <c r="T1149" s="28" t="s">
        <v>2116</v>
      </c>
      <c r="U1149" s="21">
        <v>6.7000000000000004E-2</v>
      </c>
      <c r="V1149" s="21">
        <f>ROUND(E1149*U1149,2)</f>
        <v>9.98</v>
      </c>
      <c r="W1149" s="21"/>
      <c r="X1149" s="21" t="s">
        <v>135</v>
      </c>
      <c r="Y1149" s="21" t="s">
        <v>2117</v>
      </c>
      <c r="Z1149" s="15"/>
      <c r="AA1149" s="15"/>
      <c r="AB1149" s="15"/>
      <c r="AC1149" s="15"/>
      <c r="AD1149" s="15"/>
      <c r="AE1149" s="15"/>
      <c r="AF1149" s="15"/>
      <c r="AG1149" s="15" t="s">
        <v>838</v>
      </c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  <c r="AX1149" s="15"/>
      <c r="AY1149" s="15"/>
      <c r="AZ1149" s="15"/>
      <c r="BA1149" s="15"/>
      <c r="BB1149" s="15"/>
      <c r="BC1149" s="15"/>
      <c r="BD1149" s="15"/>
      <c r="BE1149" s="15"/>
      <c r="BF1149" s="15"/>
      <c r="BG1149" s="15"/>
      <c r="BH1149" s="15"/>
    </row>
    <row r="1150" spans="1:60" outlineLevel="2">
      <c r="A1150" s="18"/>
      <c r="B1150" s="19"/>
      <c r="C1150" s="30" t="s">
        <v>994</v>
      </c>
      <c r="D1150" s="23"/>
      <c r="E1150" s="34">
        <v>149</v>
      </c>
      <c r="F1150" s="21"/>
      <c r="G1150" s="21"/>
      <c r="H1150" s="21"/>
      <c r="I1150" s="21"/>
      <c r="J1150" s="21"/>
      <c r="K1150" s="21"/>
      <c r="L1150" s="21"/>
      <c r="M1150" s="21"/>
      <c r="N1150" s="393"/>
      <c r="O1150" s="393"/>
      <c r="P1150" s="393"/>
      <c r="Q1150" s="393"/>
      <c r="R1150" s="21"/>
      <c r="S1150" s="21"/>
      <c r="T1150" s="21"/>
      <c r="U1150" s="21"/>
      <c r="V1150" s="21"/>
      <c r="W1150" s="21"/>
      <c r="X1150" s="21"/>
      <c r="Y1150" s="21"/>
      <c r="Z1150" s="15"/>
      <c r="AA1150" s="15"/>
      <c r="AB1150" s="15"/>
      <c r="AC1150" s="15"/>
      <c r="AD1150" s="15"/>
      <c r="AE1150" s="15"/>
      <c r="AF1150" s="15"/>
      <c r="AG1150" s="15" t="s">
        <v>131</v>
      </c>
      <c r="AH1150" s="15">
        <v>0</v>
      </c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  <c r="AX1150" s="15"/>
      <c r="AY1150" s="15"/>
      <c r="AZ1150" s="15"/>
      <c r="BA1150" s="15"/>
      <c r="BB1150" s="15"/>
      <c r="BC1150" s="15"/>
      <c r="BD1150" s="15"/>
      <c r="BE1150" s="15"/>
      <c r="BF1150" s="15"/>
      <c r="BG1150" s="15"/>
      <c r="BH1150" s="15"/>
    </row>
    <row r="1151" spans="1:60" ht="22.5" outlineLevel="1">
      <c r="A1151" s="25">
        <v>176</v>
      </c>
      <c r="B1151" s="26" t="s">
        <v>995</v>
      </c>
      <c r="C1151" s="29" t="s">
        <v>996</v>
      </c>
      <c r="D1151" s="27" t="s">
        <v>152</v>
      </c>
      <c r="E1151" s="35">
        <v>1108</v>
      </c>
      <c r="F1151" s="392"/>
      <c r="G1151" s="36">
        <f>ROUND(E1151*F1151,2)</f>
        <v>0</v>
      </c>
      <c r="H1151" s="392"/>
      <c r="I1151" s="36">
        <f>ROUND(E1151*H1151,2)</f>
        <v>0</v>
      </c>
      <c r="J1151" s="392"/>
      <c r="K1151" s="36">
        <f>ROUND(E1151*J1151,2)</f>
        <v>0</v>
      </c>
      <c r="L1151" s="36">
        <v>21</v>
      </c>
      <c r="M1151" s="36">
        <f>G1151*(1+L1151/100)</f>
        <v>0</v>
      </c>
      <c r="N1151" s="35">
        <v>1.8000000000000001E-4</v>
      </c>
      <c r="O1151" s="35">
        <f>ROUND(E1151*N1151,2)</f>
        <v>0.2</v>
      </c>
      <c r="P1151" s="35">
        <v>0</v>
      </c>
      <c r="Q1151" s="35">
        <f>ROUND(E1151*P1151,2)</f>
        <v>0</v>
      </c>
      <c r="R1151" s="36"/>
      <c r="S1151" s="36" t="s">
        <v>2116</v>
      </c>
      <c r="T1151" s="28" t="s">
        <v>2116</v>
      </c>
      <c r="U1151" s="21">
        <v>0.09</v>
      </c>
      <c r="V1151" s="21">
        <f>ROUND(E1151*U1151,2)</f>
        <v>99.72</v>
      </c>
      <c r="W1151" s="21"/>
      <c r="X1151" s="21" t="s">
        <v>135</v>
      </c>
      <c r="Y1151" s="21" t="s">
        <v>2117</v>
      </c>
      <c r="Z1151" s="15"/>
      <c r="AA1151" s="15"/>
      <c r="AB1151" s="15"/>
      <c r="AC1151" s="15"/>
      <c r="AD1151" s="15"/>
      <c r="AE1151" s="15"/>
      <c r="AF1151" s="15"/>
      <c r="AG1151" s="15" t="s">
        <v>838</v>
      </c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5"/>
      <c r="AV1151" s="15"/>
      <c r="AW1151" s="15"/>
      <c r="AX1151" s="15"/>
      <c r="AY1151" s="15"/>
      <c r="AZ1151" s="15"/>
      <c r="BA1151" s="15"/>
      <c r="BB1151" s="15"/>
      <c r="BC1151" s="15"/>
      <c r="BD1151" s="15"/>
      <c r="BE1151" s="15"/>
      <c r="BF1151" s="15"/>
      <c r="BG1151" s="15"/>
      <c r="BH1151" s="15"/>
    </row>
    <row r="1152" spans="1:60" outlineLevel="2">
      <c r="A1152" s="18"/>
      <c r="B1152" s="19"/>
      <c r="C1152" s="30" t="s">
        <v>844</v>
      </c>
      <c r="D1152" s="23"/>
      <c r="E1152" s="34">
        <v>1108</v>
      </c>
      <c r="F1152" s="21"/>
      <c r="G1152" s="21"/>
      <c r="H1152" s="21"/>
      <c r="I1152" s="21"/>
      <c r="J1152" s="21"/>
      <c r="K1152" s="21"/>
      <c r="L1152" s="21"/>
      <c r="M1152" s="21"/>
      <c r="N1152" s="393"/>
      <c r="O1152" s="393"/>
      <c r="P1152" s="393"/>
      <c r="Q1152" s="393"/>
      <c r="R1152" s="21"/>
      <c r="S1152" s="21"/>
      <c r="T1152" s="21"/>
      <c r="U1152" s="21"/>
      <c r="V1152" s="21"/>
      <c r="W1152" s="21"/>
      <c r="X1152" s="21"/>
      <c r="Y1152" s="21"/>
      <c r="Z1152" s="15"/>
      <c r="AA1152" s="15"/>
      <c r="AB1152" s="15"/>
      <c r="AC1152" s="15"/>
      <c r="AD1152" s="15"/>
      <c r="AE1152" s="15"/>
      <c r="AF1152" s="15"/>
      <c r="AG1152" s="15" t="s">
        <v>131</v>
      </c>
      <c r="AH1152" s="15">
        <v>0</v>
      </c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  <c r="AX1152" s="15"/>
      <c r="AY1152" s="15"/>
      <c r="AZ1152" s="15"/>
      <c r="BA1152" s="15"/>
      <c r="BB1152" s="15"/>
      <c r="BC1152" s="15"/>
      <c r="BD1152" s="15"/>
      <c r="BE1152" s="15"/>
      <c r="BF1152" s="15"/>
      <c r="BG1152" s="15"/>
      <c r="BH1152" s="15"/>
    </row>
    <row r="1153" spans="1:60" outlineLevel="1">
      <c r="A1153" s="18">
        <v>177</v>
      </c>
      <c r="B1153" s="19" t="s">
        <v>997</v>
      </c>
      <c r="C1153" s="31" t="s">
        <v>998</v>
      </c>
      <c r="D1153" s="20" t="s">
        <v>0</v>
      </c>
      <c r="E1153" s="465"/>
      <c r="F1153" s="22"/>
      <c r="G1153" s="21">
        <f>ROUND(E1153*F1153,2)</f>
        <v>0</v>
      </c>
      <c r="H1153" s="22"/>
      <c r="I1153" s="21">
        <f>ROUND(E1153*H1153,2)</f>
        <v>0</v>
      </c>
      <c r="J1153" s="22"/>
      <c r="K1153" s="21">
        <f>ROUND(E1153*J1153,2)</f>
        <v>0</v>
      </c>
      <c r="L1153" s="21">
        <v>21</v>
      </c>
      <c r="M1153" s="21">
        <f>G1153*(1+L1153/100)</f>
        <v>0</v>
      </c>
      <c r="N1153" s="393">
        <v>0</v>
      </c>
      <c r="O1153" s="393">
        <f>ROUND(E1153*N1153,2)</f>
        <v>0</v>
      </c>
      <c r="P1153" s="393">
        <v>0</v>
      </c>
      <c r="Q1153" s="393">
        <f>ROUND(E1153*P1153,2)</f>
        <v>0</v>
      </c>
      <c r="R1153" s="21"/>
      <c r="S1153" s="21" t="s">
        <v>2116</v>
      </c>
      <c r="T1153" s="21" t="s">
        <v>2116</v>
      </c>
      <c r="U1153" s="21">
        <v>2.5999999999999999E-2</v>
      </c>
      <c r="V1153" s="21">
        <f>ROUND(E1153*U1153,2)</f>
        <v>0</v>
      </c>
      <c r="W1153" s="21"/>
      <c r="X1153" s="21" t="s">
        <v>881</v>
      </c>
      <c r="Y1153" s="21" t="s">
        <v>2117</v>
      </c>
      <c r="Z1153" s="15"/>
      <c r="AA1153" s="15"/>
      <c r="AB1153" s="15"/>
      <c r="AC1153" s="15"/>
      <c r="AD1153" s="15"/>
      <c r="AE1153" s="15"/>
      <c r="AF1153" s="15"/>
      <c r="AG1153" s="15" t="s">
        <v>882</v>
      </c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  <c r="AX1153" s="15"/>
      <c r="AY1153" s="15"/>
      <c r="AZ1153" s="15"/>
      <c r="BA1153" s="15"/>
      <c r="BB1153" s="15"/>
      <c r="BC1153" s="15"/>
      <c r="BD1153" s="15"/>
      <c r="BE1153" s="15"/>
      <c r="BF1153" s="15"/>
      <c r="BG1153" s="15"/>
      <c r="BH1153" s="15"/>
    </row>
    <row r="1154" spans="1:60">
      <c r="A1154" s="464" t="s">
        <v>120</v>
      </c>
      <c r="B1154" s="450" t="s">
        <v>75</v>
      </c>
      <c r="C1154" s="451" t="s">
        <v>76</v>
      </c>
      <c r="D1154" s="452"/>
      <c r="E1154" s="453"/>
      <c r="F1154" s="454"/>
      <c r="G1154" s="454">
        <f>SUMIF(AG1155:AG1207,"&lt;&gt;NOR",G1155:G1207)</f>
        <v>0</v>
      </c>
      <c r="H1154" s="454"/>
      <c r="I1154" s="454">
        <f>SUM(I1155:I1207)</f>
        <v>0</v>
      </c>
      <c r="J1154" s="454"/>
      <c r="K1154" s="454">
        <f>SUM(K1155:K1207)</f>
        <v>0</v>
      </c>
      <c r="L1154" s="454"/>
      <c r="M1154" s="454">
        <f>SUM(M1155:M1207)</f>
        <v>0</v>
      </c>
      <c r="N1154" s="453"/>
      <c r="O1154" s="453">
        <f>SUM(O1155:O1207)</f>
        <v>0.33</v>
      </c>
      <c r="P1154" s="453"/>
      <c r="Q1154" s="453">
        <f>SUM(Q1155:Q1207)</f>
        <v>0</v>
      </c>
      <c r="R1154" s="454"/>
      <c r="S1154" s="454"/>
      <c r="T1154" s="455"/>
      <c r="U1154" s="24"/>
      <c r="V1154" s="24">
        <f>SUM(V1155:V1207)</f>
        <v>168.19</v>
      </c>
      <c r="W1154" s="24"/>
      <c r="X1154" s="24"/>
      <c r="Y1154" s="24"/>
      <c r="AG1154" t="s">
        <v>121</v>
      </c>
    </row>
    <row r="1155" spans="1:60" outlineLevel="1">
      <c r="A1155" s="25">
        <v>178</v>
      </c>
      <c r="B1155" s="26" t="s">
        <v>999</v>
      </c>
      <c r="C1155" s="29" t="s">
        <v>1000</v>
      </c>
      <c r="D1155" s="27" t="s">
        <v>156</v>
      </c>
      <c r="E1155" s="35">
        <v>12</v>
      </c>
      <c r="F1155" s="392"/>
      <c r="G1155" s="36">
        <f>ROUND(E1155*F1155,2)</f>
        <v>0</v>
      </c>
      <c r="H1155" s="392"/>
      <c r="I1155" s="36">
        <f>ROUND(E1155*H1155,2)</f>
        <v>0</v>
      </c>
      <c r="J1155" s="392"/>
      <c r="K1155" s="36">
        <f>ROUND(E1155*J1155,2)</f>
        <v>0</v>
      </c>
      <c r="L1155" s="36">
        <v>21</v>
      </c>
      <c r="M1155" s="36">
        <f>G1155*(1+L1155/100)</f>
        <v>0</v>
      </c>
      <c r="N1155" s="35">
        <v>2.7999999999999998E-4</v>
      </c>
      <c r="O1155" s="35">
        <f>ROUND(E1155*N1155,2)</f>
        <v>0</v>
      </c>
      <c r="P1155" s="35">
        <v>0</v>
      </c>
      <c r="Q1155" s="35">
        <f>ROUND(E1155*P1155,2)</f>
        <v>0</v>
      </c>
      <c r="R1155" s="36"/>
      <c r="S1155" s="36" t="s">
        <v>2116</v>
      </c>
      <c r="T1155" s="28" t="s">
        <v>2116</v>
      </c>
      <c r="U1155" s="21">
        <v>3.83</v>
      </c>
      <c r="V1155" s="21">
        <f>ROUND(E1155*U1155,2)</f>
        <v>45.96</v>
      </c>
      <c r="W1155" s="21"/>
      <c r="X1155" s="21" t="s">
        <v>135</v>
      </c>
      <c r="Y1155" s="21" t="s">
        <v>2117</v>
      </c>
      <c r="Z1155" s="15"/>
      <c r="AA1155" s="15"/>
      <c r="AB1155" s="15"/>
      <c r="AC1155" s="15"/>
      <c r="AD1155" s="15"/>
      <c r="AE1155" s="15"/>
      <c r="AF1155" s="15"/>
      <c r="AG1155" s="15" t="s">
        <v>1001</v>
      </c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  <c r="AX1155" s="15"/>
      <c r="AY1155" s="15"/>
      <c r="AZ1155" s="15"/>
      <c r="BA1155" s="15"/>
      <c r="BB1155" s="15"/>
      <c r="BC1155" s="15"/>
      <c r="BD1155" s="15"/>
      <c r="BE1155" s="15"/>
      <c r="BF1155" s="15"/>
      <c r="BG1155" s="15"/>
      <c r="BH1155" s="15"/>
    </row>
    <row r="1156" spans="1:60" outlineLevel="2">
      <c r="A1156" s="18"/>
      <c r="B1156" s="19"/>
      <c r="C1156" s="30" t="s">
        <v>153</v>
      </c>
      <c r="D1156" s="23"/>
      <c r="E1156" s="34">
        <v>12</v>
      </c>
      <c r="F1156" s="21"/>
      <c r="G1156" s="21"/>
      <c r="H1156" s="21"/>
      <c r="I1156" s="21"/>
      <c r="J1156" s="21"/>
      <c r="K1156" s="21"/>
      <c r="L1156" s="21"/>
      <c r="M1156" s="21"/>
      <c r="N1156" s="393"/>
      <c r="O1156" s="393"/>
      <c r="P1156" s="393"/>
      <c r="Q1156" s="393"/>
      <c r="R1156" s="21"/>
      <c r="S1156" s="21"/>
      <c r="T1156" s="21"/>
      <c r="U1156" s="21"/>
      <c r="V1156" s="21"/>
      <c r="W1156" s="21"/>
      <c r="X1156" s="21"/>
      <c r="Y1156" s="21"/>
      <c r="Z1156" s="15"/>
      <c r="AA1156" s="15"/>
      <c r="AB1156" s="15"/>
      <c r="AC1156" s="15"/>
      <c r="AD1156" s="15"/>
      <c r="AE1156" s="15"/>
      <c r="AF1156" s="15"/>
      <c r="AG1156" s="15" t="s">
        <v>131</v>
      </c>
      <c r="AH1156" s="15">
        <v>0</v>
      </c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  <c r="AX1156" s="15"/>
      <c r="AY1156" s="15"/>
      <c r="AZ1156" s="15"/>
      <c r="BA1156" s="15"/>
      <c r="BB1156" s="15"/>
      <c r="BC1156" s="15"/>
      <c r="BD1156" s="15"/>
      <c r="BE1156" s="15"/>
      <c r="BF1156" s="15"/>
      <c r="BG1156" s="15"/>
      <c r="BH1156" s="15"/>
    </row>
    <row r="1157" spans="1:60" outlineLevel="1">
      <c r="A1157" s="25">
        <v>179</v>
      </c>
      <c r="B1157" s="26" t="s">
        <v>1002</v>
      </c>
      <c r="C1157" s="29" t="s">
        <v>1003</v>
      </c>
      <c r="D1157" s="27" t="s">
        <v>156</v>
      </c>
      <c r="E1157" s="35">
        <v>51</v>
      </c>
      <c r="F1157" s="392"/>
      <c r="G1157" s="36">
        <f>ROUND(E1157*F1157,2)</f>
        <v>0</v>
      </c>
      <c r="H1157" s="392"/>
      <c r="I1157" s="36">
        <f>ROUND(E1157*H1157,2)</f>
        <v>0</v>
      </c>
      <c r="J1157" s="392"/>
      <c r="K1157" s="36">
        <f>ROUND(E1157*J1157,2)</f>
        <v>0</v>
      </c>
      <c r="L1157" s="36">
        <v>21</v>
      </c>
      <c r="M1157" s="36">
        <f>G1157*(1+L1157/100)</f>
        <v>0</v>
      </c>
      <c r="N1157" s="35">
        <v>0</v>
      </c>
      <c r="O1157" s="35">
        <f>ROUND(E1157*N1157,2)</f>
        <v>0</v>
      </c>
      <c r="P1157" s="35">
        <v>0</v>
      </c>
      <c r="Q1157" s="35">
        <f>ROUND(E1157*P1157,2)</f>
        <v>0</v>
      </c>
      <c r="R1157" s="36"/>
      <c r="S1157" s="36" t="s">
        <v>2116</v>
      </c>
      <c r="T1157" s="28" t="s">
        <v>2116</v>
      </c>
      <c r="U1157" s="21">
        <v>1.45</v>
      </c>
      <c r="V1157" s="21">
        <f>ROUND(E1157*U1157,2)</f>
        <v>73.95</v>
      </c>
      <c r="W1157" s="21"/>
      <c r="X1157" s="21" t="s">
        <v>135</v>
      </c>
      <c r="Y1157" s="21" t="s">
        <v>2117</v>
      </c>
      <c r="Z1157" s="15"/>
      <c r="AA1157" s="15"/>
      <c r="AB1157" s="15"/>
      <c r="AC1157" s="15"/>
      <c r="AD1157" s="15"/>
      <c r="AE1157" s="15"/>
      <c r="AF1157" s="15"/>
      <c r="AG1157" s="15" t="s">
        <v>838</v>
      </c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5"/>
      <c r="AV1157" s="15"/>
      <c r="AW1157" s="15"/>
      <c r="AX1157" s="15"/>
      <c r="AY1157" s="15"/>
      <c r="AZ1157" s="15"/>
      <c r="BA1157" s="15"/>
      <c r="BB1157" s="15"/>
      <c r="BC1157" s="15"/>
      <c r="BD1157" s="15"/>
      <c r="BE1157" s="15"/>
      <c r="BF1157" s="15"/>
      <c r="BG1157" s="15"/>
      <c r="BH1157" s="15"/>
    </row>
    <row r="1158" spans="1:60" outlineLevel="2">
      <c r="A1158" s="18"/>
      <c r="B1158" s="19"/>
      <c r="C1158" s="30" t="s">
        <v>42</v>
      </c>
      <c r="D1158" s="23"/>
      <c r="E1158" s="34">
        <v>1</v>
      </c>
      <c r="F1158" s="21"/>
      <c r="G1158" s="21"/>
      <c r="H1158" s="21"/>
      <c r="I1158" s="21"/>
      <c r="J1158" s="21"/>
      <c r="K1158" s="21"/>
      <c r="L1158" s="21"/>
      <c r="M1158" s="21"/>
      <c r="N1158" s="393"/>
      <c r="O1158" s="393"/>
      <c r="P1158" s="393"/>
      <c r="Q1158" s="393"/>
      <c r="R1158" s="21"/>
      <c r="S1158" s="21"/>
      <c r="T1158" s="21"/>
      <c r="U1158" s="21"/>
      <c r="V1158" s="21"/>
      <c r="W1158" s="21"/>
      <c r="X1158" s="21"/>
      <c r="Y1158" s="21"/>
      <c r="Z1158" s="15"/>
      <c r="AA1158" s="15"/>
      <c r="AB1158" s="15"/>
      <c r="AC1158" s="15"/>
      <c r="AD1158" s="15"/>
      <c r="AE1158" s="15"/>
      <c r="AF1158" s="15"/>
      <c r="AG1158" s="15" t="s">
        <v>131</v>
      </c>
      <c r="AH1158" s="15">
        <v>0</v>
      </c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5"/>
      <c r="AZ1158" s="15"/>
      <c r="BA1158" s="15"/>
      <c r="BB1158" s="15"/>
      <c r="BC1158" s="15"/>
      <c r="BD1158" s="15"/>
      <c r="BE1158" s="15"/>
      <c r="BF1158" s="15"/>
      <c r="BG1158" s="15"/>
      <c r="BH1158" s="15"/>
    </row>
    <row r="1159" spans="1:60" outlineLevel="3">
      <c r="A1159" s="18"/>
      <c r="B1159" s="19"/>
      <c r="C1159" s="30" t="s">
        <v>42</v>
      </c>
      <c r="D1159" s="23"/>
      <c r="E1159" s="34">
        <v>1</v>
      </c>
      <c r="F1159" s="21"/>
      <c r="G1159" s="21"/>
      <c r="H1159" s="21"/>
      <c r="I1159" s="21"/>
      <c r="J1159" s="21"/>
      <c r="K1159" s="21"/>
      <c r="L1159" s="21"/>
      <c r="M1159" s="21"/>
      <c r="N1159" s="393"/>
      <c r="O1159" s="393"/>
      <c r="P1159" s="393"/>
      <c r="Q1159" s="393"/>
      <c r="R1159" s="21"/>
      <c r="S1159" s="21"/>
      <c r="T1159" s="21"/>
      <c r="U1159" s="21"/>
      <c r="V1159" s="21"/>
      <c r="W1159" s="21"/>
      <c r="X1159" s="21"/>
      <c r="Y1159" s="21"/>
      <c r="Z1159" s="15"/>
      <c r="AA1159" s="15"/>
      <c r="AB1159" s="15"/>
      <c r="AC1159" s="15"/>
      <c r="AD1159" s="15"/>
      <c r="AE1159" s="15"/>
      <c r="AF1159" s="15"/>
      <c r="AG1159" s="15" t="s">
        <v>131</v>
      </c>
      <c r="AH1159" s="15">
        <v>0</v>
      </c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15"/>
      <c r="AS1159" s="15"/>
      <c r="AT1159" s="15"/>
      <c r="AU1159" s="15"/>
      <c r="AV1159" s="15"/>
      <c r="AW1159" s="15"/>
      <c r="AX1159" s="15"/>
      <c r="AY1159" s="15"/>
      <c r="AZ1159" s="15"/>
      <c r="BA1159" s="15"/>
      <c r="BB1159" s="15"/>
      <c r="BC1159" s="15"/>
      <c r="BD1159" s="15"/>
      <c r="BE1159" s="15"/>
      <c r="BF1159" s="15"/>
      <c r="BG1159" s="15"/>
      <c r="BH1159" s="15"/>
    </row>
    <row r="1160" spans="1:60" outlineLevel="3">
      <c r="A1160" s="18"/>
      <c r="B1160" s="19"/>
      <c r="C1160" s="30" t="s">
        <v>1004</v>
      </c>
      <c r="D1160" s="23"/>
      <c r="E1160" s="34">
        <v>9</v>
      </c>
      <c r="F1160" s="21"/>
      <c r="G1160" s="21"/>
      <c r="H1160" s="21"/>
      <c r="I1160" s="21"/>
      <c r="J1160" s="21"/>
      <c r="K1160" s="21"/>
      <c r="L1160" s="21"/>
      <c r="M1160" s="21"/>
      <c r="N1160" s="393"/>
      <c r="O1160" s="393"/>
      <c r="P1160" s="393"/>
      <c r="Q1160" s="393"/>
      <c r="R1160" s="21"/>
      <c r="S1160" s="21"/>
      <c r="T1160" s="21"/>
      <c r="U1160" s="21"/>
      <c r="V1160" s="21"/>
      <c r="W1160" s="21"/>
      <c r="X1160" s="21"/>
      <c r="Y1160" s="21"/>
      <c r="Z1160" s="15"/>
      <c r="AA1160" s="15"/>
      <c r="AB1160" s="15"/>
      <c r="AC1160" s="15"/>
      <c r="AD1160" s="15"/>
      <c r="AE1160" s="15"/>
      <c r="AF1160" s="15"/>
      <c r="AG1160" s="15" t="s">
        <v>131</v>
      </c>
      <c r="AH1160" s="15">
        <v>0</v>
      </c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  <c r="AX1160" s="15"/>
      <c r="AY1160" s="15"/>
      <c r="AZ1160" s="15"/>
      <c r="BA1160" s="15"/>
      <c r="BB1160" s="15"/>
      <c r="BC1160" s="15"/>
      <c r="BD1160" s="15"/>
      <c r="BE1160" s="15"/>
      <c r="BF1160" s="15"/>
      <c r="BG1160" s="15"/>
      <c r="BH1160" s="15"/>
    </row>
    <row r="1161" spans="1:60" outlineLevel="3">
      <c r="A1161" s="18"/>
      <c r="B1161" s="19"/>
      <c r="C1161" s="30" t="s">
        <v>1005</v>
      </c>
      <c r="D1161" s="23"/>
      <c r="E1161" s="34">
        <v>12</v>
      </c>
      <c r="F1161" s="21"/>
      <c r="G1161" s="21"/>
      <c r="H1161" s="21"/>
      <c r="I1161" s="21"/>
      <c r="J1161" s="21"/>
      <c r="K1161" s="21"/>
      <c r="L1161" s="21"/>
      <c r="M1161" s="21"/>
      <c r="N1161" s="393"/>
      <c r="O1161" s="393"/>
      <c r="P1161" s="393"/>
      <c r="Q1161" s="393"/>
      <c r="R1161" s="21"/>
      <c r="S1161" s="21"/>
      <c r="T1161" s="21"/>
      <c r="U1161" s="21"/>
      <c r="V1161" s="21"/>
      <c r="W1161" s="21"/>
      <c r="X1161" s="21"/>
      <c r="Y1161" s="21"/>
      <c r="Z1161" s="15"/>
      <c r="AA1161" s="15"/>
      <c r="AB1161" s="15"/>
      <c r="AC1161" s="15"/>
      <c r="AD1161" s="15"/>
      <c r="AE1161" s="15"/>
      <c r="AF1161" s="15"/>
      <c r="AG1161" s="15" t="s">
        <v>131</v>
      </c>
      <c r="AH1161" s="15">
        <v>0</v>
      </c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5"/>
      <c r="AZ1161" s="15"/>
      <c r="BA1161" s="15"/>
      <c r="BB1161" s="15"/>
      <c r="BC1161" s="15"/>
      <c r="BD1161" s="15"/>
      <c r="BE1161" s="15"/>
      <c r="BF1161" s="15"/>
      <c r="BG1161" s="15"/>
      <c r="BH1161" s="15"/>
    </row>
    <row r="1162" spans="1:60" outlineLevel="3">
      <c r="A1162" s="18"/>
      <c r="B1162" s="19"/>
      <c r="C1162" s="30" t="s">
        <v>1006</v>
      </c>
      <c r="D1162" s="23"/>
      <c r="E1162" s="34">
        <v>10</v>
      </c>
      <c r="F1162" s="21"/>
      <c r="G1162" s="21"/>
      <c r="H1162" s="21"/>
      <c r="I1162" s="21"/>
      <c r="J1162" s="21"/>
      <c r="K1162" s="21"/>
      <c r="L1162" s="21"/>
      <c r="M1162" s="21"/>
      <c r="N1162" s="393"/>
      <c r="O1162" s="393"/>
      <c r="P1162" s="393"/>
      <c r="Q1162" s="393"/>
      <c r="R1162" s="21"/>
      <c r="S1162" s="21"/>
      <c r="T1162" s="21"/>
      <c r="U1162" s="21"/>
      <c r="V1162" s="21"/>
      <c r="W1162" s="21"/>
      <c r="X1162" s="21"/>
      <c r="Y1162" s="21"/>
      <c r="Z1162" s="15"/>
      <c r="AA1162" s="15"/>
      <c r="AB1162" s="15"/>
      <c r="AC1162" s="15"/>
      <c r="AD1162" s="15"/>
      <c r="AE1162" s="15"/>
      <c r="AF1162" s="15"/>
      <c r="AG1162" s="15" t="s">
        <v>131</v>
      </c>
      <c r="AH1162" s="15">
        <v>0</v>
      </c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5"/>
      <c r="AV1162" s="15"/>
      <c r="AW1162" s="15"/>
      <c r="AX1162" s="15"/>
      <c r="AY1162" s="15"/>
      <c r="AZ1162" s="15"/>
      <c r="BA1162" s="15"/>
      <c r="BB1162" s="15"/>
      <c r="BC1162" s="15"/>
      <c r="BD1162" s="15"/>
      <c r="BE1162" s="15"/>
      <c r="BF1162" s="15"/>
      <c r="BG1162" s="15"/>
      <c r="BH1162" s="15"/>
    </row>
    <row r="1163" spans="1:60" outlineLevel="3">
      <c r="A1163" s="18"/>
      <c r="B1163" s="19"/>
      <c r="C1163" s="30" t="s">
        <v>1007</v>
      </c>
      <c r="D1163" s="23"/>
      <c r="E1163" s="34">
        <v>15</v>
      </c>
      <c r="F1163" s="21"/>
      <c r="G1163" s="21"/>
      <c r="H1163" s="21"/>
      <c r="I1163" s="21"/>
      <c r="J1163" s="21"/>
      <c r="K1163" s="21"/>
      <c r="L1163" s="21"/>
      <c r="M1163" s="21"/>
      <c r="N1163" s="393"/>
      <c r="O1163" s="393"/>
      <c r="P1163" s="393"/>
      <c r="Q1163" s="393"/>
      <c r="R1163" s="21"/>
      <c r="S1163" s="21"/>
      <c r="T1163" s="21"/>
      <c r="U1163" s="21"/>
      <c r="V1163" s="21"/>
      <c r="W1163" s="21"/>
      <c r="X1163" s="21"/>
      <c r="Y1163" s="21"/>
      <c r="Z1163" s="15"/>
      <c r="AA1163" s="15"/>
      <c r="AB1163" s="15"/>
      <c r="AC1163" s="15"/>
      <c r="AD1163" s="15"/>
      <c r="AE1163" s="15"/>
      <c r="AF1163" s="15"/>
      <c r="AG1163" s="15" t="s">
        <v>131</v>
      </c>
      <c r="AH1163" s="15">
        <v>0</v>
      </c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  <c r="AX1163" s="15"/>
      <c r="AY1163" s="15"/>
      <c r="AZ1163" s="15"/>
      <c r="BA1163" s="15"/>
      <c r="BB1163" s="15"/>
      <c r="BC1163" s="15"/>
      <c r="BD1163" s="15"/>
      <c r="BE1163" s="15"/>
      <c r="BF1163" s="15"/>
      <c r="BG1163" s="15"/>
      <c r="BH1163" s="15"/>
    </row>
    <row r="1164" spans="1:60" outlineLevel="3">
      <c r="A1164" s="18"/>
      <c r="B1164" s="19"/>
      <c r="C1164" s="30" t="s">
        <v>1008</v>
      </c>
      <c r="D1164" s="23"/>
      <c r="E1164" s="34">
        <v>3</v>
      </c>
      <c r="F1164" s="21"/>
      <c r="G1164" s="21"/>
      <c r="H1164" s="21"/>
      <c r="I1164" s="21"/>
      <c r="J1164" s="21"/>
      <c r="K1164" s="21"/>
      <c r="L1164" s="21"/>
      <c r="M1164" s="21"/>
      <c r="N1164" s="393"/>
      <c r="O1164" s="393"/>
      <c r="P1164" s="393"/>
      <c r="Q1164" s="393"/>
      <c r="R1164" s="21"/>
      <c r="S1164" s="21"/>
      <c r="T1164" s="21"/>
      <c r="U1164" s="21"/>
      <c r="V1164" s="21"/>
      <c r="W1164" s="21"/>
      <c r="X1164" s="21"/>
      <c r="Y1164" s="21"/>
      <c r="Z1164" s="15"/>
      <c r="AA1164" s="15"/>
      <c r="AB1164" s="15"/>
      <c r="AC1164" s="15"/>
      <c r="AD1164" s="15"/>
      <c r="AE1164" s="15"/>
      <c r="AF1164" s="15"/>
      <c r="AG1164" s="15" t="s">
        <v>131</v>
      </c>
      <c r="AH1164" s="15">
        <v>0</v>
      </c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  <c r="AX1164" s="15"/>
      <c r="AY1164" s="15"/>
      <c r="AZ1164" s="15"/>
      <c r="BA1164" s="15"/>
      <c r="BB1164" s="15"/>
      <c r="BC1164" s="15"/>
      <c r="BD1164" s="15"/>
      <c r="BE1164" s="15"/>
      <c r="BF1164" s="15"/>
      <c r="BG1164" s="15"/>
      <c r="BH1164" s="15"/>
    </row>
    <row r="1165" spans="1:60" outlineLevel="1">
      <c r="A1165" s="25">
        <v>180</v>
      </c>
      <c r="B1165" s="26" t="s">
        <v>1009</v>
      </c>
      <c r="C1165" s="29" t="s">
        <v>1010</v>
      </c>
      <c r="D1165" s="27" t="s">
        <v>156</v>
      </c>
      <c r="E1165" s="35">
        <v>27</v>
      </c>
      <c r="F1165" s="392"/>
      <c r="G1165" s="36">
        <f>ROUND(E1165*F1165,2)</f>
        <v>0</v>
      </c>
      <c r="H1165" s="392"/>
      <c r="I1165" s="36">
        <f>ROUND(E1165*H1165,2)</f>
        <v>0</v>
      </c>
      <c r="J1165" s="392"/>
      <c r="K1165" s="36">
        <f>ROUND(E1165*J1165,2)</f>
        <v>0</v>
      </c>
      <c r="L1165" s="36">
        <v>21</v>
      </c>
      <c r="M1165" s="36">
        <f>G1165*(1+L1165/100)</f>
        <v>0</v>
      </c>
      <c r="N1165" s="35">
        <v>0</v>
      </c>
      <c r="O1165" s="35">
        <f>ROUND(E1165*N1165,2)</f>
        <v>0</v>
      </c>
      <c r="P1165" s="35">
        <v>0</v>
      </c>
      <c r="Q1165" s="35">
        <f>ROUND(E1165*P1165,2)</f>
        <v>0</v>
      </c>
      <c r="R1165" s="36"/>
      <c r="S1165" s="36" t="s">
        <v>2116</v>
      </c>
      <c r="T1165" s="28" t="s">
        <v>2116</v>
      </c>
      <c r="U1165" s="21">
        <v>1.5</v>
      </c>
      <c r="V1165" s="21">
        <f>ROUND(E1165*U1165,2)</f>
        <v>40.5</v>
      </c>
      <c r="W1165" s="21"/>
      <c r="X1165" s="21" t="s">
        <v>135</v>
      </c>
      <c r="Y1165" s="21" t="s">
        <v>2117</v>
      </c>
      <c r="Z1165" s="15"/>
      <c r="AA1165" s="15"/>
      <c r="AB1165" s="15"/>
      <c r="AC1165" s="15"/>
      <c r="AD1165" s="15"/>
      <c r="AE1165" s="15"/>
      <c r="AF1165" s="15"/>
      <c r="AG1165" s="15" t="s">
        <v>838</v>
      </c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  <c r="AX1165" s="15"/>
      <c r="AY1165" s="15"/>
      <c r="AZ1165" s="15"/>
      <c r="BA1165" s="15"/>
      <c r="BB1165" s="15"/>
      <c r="BC1165" s="15"/>
      <c r="BD1165" s="15"/>
      <c r="BE1165" s="15"/>
      <c r="BF1165" s="15"/>
      <c r="BG1165" s="15"/>
      <c r="BH1165" s="15"/>
    </row>
    <row r="1166" spans="1:60" outlineLevel="2">
      <c r="A1166" s="18"/>
      <c r="B1166" s="19"/>
      <c r="C1166" s="30" t="s">
        <v>1011</v>
      </c>
      <c r="D1166" s="23"/>
      <c r="E1166" s="34">
        <v>27</v>
      </c>
      <c r="F1166" s="21"/>
      <c r="G1166" s="21"/>
      <c r="H1166" s="21"/>
      <c r="I1166" s="21"/>
      <c r="J1166" s="21"/>
      <c r="K1166" s="21"/>
      <c r="L1166" s="21"/>
      <c r="M1166" s="21"/>
      <c r="N1166" s="393"/>
      <c r="O1166" s="393"/>
      <c r="P1166" s="393"/>
      <c r="Q1166" s="393"/>
      <c r="R1166" s="21"/>
      <c r="S1166" s="21"/>
      <c r="T1166" s="21"/>
      <c r="U1166" s="21"/>
      <c r="V1166" s="21"/>
      <c r="W1166" s="21"/>
      <c r="X1166" s="21"/>
      <c r="Y1166" s="21"/>
      <c r="Z1166" s="15"/>
      <c r="AA1166" s="15"/>
      <c r="AB1166" s="15"/>
      <c r="AC1166" s="15"/>
      <c r="AD1166" s="15"/>
      <c r="AE1166" s="15"/>
      <c r="AF1166" s="15"/>
      <c r="AG1166" s="15" t="s">
        <v>131</v>
      </c>
      <c r="AH1166" s="15">
        <v>0</v>
      </c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  <c r="AX1166" s="15"/>
      <c r="AY1166" s="15"/>
      <c r="AZ1166" s="15"/>
      <c r="BA1166" s="15"/>
      <c r="BB1166" s="15"/>
      <c r="BC1166" s="15"/>
      <c r="BD1166" s="15"/>
      <c r="BE1166" s="15"/>
      <c r="BF1166" s="15"/>
      <c r="BG1166" s="15"/>
      <c r="BH1166" s="15"/>
    </row>
    <row r="1167" spans="1:60" outlineLevel="1">
      <c r="A1167" s="25">
        <v>181</v>
      </c>
      <c r="B1167" s="26" t="s">
        <v>1012</v>
      </c>
      <c r="C1167" s="29" t="s">
        <v>1013</v>
      </c>
      <c r="D1167" s="27" t="s">
        <v>156</v>
      </c>
      <c r="E1167" s="35">
        <v>2</v>
      </c>
      <c r="F1167" s="392"/>
      <c r="G1167" s="36">
        <f>ROUND(E1167*F1167,2)</f>
        <v>0</v>
      </c>
      <c r="H1167" s="392"/>
      <c r="I1167" s="36">
        <f>ROUND(E1167*H1167,2)</f>
        <v>0</v>
      </c>
      <c r="J1167" s="392"/>
      <c r="K1167" s="36">
        <f>ROUND(E1167*J1167,2)</f>
        <v>0</v>
      </c>
      <c r="L1167" s="36">
        <v>21</v>
      </c>
      <c r="M1167" s="36">
        <f>G1167*(1+L1167/100)</f>
        <v>0</v>
      </c>
      <c r="N1167" s="35">
        <v>0</v>
      </c>
      <c r="O1167" s="35">
        <f>ROUND(E1167*N1167,2)</f>
        <v>0</v>
      </c>
      <c r="P1167" s="35">
        <v>0</v>
      </c>
      <c r="Q1167" s="35">
        <f>ROUND(E1167*P1167,2)</f>
        <v>0</v>
      </c>
      <c r="R1167" s="36"/>
      <c r="S1167" s="36" t="s">
        <v>2116</v>
      </c>
      <c r="T1167" s="28" t="s">
        <v>2116</v>
      </c>
      <c r="U1167" s="21">
        <v>2.4500000000000002</v>
      </c>
      <c r="V1167" s="21">
        <f>ROUND(E1167*U1167,2)</f>
        <v>4.9000000000000004</v>
      </c>
      <c r="W1167" s="21"/>
      <c r="X1167" s="21" t="s">
        <v>135</v>
      </c>
      <c r="Y1167" s="21" t="s">
        <v>2117</v>
      </c>
      <c r="Z1167" s="15"/>
      <c r="AA1167" s="15"/>
      <c r="AB1167" s="15"/>
      <c r="AC1167" s="15"/>
      <c r="AD1167" s="15"/>
      <c r="AE1167" s="15"/>
      <c r="AF1167" s="15"/>
      <c r="AG1167" s="15" t="s">
        <v>838</v>
      </c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  <c r="AX1167" s="15"/>
      <c r="AY1167" s="15"/>
      <c r="AZ1167" s="15"/>
      <c r="BA1167" s="15"/>
      <c r="BB1167" s="15"/>
      <c r="BC1167" s="15"/>
      <c r="BD1167" s="15"/>
      <c r="BE1167" s="15"/>
      <c r="BF1167" s="15"/>
      <c r="BG1167" s="15"/>
      <c r="BH1167" s="15"/>
    </row>
    <row r="1168" spans="1:60" outlineLevel="2">
      <c r="A1168" s="18"/>
      <c r="B1168" s="19"/>
      <c r="C1168" s="30" t="s">
        <v>42</v>
      </c>
      <c r="D1168" s="23"/>
      <c r="E1168" s="34">
        <v>1</v>
      </c>
      <c r="F1168" s="21"/>
      <c r="G1168" s="21"/>
      <c r="H1168" s="21"/>
      <c r="I1168" s="21"/>
      <c r="J1168" s="21"/>
      <c r="K1168" s="21"/>
      <c r="L1168" s="21"/>
      <c r="M1168" s="21"/>
      <c r="N1168" s="393"/>
      <c r="O1168" s="393"/>
      <c r="P1168" s="393"/>
      <c r="Q1168" s="393"/>
      <c r="R1168" s="21"/>
      <c r="S1168" s="21"/>
      <c r="T1168" s="21"/>
      <c r="U1168" s="21"/>
      <c r="V1168" s="21"/>
      <c r="W1168" s="21"/>
      <c r="X1168" s="21"/>
      <c r="Y1168" s="21"/>
      <c r="Z1168" s="15"/>
      <c r="AA1168" s="15"/>
      <c r="AB1168" s="15"/>
      <c r="AC1168" s="15"/>
      <c r="AD1168" s="15"/>
      <c r="AE1168" s="15"/>
      <c r="AF1168" s="15"/>
      <c r="AG1168" s="15" t="s">
        <v>131</v>
      </c>
      <c r="AH1168" s="15">
        <v>0</v>
      </c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  <c r="AX1168" s="15"/>
      <c r="AY1168" s="15"/>
      <c r="AZ1168" s="15"/>
      <c r="BA1168" s="15"/>
      <c r="BB1168" s="15"/>
      <c r="BC1168" s="15"/>
      <c r="BD1168" s="15"/>
      <c r="BE1168" s="15"/>
      <c r="BF1168" s="15"/>
      <c r="BG1168" s="15"/>
      <c r="BH1168" s="15"/>
    </row>
    <row r="1169" spans="1:60" outlineLevel="3">
      <c r="A1169" s="18"/>
      <c r="B1169" s="19"/>
      <c r="C1169" s="30" t="s">
        <v>42</v>
      </c>
      <c r="D1169" s="23"/>
      <c r="E1169" s="34">
        <v>1</v>
      </c>
      <c r="F1169" s="21"/>
      <c r="G1169" s="21"/>
      <c r="H1169" s="21"/>
      <c r="I1169" s="21"/>
      <c r="J1169" s="21"/>
      <c r="K1169" s="21"/>
      <c r="L1169" s="21"/>
      <c r="M1169" s="21"/>
      <c r="N1169" s="393"/>
      <c r="O1169" s="393"/>
      <c r="P1169" s="393"/>
      <c r="Q1169" s="393"/>
      <c r="R1169" s="21"/>
      <c r="S1169" s="21"/>
      <c r="T1169" s="21"/>
      <c r="U1169" s="21"/>
      <c r="V1169" s="21"/>
      <c r="W1169" s="21"/>
      <c r="X1169" s="21"/>
      <c r="Y1169" s="21"/>
      <c r="Z1169" s="15"/>
      <c r="AA1169" s="15"/>
      <c r="AB1169" s="15"/>
      <c r="AC1169" s="15"/>
      <c r="AD1169" s="15"/>
      <c r="AE1169" s="15"/>
      <c r="AF1169" s="15"/>
      <c r="AG1169" s="15" t="s">
        <v>131</v>
      </c>
      <c r="AH1169" s="15">
        <v>0</v>
      </c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</row>
    <row r="1170" spans="1:60" outlineLevel="1">
      <c r="A1170" s="25">
        <v>182</v>
      </c>
      <c r="B1170" s="26" t="s">
        <v>1014</v>
      </c>
      <c r="C1170" s="29" t="s">
        <v>1015</v>
      </c>
      <c r="D1170" s="27" t="s">
        <v>156</v>
      </c>
      <c r="E1170" s="35">
        <v>78</v>
      </c>
      <c r="F1170" s="392"/>
      <c r="G1170" s="36">
        <f>ROUND(E1170*F1170,2)</f>
        <v>0</v>
      </c>
      <c r="H1170" s="392"/>
      <c r="I1170" s="36">
        <f>ROUND(E1170*H1170,2)</f>
        <v>0</v>
      </c>
      <c r="J1170" s="392"/>
      <c r="K1170" s="36">
        <f>ROUND(E1170*J1170,2)</f>
        <v>0</v>
      </c>
      <c r="L1170" s="36">
        <v>21</v>
      </c>
      <c r="M1170" s="36">
        <f>G1170*(1+L1170/100)</f>
        <v>0</v>
      </c>
      <c r="N1170" s="35">
        <v>0</v>
      </c>
      <c r="O1170" s="35">
        <f>ROUND(E1170*N1170,2)</f>
        <v>0</v>
      </c>
      <c r="P1170" s="35">
        <v>0</v>
      </c>
      <c r="Q1170" s="35">
        <f>ROUND(E1170*P1170,2)</f>
        <v>0</v>
      </c>
      <c r="R1170" s="36"/>
      <c r="S1170" s="36" t="s">
        <v>2116</v>
      </c>
      <c r="T1170" s="28" t="s">
        <v>2116</v>
      </c>
      <c r="U1170" s="21">
        <v>0</v>
      </c>
      <c r="V1170" s="21">
        <f>ROUND(E1170*U1170,2)</f>
        <v>0</v>
      </c>
      <c r="W1170" s="21"/>
      <c r="X1170" s="21" t="s">
        <v>135</v>
      </c>
      <c r="Y1170" s="21" t="s">
        <v>2117</v>
      </c>
      <c r="Z1170" s="15"/>
      <c r="AA1170" s="15"/>
      <c r="AB1170" s="15"/>
      <c r="AC1170" s="15"/>
      <c r="AD1170" s="15"/>
      <c r="AE1170" s="15"/>
      <c r="AF1170" s="15"/>
      <c r="AG1170" s="15" t="s">
        <v>838</v>
      </c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  <c r="AX1170" s="15"/>
      <c r="AY1170" s="15"/>
      <c r="AZ1170" s="15"/>
      <c r="BA1170" s="15"/>
      <c r="BB1170" s="15"/>
      <c r="BC1170" s="15"/>
      <c r="BD1170" s="15"/>
      <c r="BE1170" s="15"/>
      <c r="BF1170" s="15"/>
      <c r="BG1170" s="15"/>
      <c r="BH1170" s="15"/>
    </row>
    <row r="1171" spans="1:60" outlineLevel="2">
      <c r="A1171" s="18"/>
      <c r="B1171" s="19"/>
      <c r="C1171" s="30" t="s">
        <v>1016</v>
      </c>
      <c r="D1171" s="23"/>
      <c r="E1171" s="34">
        <v>51</v>
      </c>
      <c r="F1171" s="21"/>
      <c r="G1171" s="21"/>
      <c r="H1171" s="21"/>
      <c r="I1171" s="21"/>
      <c r="J1171" s="21"/>
      <c r="K1171" s="21"/>
      <c r="L1171" s="21"/>
      <c r="M1171" s="21"/>
      <c r="N1171" s="393"/>
      <c r="O1171" s="393"/>
      <c r="P1171" s="393"/>
      <c r="Q1171" s="393"/>
      <c r="R1171" s="21"/>
      <c r="S1171" s="21"/>
      <c r="T1171" s="21"/>
      <c r="U1171" s="21"/>
      <c r="V1171" s="21"/>
      <c r="W1171" s="21"/>
      <c r="X1171" s="21"/>
      <c r="Y1171" s="21"/>
      <c r="Z1171" s="15"/>
      <c r="AA1171" s="15"/>
      <c r="AB1171" s="15"/>
      <c r="AC1171" s="15"/>
      <c r="AD1171" s="15"/>
      <c r="AE1171" s="15"/>
      <c r="AF1171" s="15"/>
      <c r="AG1171" s="15" t="s">
        <v>131</v>
      </c>
      <c r="AH1171" s="15">
        <v>0</v>
      </c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  <c r="AX1171" s="15"/>
      <c r="AY1171" s="15"/>
      <c r="AZ1171" s="15"/>
      <c r="BA1171" s="15"/>
      <c r="BB1171" s="15"/>
      <c r="BC1171" s="15"/>
      <c r="BD1171" s="15"/>
      <c r="BE1171" s="15"/>
      <c r="BF1171" s="15"/>
      <c r="BG1171" s="15"/>
      <c r="BH1171" s="15"/>
    </row>
    <row r="1172" spans="1:60" outlineLevel="3">
      <c r="A1172" s="18"/>
      <c r="B1172" s="19"/>
      <c r="C1172" s="30" t="s">
        <v>1017</v>
      </c>
      <c r="D1172" s="23"/>
      <c r="E1172" s="34">
        <v>27</v>
      </c>
      <c r="F1172" s="21"/>
      <c r="G1172" s="21"/>
      <c r="H1172" s="21"/>
      <c r="I1172" s="21"/>
      <c r="J1172" s="21"/>
      <c r="K1172" s="21"/>
      <c r="L1172" s="21"/>
      <c r="M1172" s="21"/>
      <c r="N1172" s="393"/>
      <c r="O1172" s="393"/>
      <c r="P1172" s="393"/>
      <c r="Q1172" s="393"/>
      <c r="R1172" s="21"/>
      <c r="S1172" s="21"/>
      <c r="T1172" s="21"/>
      <c r="U1172" s="21"/>
      <c r="V1172" s="21"/>
      <c r="W1172" s="21"/>
      <c r="X1172" s="21"/>
      <c r="Y1172" s="21"/>
      <c r="Z1172" s="15"/>
      <c r="AA1172" s="15"/>
      <c r="AB1172" s="15"/>
      <c r="AC1172" s="15"/>
      <c r="AD1172" s="15"/>
      <c r="AE1172" s="15"/>
      <c r="AF1172" s="15"/>
      <c r="AG1172" s="15" t="s">
        <v>131</v>
      </c>
      <c r="AH1172" s="15">
        <v>0</v>
      </c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  <c r="AX1172" s="15"/>
      <c r="AY1172" s="15"/>
      <c r="AZ1172" s="15"/>
      <c r="BA1172" s="15"/>
      <c r="BB1172" s="15"/>
      <c r="BC1172" s="15"/>
      <c r="BD1172" s="15"/>
      <c r="BE1172" s="15"/>
      <c r="BF1172" s="15"/>
      <c r="BG1172" s="15"/>
      <c r="BH1172" s="15"/>
    </row>
    <row r="1173" spans="1:60" outlineLevel="1">
      <c r="A1173" s="25">
        <v>183</v>
      </c>
      <c r="B1173" s="26" t="s">
        <v>1018</v>
      </c>
      <c r="C1173" s="29" t="s">
        <v>1019</v>
      </c>
      <c r="D1173" s="27" t="s">
        <v>156</v>
      </c>
      <c r="E1173" s="35">
        <v>2</v>
      </c>
      <c r="F1173" s="392"/>
      <c r="G1173" s="36">
        <f>ROUND(E1173*F1173,2)</f>
        <v>0</v>
      </c>
      <c r="H1173" s="392"/>
      <c r="I1173" s="36">
        <f>ROUND(E1173*H1173,2)</f>
        <v>0</v>
      </c>
      <c r="J1173" s="392"/>
      <c r="K1173" s="36">
        <f>ROUND(E1173*J1173,2)</f>
        <v>0</v>
      </c>
      <c r="L1173" s="36">
        <v>21</v>
      </c>
      <c r="M1173" s="36">
        <f>G1173*(1+L1173/100)</f>
        <v>0</v>
      </c>
      <c r="N1173" s="35">
        <v>0</v>
      </c>
      <c r="O1173" s="35">
        <f>ROUND(E1173*N1173,2)</f>
        <v>0</v>
      </c>
      <c r="P1173" s="35">
        <v>0</v>
      </c>
      <c r="Q1173" s="35">
        <f>ROUND(E1173*P1173,2)</f>
        <v>0</v>
      </c>
      <c r="R1173" s="36"/>
      <c r="S1173" s="36" t="s">
        <v>2116</v>
      </c>
      <c r="T1173" s="28" t="s">
        <v>2116</v>
      </c>
      <c r="U1173" s="21">
        <v>1.44</v>
      </c>
      <c r="V1173" s="21">
        <f>ROUND(E1173*U1173,2)</f>
        <v>2.88</v>
      </c>
      <c r="W1173" s="21"/>
      <c r="X1173" s="21" t="s">
        <v>135</v>
      </c>
      <c r="Y1173" s="21" t="s">
        <v>2117</v>
      </c>
      <c r="Z1173" s="15"/>
      <c r="AA1173" s="15"/>
      <c r="AB1173" s="15"/>
      <c r="AC1173" s="15"/>
      <c r="AD1173" s="15"/>
      <c r="AE1173" s="15"/>
      <c r="AF1173" s="15"/>
      <c r="AG1173" s="15" t="s">
        <v>838</v>
      </c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5"/>
      <c r="AZ1173" s="15"/>
      <c r="BA1173" s="15"/>
      <c r="BB1173" s="15"/>
      <c r="BC1173" s="15"/>
      <c r="BD1173" s="15"/>
      <c r="BE1173" s="15"/>
      <c r="BF1173" s="15"/>
      <c r="BG1173" s="15"/>
      <c r="BH1173" s="15"/>
    </row>
    <row r="1174" spans="1:60" outlineLevel="2">
      <c r="A1174" s="18"/>
      <c r="B1174" s="19"/>
      <c r="C1174" s="30" t="s">
        <v>203</v>
      </c>
      <c r="D1174" s="23"/>
      <c r="E1174" s="34">
        <v>2</v>
      </c>
      <c r="F1174" s="21"/>
      <c r="G1174" s="21"/>
      <c r="H1174" s="21"/>
      <c r="I1174" s="21"/>
      <c r="J1174" s="21"/>
      <c r="K1174" s="21"/>
      <c r="L1174" s="21"/>
      <c r="M1174" s="21"/>
      <c r="N1174" s="393"/>
      <c r="O1174" s="393"/>
      <c r="P1174" s="393"/>
      <c r="Q1174" s="393"/>
      <c r="R1174" s="21"/>
      <c r="S1174" s="21"/>
      <c r="T1174" s="21"/>
      <c r="U1174" s="21"/>
      <c r="V1174" s="21"/>
      <c r="W1174" s="21"/>
      <c r="X1174" s="21"/>
      <c r="Y1174" s="21"/>
      <c r="Z1174" s="15"/>
      <c r="AA1174" s="15"/>
      <c r="AB1174" s="15"/>
      <c r="AC1174" s="15"/>
      <c r="AD1174" s="15"/>
      <c r="AE1174" s="15"/>
      <c r="AF1174" s="15"/>
      <c r="AG1174" s="15" t="s">
        <v>131</v>
      </c>
      <c r="AH1174" s="15">
        <v>0</v>
      </c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  <c r="AS1174" s="15"/>
      <c r="AT1174" s="15"/>
      <c r="AU1174" s="15"/>
      <c r="AV1174" s="15"/>
      <c r="AW1174" s="15"/>
      <c r="AX1174" s="15"/>
      <c r="AY1174" s="15"/>
      <c r="AZ1174" s="15"/>
      <c r="BA1174" s="15"/>
      <c r="BB1174" s="15"/>
      <c r="BC1174" s="15"/>
      <c r="BD1174" s="15"/>
      <c r="BE1174" s="15"/>
      <c r="BF1174" s="15"/>
      <c r="BG1174" s="15"/>
      <c r="BH1174" s="15"/>
    </row>
    <row r="1175" spans="1:60" outlineLevel="1">
      <c r="A1175" s="25">
        <v>184</v>
      </c>
      <c r="B1175" s="26" t="s">
        <v>1020</v>
      </c>
      <c r="C1175" s="29" t="s">
        <v>1021</v>
      </c>
      <c r="D1175" s="27" t="s">
        <v>156</v>
      </c>
      <c r="E1175" s="35">
        <v>80</v>
      </c>
      <c r="F1175" s="392"/>
      <c r="G1175" s="36">
        <f>ROUND(E1175*F1175,2)</f>
        <v>0</v>
      </c>
      <c r="H1175" s="392"/>
      <c r="I1175" s="36">
        <f>ROUND(E1175*H1175,2)</f>
        <v>0</v>
      </c>
      <c r="J1175" s="392"/>
      <c r="K1175" s="36">
        <f>ROUND(E1175*J1175,2)</f>
        <v>0</v>
      </c>
      <c r="L1175" s="36">
        <v>21</v>
      </c>
      <c r="M1175" s="36">
        <f>G1175*(1+L1175/100)</f>
        <v>0</v>
      </c>
      <c r="N1175" s="35">
        <v>0</v>
      </c>
      <c r="O1175" s="35">
        <f>ROUND(E1175*N1175,2)</f>
        <v>0</v>
      </c>
      <c r="P1175" s="35">
        <v>0</v>
      </c>
      <c r="Q1175" s="35">
        <f>ROUND(E1175*P1175,2)</f>
        <v>0</v>
      </c>
      <c r="R1175" s="36"/>
      <c r="S1175" s="36" t="s">
        <v>2116</v>
      </c>
      <c r="T1175" s="28" t="s">
        <v>2116</v>
      </c>
      <c r="U1175" s="21">
        <v>0</v>
      </c>
      <c r="V1175" s="21">
        <f>ROUND(E1175*U1175,2)</f>
        <v>0</v>
      </c>
      <c r="W1175" s="21"/>
      <c r="X1175" s="21" t="s">
        <v>135</v>
      </c>
      <c r="Y1175" s="21" t="s">
        <v>2117</v>
      </c>
      <c r="Z1175" s="15"/>
      <c r="AA1175" s="15"/>
      <c r="AB1175" s="15"/>
      <c r="AC1175" s="15"/>
      <c r="AD1175" s="15"/>
      <c r="AE1175" s="15"/>
      <c r="AF1175" s="15"/>
      <c r="AG1175" s="15" t="s">
        <v>838</v>
      </c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  <c r="AX1175" s="15"/>
      <c r="AY1175" s="15"/>
      <c r="AZ1175" s="15"/>
      <c r="BA1175" s="15"/>
      <c r="BB1175" s="15"/>
      <c r="BC1175" s="15"/>
      <c r="BD1175" s="15"/>
      <c r="BE1175" s="15"/>
      <c r="BF1175" s="15"/>
      <c r="BG1175" s="15"/>
      <c r="BH1175" s="15"/>
    </row>
    <row r="1176" spans="1:60" outlineLevel="2">
      <c r="A1176" s="18"/>
      <c r="B1176" s="19"/>
      <c r="C1176" s="30" t="s">
        <v>1016</v>
      </c>
      <c r="D1176" s="23"/>
      <c r="E1176" s="34">
        <v>51</v>
      </c>
      <c r="F1176" s="21"/>
      <c r="G1176" s="21"/>
      <c r="H1176" s="21"/>
      <c r="I1176" s="21"/>
      <c r="J1176" s="21"/>
      <c r="K1176" s="21"/>
      <c r="L1176" s="21"/>
      <c r="M1176" s="21"/>
      <c r="N1176" s="393"/>
      <c r="O1176" s="393"/>
      <c r="P1176" s="393"/>
      <c r="Q1176" s="393"/>
      <c r="R1176" s="21"/>
      <c r="S1176" s="21"/>
      <c r="T1176" s="21"/>
      <c r="U1176" s="21"/>
      <c r="V1176" s="21"/>
      <c r="W1176" s="21"/>
      <c r="X1176" s="21"/>
      <c r="Y1176" s="21"/>
      <c r="Z1176" s="15"/>
      <c r="AA1176" s="15"/>
      <c r="AB1176" s="15"/>
      <c r="AC1176" s="15"/>
      <c r="AD1176" s="15"/>
      <c r="AE1176" s="15"/>
      <c r="AF1176" s="15"/>
      <c r="AG1176" s="15" t="s">
        <v>131</v>
      </c>
      <c r="AH1176" s="15">
        <v>0</v>
      </c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5"/>
      <c r="AZ1176" s="15"/>
      <c r="BA1176" s="15"/>
      <c r="BB1176" s="15"/>
      <c r="BC1176" s="15"/>
      <c r="BD1176" s="15"/>
      <c r="BE1176" s="15"/>
      <c r="BF1176" s="15"/>
      <c r="BG1176" s="15"/>
      <c r="BH1176" s="15"/>
    </row>
    <row r="1177" spans="1:60" outlineLevel="3">
      <c r="A1177" s="18"/>
      <c r="B1177" s="19"/>
      <c r="C1177" s="30" t="s">
        <v>1017</v>
      </c>
      <c r="D1177" s="23"/>
      <c r="E1177" s="34">
        <v>27</v>
      </c>
      <c r="F1177" s="21"/>
      <c r="G1177" s="21"/>
      <c r="H1177" s="21"/>
      <c r="I1177" s="21"/>
      <c r="J1177" s="21"/>
      <c r="K1177" s="21"/>
      <c r="L1177" s="21"/>
      <c r="M1177" s="21"/>
      <c r="N1177" s="393"/>
      <c r="O1177" s="393"/>
      <c r="P1177" s="393"/>
      <c r="Q1177" s="393"/>
      <c r="R1177" s="21"/>
      <c r="S1177" s="21"/>
      <c r="T1177" s="21"/>
      <c r="U1177" s="21"/>
      <c r="V1177" s="21"/>
      <c r="W1177" s="21"/>
      <c r="X1177" s="21"/>
      <c r="Y1177" s="21"/>
      <c r="Z1177" s="15"/>
      <c r="AA1177" s="15"/>
      <c r="AB1177" s="15"/>
      <c r="AC1177" s="15"/>
      <c r="AD1177" s="15"/>
      <c r="AE1177" s="15"/>
      <c r="AF1177" s="15"/>
      <c r="AG1177" s="15" t="s">
        <v>131</v>
      </c>
      <c r="AH1177" s="15">
        <v>0</v>
      </c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  <c r="AX1177" s="15"/>
      <c r="AY1177" s="15"/>
      <c r="AZ1177" s="15"/>
      <c r="BA1177" s="15"/>
      <c r="BB1177" s="15"/>
      <c r="BC1177" s="15"/>
      <c r="BD1177" s="15"/>
      <c r="BE1177" s="15"/>
      <c r="BF1177" s="15"/>
      <c r="BG1177" s="15"/>
      <c r="BH1177" s="15"/>
    </row>
    <row r="1178" spans="1:60" outlineLevel="3">
      <c r="A1178" s="18"/>
      <c r="B1178" s="19"/>
      <c r="C1178" s="30" t="s">
        <v>203</v>
      </c>
      <c r="D1178" s="23"/>
      <c r="E1178" s="34">
        <v>2</v>
      </c>
      <c r="F1178" s="21"/>
      <c r="G1178" s="21"/>
      <c r="H1178" s="21"/>
      <c r="I1178" s="21"/>
      <c r="J1178" s="21"/>
      <c r="K1178" s="21"/>
      <c r="L1178" s="21"/>
      <c r="M1178" s="21"/>
      <c r="N1178" s="393"/>
      <c r="O1178" s="393"/>
      <c r="P1178" s="393"/>
      <c r="Q1178" s="393"/>
      <c r="R1178" s="21"/>
      <c r="S1178" s="21"/>
      <c r="T1178" s="21"/>
      <c r="U1178" s="21"/>
      <c r="V1178" s="21"/>
      <c r="W1178" s="21"/>
      <c r="X1178" s="21"/>
      <c r="Y1178" s="21"/>
      <c r="Z1178" s="15"/>
      <c r="AA1178" s="15"/>
      <c r="AB1178" s="15"/>
      <c r="AC1178" s="15"/>
      <c r="AD1178" s="15"/>
      <c r="AE1178" s="15"/>
      <c r="AF1178" s="15"/>
      <c r="AG1178" s="15" t="s">
        <v>131</v>
      </c>
      <c r="AH1178" s="15">
        <v>0</v>
      </c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  <c r="AX1178" s="15"/>
      <c r="AY1178" s="15"/>
      <c r="AZ1178" s="15"/>
      <c r="BA1178" s="15"/>
      <c r="BB1178" s="15"/>
      <c r="BC1178" s="15"/>
      <c r="BD1178" s="15"/>
      <c r="BE1178" s="15"/>
      <c r="BF1178" s="15"/>
      <c r="BG1178" s="15"/>
      <c r="BH1178" s="15"/>
    </row>
    <row r="1179" spans="1:60" outlineLevel="1">
      <c r="A1179" s="25">
        <v>185</v>
      </c>
      <c r="B1179" s="26" t="s">
        <v>1022</v>
      </c>
      <c r="C1179" s="29" t="s">
        <v>1023</v>
      </c>
      <c r="D1179" s="27" t="s">
        <v>156</v>
      </c>
      <c r="E1179" s="35">
        <v>12</v>
      </c>
      <c r="F1179" s="392"/>
      <c r="G1179" s="36">
        <f>ROUND(E1179*F1179,2)</f>
        <v>0</v>
      </c>
      <c r="H1179" s="392"/>
      <c r="I1179" s="36">
        <f>ROUND(E1179*H1179,2)</f>
        <v>0</v>
      </c>
      <c r="J1179" s="392"/>
      <c r="K1179" s="36">
        <f>ROUND(E1179*J1179,2)</f>
        <v>0</v>
      </c>
      <c r="L1179" s="36">
        <v>21</v>
      </c>
      <c r="M1179" s="36">
        <f>G1179*(1+L1179/100)</f>
        <v>0</v>
      </c>
      <c r="N1179" s="35">
        <v>2.7099999999999999E-2</v>
      </c>
      <c r="O1179" s="35">
        <f>ROUND(E1179*N1179,2)</f>
        <v>0.33</v>
      </c>
      <c r="P1179" s="35">
        <v>0</v>
      </c>
      <c r="Q1179" s="35">
        <f>ROUND(E1179*P1179,2)</f>
        <v>0</v>
      </c>
      <c r="R1179" s="36" t="s">
        <v>230</v>
      </c>
      <c r="S1179" s="36" t="s">
        <v>2116</v>
      </c>
      <c r="T1179" s="28" t="s">
        <v>2116</v>
      </c>
      <c r="U1179" s="21">
        <v>0</v>
      </c>
      <c r="V1179" s="21">
        <f>ROUND(E1179*U1179,2)</f>
        <v>0</v>
      </c>
      <c r="W1179" s="21"/>
      <c r="X1179" s="21" t="s">
        <v>231</v>
      </c>
      <c r="Y1179" s="21" t="s">
        <v>2117</v>
      </c>
      <c r="Z1179" s="15"/>
      <c r="AA1179" s="15"/>
      <c r="AB1179" s="15"/>
      <c r="AC1179" s="15"/>
      <c r="AD1179" s="15"/>
      <c r="AE1179" s="15"/>
      <c r="AF1179" s="15"/>
      <c r="AG1179" s="15" t="s">
        <v>964</v>
      </c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  <c r="AX1179" s="15"/>
      <c r="AY1179" s="15"/>
      <c r="AZ1179" s="15"/>
      <c r="BA1179" s="15"/>
      <c r="BB1179" s="15"/>
      <c r="BC1179" s="15"/>
      <c r="BD1179" s="15"/>
      <c r="BE1179" s="15"/>
      <c r="BF1179" s="15"/>
      <c r="BG1179" s="15"/>
      <c r="BH1179" s="15"/>
    </row>
    <row r="1180" spans="1:60" outlineLevel="2">
      <c r="A1180" s="18"/>
      <c r="B1180" s="19"/>
      <c r="C1180" s="30" t="s">
        <v>153</v>
      </c>
      <c r="D1180" s="23"/>
      <c r="E1180" s="34">
        <v>12</v>
      </c>
      <c r="F1180" s="21"/>
      <c r="G1180" s="21"/>
      <c r="H1180" s="21"/>
      <c r="I1180" s="21"/>
      <c r="J1180" s="21"/>
      <c r="K1180" s="21"/>
      <c r="L1180" s="21"/>
      <c r="M1180" s="21"/>
      <c r="N1180" s="393"/>
      <c r="O1180" s="393"/>
      <c r="P1180" s="393"/>
      <c r="Q1180" s="393"/>
      <c r="R1180" s="21"/>
      <c r="S1180" s="21"/>
      <c r="T1180" s="21"/>
      <c r="U1180" s="21"/>
      <c r="V1180" s="21"/>
      <c r="W1180" s="21"/>
      <c r="X1180" s="21"/>
      <c r="Y1180" s="21"/>
      <c r="Z1180" s="15"/>
      <c r="AA1180" s="15"/>
      <c r="AB1180" s="15"/>
      <c r="AC1180" s="15"/>
      <c r="AD1180" s="15"/>
      <c r="AE1180" s="15"/>
      <c r="AF1180" s="15"/>
      <c r="AG1180" s="15" t="s">
        <v>131</v>
      </c>
      <c r="AH1180" s="15">
        <v>0</v>
      </c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  <c r="AX1180" s="15"/>
      <c r="AY1180" s="15"/>
      <c r="AZ1180" s="15"/>
      <c r="BA1180" s="15"/>
      <c r="BB1180" s="15"/>
      <c r="BC1180" s="15"/>
      <c r="BD1180" s="15"/>
      <c r="BE1180" s="15"/>
      <c r="BF1180" s="15"/>
      <c r="BG1180" s="15"/>
      <c r="BH1180" s="15"/>
    </row>
    <row r="1181" spans="1:60" outlineLevel="1">
      <c r="A1181" s="25">
        <v>186</v>
      </c>
      <c r="B1181" s="26" t="s">
        <v>1024</v>
      </c>
      <c r="C1181" s="29" t="s">
        <v>1025</v>
      </c>
      <c r="D1181" s="27" t="s">
        <v>289</v>
      </c>
      <c r="E1181" s="35">
        <v>15</v>
      </c>
      <c r="F1181" s="392"/>
      <c r="G1181" s="36">
        <f>ROUND(E1181*F1181,2)</f>
        <v>0</v>
      </c>
      <c r="H1181" s="392"/>
      <c r="I1181" s="36">
        <f>ROUND(E1181*H1181,2)</f>
        <v>0</v>
      </c>
      <c r="J1181" s="392"/>
      <c r="K1181" s="36">
        <f>ROUND(E1181*J1181,2)</f>
        <v>0</v>
      </c>
      <c r="L1181" s="36">
        <v>21</v>
      </c>
      <c r="M1181" s="36">
        <f>G1181*(1+L1181/100)</f>
        <v>0</v>
      </c>
      <c r="N1181" s="35">
        <v>0</v>
      </c>
      <c r="O1181" s="35">
        <f>ROUND(E1181*N1181,2)</f>
        <v>0</v>
      </c>
      <c r="P1181" s="35">
        <v>0</v>
      </c>
      <c r="Q1181" s="35">
        <f>ROUND(E1181*P1181,2)</f>
        <v>0</v>
      </c>
      <c r="R1181" s="36"/>
      <c r="S1181" s="36" t="s">
        <v>236</v>
      </c>
      <c r="T1181" s="28" t="s">
        <v>127</v>
      </c>
      <c r="U1181" s="21">
        <v>0</v>
      </c>
      <c r="V1181" s="21">
        <f>ROUND(E1181*U1181,2)</f>
        <v>0</v>
      </c>
      <c r="W1181" s="21"/>
      <c r="X1181" s="21" t="s">
        <v>231</v>
      </c>
      <c r="Y1181" s="21" t="s">
        <v>2117</v>
      </c>
      <c r="Z1181" s="15"/>
      <c r="AA1181" s="15"/>
      <c r="AB1181" s="15"/>
      <c r="AC1181" s="15"/>
      <c r="AD1181" s="15"/>
      <c r="AE1181" s="15"/>
      <c r="AF1181" s="15"/>
      <c r="AG1181" s="15" t="s">
        <v>232</v>
      </c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  <c r="AS1181" s="15"/>
      <c r="AT1181" s="15"/>
      <c r="AU1181" s="15"/>
      <c r="AV1181" s="15"/>
      <c r="AW1181" s="15"/>
      <c r="AX1181" s="15"/>
      <c r="AY1181" s="15"/>
      <c r="AZ1181" s="15"/>
      <c r="BA1181" s="15"/>
      <c r="BB1181" s="15"/>
      <c r="BC1181" s="15"/>
      <c r="BD1181" s="15"/>
      <c r="BE1181" s="15"/>
      <c r="BF1181" s="15"/>
      <c r="BG1181" s="15"/>
      <c r="BH1181" s="15"/>
    </row>
    <row r="1182" spans="1:60" outlineLevel="2">
      <c r="A1182" s="18"/>
      <c r="B1182" s="19"/>
      <c r="C1182" s="30" t="s">
        <v>805</v>
      </c>
      <c r="D1182" s="23"/>
      <c r="E1182" s="34">
        <v>15</v>
      </c>
      <c r="F1182" s="21"/>
      <c r="G1182" s="21"/>
      <c r="H1182" s="21"/>
      <c r="I1182" s="21"/>
      <c r="J1182" s="21"/>
      <c r="K1182" s="21"/>
      <c r="L1182" s="21"/>
      <c r="M1182" s="21"/>
      <c r="N1182" s="393"/>
      <c r="O1182" s="393"/>
      <c r="P1182" s="393"/>
      <c r="Q1182" s="393"/>
      <c r="R1182" s="21"/>
      <c r="S1182" s="21"/>
      <c r="T1182" s="21"/>
      <c r="U1182" s="21"/>
      <c r="V1182" s="21"/>
      <c r="W1182" s="21"/>
      <c r="X1182" s="21"/>
      <c r="Y1182" s="21"/>
      <c r="Z1182" s="15"/>
      <c r="AA1182" s="15"/>
      <c r="AB1182" s="15"/>
      <c r="AC1182" s="15"/>
      <c r="AD1182" s="15"/>
      <c r="AE1182" s="15"/>
      <c r="AF1182" s="15"/>
      <c r="AG1182" s="15" t="s">
        <v>131</v>
      </c>
      <c r="AH1182" s="15">
        <v>0</v>
      </c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  <c r="AS1182" s="15"/>
      <c r="AT1182" s="15"/>
      <c r="AU1182" s="15"/>
      <c r="AV1182" s="15"/>
      <c r="AW1182" s="15"/>
      <c r="AX1182" s="15"/>
      <c r="AY1182" s="15"/>
      <c r="AZ1182" s="15"/>
      <c r="BA1182" s="15"/>
      <c r="BB1182" s="15"/>
      <c r="BC1182" s="15"/>
      <c r="BD1182" s="15"/>
      <c r="BE1182" s="15"/>
      <c r="BF1182" s="15"/>
      <c r="BG1182" s="15"/>
      <c r="BH1182" s="15"/>
    </row>
    <row r="1183" spans="1:60" outlineLevel="1">
      <c r="A1183" s="25">
        <v>187</v>
      </c>
      <c r="B1183" s="26" t="s">
        <v>1026</v>
      </c>
      <c r="C1183" s="29" t="s">
        <v>1027</v>
      </c>
      <c r="D1183" s="27" t="s">
        <v>289</v>
      </c>
      <c r="E1183" s="35">
        <v>3</v>
      </c>
      <c r="F1183" s="392"/>
      <c r="G1183" s="36">
        <f>ROUND(E1183*F1183,2)</f>
        <v>0</v>
      </c>
      <c r="H1183" s="392"/>
      <c r="I1183" s="36">
        <f>ROUND(E1183*H1183,2)</f>
        <v>0</v>
      </c>
      <c r="J1183" s="392"/>
      <c r="K1183" s="36">
        <f>ROUND(E1183*J1183,2)</f>
        <v>0</v>
      </c>
      <c r="L1183" s="36">
        <v>21</v>
      </c>
      <c r="M1183" s="36">
        <f>G1183*(1+L1183/100)</f>
        <v>0</v>
      </c>
      <c r="N1183" s="35">
        <v>0</v>
      </c>
      <c r="O1183" s="35">
        <f>ROUND(E1183*N1183,2)</f>
        <v>0</v>
      </c>
      <c r="P1183" s="35">
        <v>0</v>
      </c>
      <c r="Q1183" s="35">
        <f>ROUND(E1183*P1183,2)</f>
        <v>0</v>
      </c>
      <c r="R1183" s="36"/>
      <c r="S1183" s="36" t="s">
        <v>236</v>
      </c>
      <c r="T1183" s="28" t="s">
        <v>127</v>
      </c>
      <c r="U1183" s="21">
        <v>0</v>
      </c>
      <c r="V1183" s="21">
        <f>ROUND(E1183*U1183,2)</f>
        <v>0</v>
      </c>
      <c r="W1183" s="21"/>
      <c r="X1183" s="21" t="s">
        <v>231</v>
      </c>
      <c r="Y1183" s="21" t="s">
        <v>2117</v>
      </c>
      <c r="Z1183" s="15"/>
      <c r="AA1183" s="15"/>
      <c r="AB1183" s="15"/>
      <c r="AC1183" s="15"/>
      <c r="AD1183" s="15"/>
      <c r="AE1183" s="15"/>
      <c r="AF1183" s="15"/>
      <c r="AG1183" s="15" t="s">
        <v>232</v>
      </c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  <c r="AS1183" s="15"/>
      <c r="AT1183" s="15"/>
      <c r="AU1183" s="15"/>
      <c r="AV1183" s="15"/>
      <c r="AW1183" s="15"/>
      <c r="AX1183" s="15"/>
      <c r="AY1183" s="15"/>
      <c r="AZ1183" s="15"/>
      <c r="BA1183" s="15"/>
      <c r="BB1183" s="15"/>
      <c r="BC1183" s="15"/>
      <c r="BD1183" s="15"/>
      <c r="BE1183" s="15"/>
      <c r="BF1183" s="15"/>
      <c r="BG1183" s="15"/>
      <c r="BH1183" s="15"/>
    </row>
    <row r="1184" spans="1:60" outlineLevel="2">
      <c r="A1184" s="18"/>
      <c r="B1184" s="19"/>
      <c r="C1184" s="30" t="s">
        <v>35</v>
      </c>
      <c r="D1184" s="23"/>
      <c r="E1184" s="34">
        <v>3</v>
      </c>
      <c r="F1184" s="21"/>
      <c r="G1184" s="21"/>
      <c r="H1184" s="21"/>
      <c r="I1184" s="21"/>
      <c r="J1184" s="21"/>
      <c r="K1184" s="21"/>
      <c r="L1184" s="21"/>
      <c r="M1184" s="21"/>
      <c r="N1184" s="393"/>
      <c r="O1184" s="393"/>
      <c r="P1184" s="393"/>
      <c r="Q1184" s="393"/>
      <c r="R1184" s="21"/>
      <c r="S1184" s="21"/>
      <c r="T1184" s="21"/>
      <c r="U1184" s="21"/>
      <c r="V1184" s="21"/>
      <c r="W1184" s="21"/>
      <c r="X1184" s="21"/>
      <c r="Y1184" s="21"/>
      <c r="Z1184" s="15"/>
      <c r="AA1184" s="15"/>
      <c r="AB1184" s="15"/>
      <c r="AC1184" s="15"/>
      <c r="AD1184" s="15"/>
      <c r="AE1184" s="15"/>
      <c r="AF1184" s="15"/>
      <c r="AG1184" s="15" t="s">
        <v>131</v>
      </c>
      <c r="AH1184" s="15">
        <v>0</v>
      </c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  <c r="AS1184" s="15"/>
      <c r="AT1184" s="15"/>
      <c r="AU1184" s="15"/>
      <c r="AV1184" s="15"/>
      <c r="AW1184" s="15"/>
      <c r="AX1184" s="15"/>
      <c r="AY1184" s="15"/>
      <c r="AZ1184" s="15"/>
      <c r="BA1184" s="15"/>
      <c r="BB1184" s="15"/>
      <c r="BC1184" s="15"/>
      <c r="BD1184" s="15"/>
      <c r="BE1184" s="15"/>
      <c r="BF1184" s="15"/>
      <c r="BG1184" s="15"/>
      <c r="BH1184" s="15"/>
    </row>
    <row r="1185" spans="1:60" outlineLevel="1">
      <c r="A1185" s="25">
        <v>188</v>
      </c>
      <c r="B1185" s="26" t="s">
        <v>1028</v>
      </c>
      <c r="C1185" s="29" t="s">
        <v>1029</v>
      </c>
      <c r="D1185" s="27" t="s">
        <v>289</v>
      </c>
      <c r="E1185" s="35">
        <v>33</v>
      </c>
      <c r="F1185" s="392"/>
      <c r="G1185" s="36">
        <f>ROUND(E1185*F1185,2)</f>
        <v>0</v>
      </c>
      <c r="H1185" s="392"/>
      <c r="I1185" s="36">
        <f>ROUND(E1185*H1185,2)</f>
        <v>0</v>
      </c>
      <c r="J1185" s="392"/>
      <c r="K1185" s="36">
        <f>ROUND(E1185*J1185,2)</f>
        <v>0</v>
      </c>
      <c r="L1185" s="36">
        <v>21</v>
      </c>
      <c r="M1185" s="36">
        <f>G1185*(1+L1185/100)</f>
        <v>0</v>
      </c>
      <c r="N1185" s="35">
        <v>0</v>
      </c>
      <c r="O1185" s="35">
        <f>ROUND(E1185*N1185,2)</f>
        <v>0</v>
      </c>
      <c r="P1185" s="35">
        <v>0</v>
      </c>
      <c r="Q1185" s="35">
        <f>ROUND(E1185*P1185,2)</f>
        <v>0</v>
      </c>
      <c r="R1185" s="36"/>
      <c r="S1185" s="36" t="s">
        <v>236</v>
      </c>
      <c r="T1185" s="28" t="s">
        <v>127</v>
      </c>
      <c r="U1185" s="21">
        <v>0</v>
      </c>
      <c r="V1185" s="21">
        <f>ROUND(E1185*U1185,2)</f>
        <v>0</v>
      </c>
      <c r="W1185" s="21"/>
      <c r="X1185" s="21" t="s">
        <v>231</v>
      </c>
      <c r="Y1185" s="21" t="s">
        <v>2117</v>
      </c>
      <c r="Z1185" s="15"/>
      <c r="AA1185" s="15"/>
      <c r="AB1185" s="15"/>
      <c r="AC1185" s="15"/>
      <c r="AD1185" s="15"/>
      <c r="AE1185" s="15"/>
      <c r="AF1185" s="15"/>
      <c r="AG1185" s="15" t="s">
        <v>232</v>
      </c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  <c r="AS1185" s="15"/>
      <c r="AT1185" s="15"/>
      <c r="AU1185" s="15"/>
      <c r="AV1185" s="15"/>
      <c r="AW1185" s="15"/>
      <c r="AX1185" s="15"/>
      <c r="AY1185" s="15"/>
      <c r="AZ1185" s="15"/>
      <c r="BA1185" s="15"/>
      <c r="BB1185" s="15"/>
      <c r="BC1185" s="15"/>
      <c r="BD1185" s="15"/>
      <c r="BE1185" s="15"/>
      <c r="BF1185" s="15"/>
      <c r="BG1185" s="15"/>
      <c r="BH1185" s="15"/>
    </row>
    <row r="1186" spans="1:60" outlineLevel="2">
      <c r="A1186" s="18"/>
      <c r="B1186" s="19"/>
      <c r="C1186" s="30" t="s">
        <v>1030</v>
      </c>
      <c r="D1186" s="23"/>
      <c r="E1186" s="34">
        <v>33</v>
      </c>
      <c r="F1186" s="21"/>
      <c r="G1186" s="21"/>
      <c r="H1186" s="21"/>
      <c r="I1186" s="21"/>
      <c r="J1186" s="21"/>
      <c r="K1186" s="21"/>
      <c r="L1186" s="21"/>
      <c r="M1186" s="21"/>
      <c r="N1186" s="393"/>
      <c r="O1186" s="393"/>
      <c r="P1186" s="393"/>
      <c r="Q1186" s="393"/>
      <c r="R1186" s="21"/>
      <c r="S1186" s="21"/>
      <c r="T1186" s="21"/>
      <c r="U1186" s="21"/>
      <c r="V1186" s="21"/>
      <c r="W1186" s="21"/>
      <c r="X1186" s="21"/>
      <c r="Y1186" s="21"/>
      <c r="Z1186" s="15"/>
      <c r="AA1186" s="15"/>
      <c r="AB1186" s="15"/>
      <c r="AC1186" s="15"/>
      <c r="AD1186" s="15"/>
      <c r="AE1186" s="15"/>
      <c r="AF1186" s="15"/>
      <c r="AG1186" s="15" t="s">
        <v>131</v>
      </c>
      <c r="AH1186" s="15">
        <v>0</v>
      </c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  <c r="AS1186" s="15"/>
      <c r="AT1186" s="15"/>
      <c r="AU1186" s="15"/>
      <c r="AV1186" s="15"/>
      <c r="AW1186" s="15"/>
      <c r="AX1186" s="15"/>
      <c r="AY1186" s="15"/>
      <c r="AZ1186" s="15"/>
      <c r="BA1186" s="15"/>
      <c r="BB1186" s="15"/>
      <c r="BC1186" s="15"/>
      <c r="BD1186" s="15"/>
      <c r="BE1186" s="15"/>
      <c r="BF1186" s="15"/>
      <c r="BG1186" s="15"/>
      <c r="BH1186" s="15"/>
    </row>
    <row r="1187" spans="1:60" outlineLevel="1">
      <c r="A1187" s="25">
        <v>189</v>
      </c>
      <c r="B1187" s="26" t="s">
        <v>1031</v>
      </c>
      <c r="C1187" s="29" t="s">
        <v>1032</v>
      </c>
      <c r="D1187" s="27" t="s">
        <v>289</v>
      </c>
      <c r="E1187" s="35">
        <v>27</v>
      </c>
      <c r="F1187" s="392"/>
      <c r="G1187" s="36">
        <f>ROUND(E1187*F1187,2)</f>
        <v>0</v>
      </c>
      <c r="H1187" s="392"/>
      <c r="I1187" s="36">
        <f>ROUND(E1187*H1187,2)</f>
        <v>0</v>
      </c>
      <c r="J1187" s="392"/>
      <c r="K1187" s="36">
        <f>ROUND(E1187*J1187,2)</f>
        <v>0</v>
      </c>
      <c r="L1187" s="36">
        <v>21</v>
      </c>
      <c r="M1187" s="36">
        <f>G1187*(1+L1187/100)</f>
        <v>0</v>
      </c>
      <c r="N1187" s="35">
        <v>0</v>
      </c>
      <c r="O1187" s="35">
        <f>ROUND(E1187*N1187,2)</f>
        <v>0</v>
      </c>
      <c r="P1187" s="35">
        <v>0</v>
      </c>
      <c r="Q1187" s="35">
        <f>ROUND(E1187*P1187,2)</f>
        <v>0</v>
      </c>
      <c r="R1187" s="36"/>
      <c r="S1187" s="36" t="s">
        <v>236</v>
      </c>
      <c r="T1187" s="28" t="s">
        <v>127</v>
      </c>
      <c r="U1187" s="21">
        <v>0</v>
      </c>
      <c r="V1187" s="21">
        <f>ROUND(E1187*U1187,2)</f>
        <v>0</v>
      </c>
      <c r="W1187" s="21"/>
      <c r="X1187" s="21" t="s">
        <v>231</v>
      </c>
      <c r="Y1187" s="21" t="s">
        <v>2117</v>
      </c>
      <c r="Z1187" s="15"/>
      <c r="AA1187" s="15"/>
      <c r="AB1187" s="15"/>
      <c r="AC1187" s="15"/>
      <c r="AD1187" s="15"/>
      <c r="AE1187" s="15"/>
      <c r="AF1187" s="15"/>
      <c r="AG1187" s="15" t="s">
        <v>232</v>
      </c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  <c r="AS1187" s="15"/>
      <c r="AT1187" s="15"/>
      <c r="AU1187" s="15"/>
      <c r="AV1187" s="15"/>
      <c r="AW1187" s="15"/>
      <c r="AX1187" s="15"/>
      <c r="AY1187" s="15"/>
      <c r="AZ1187" s="15"/>
      <c r="BA1187" s="15"/>
      <c r="BB1187" s="15"/>
      <c r="BC1187" s="15"/>
      <c r="BD1187" s="15"/>
      <c r="BE1187" s="15"/>
      <c r="BF1187" s="15"/>
      <c r="BG1187" s="15"/>
      <c r="BH1187" s="15"/>
    </row>
    <row r="1188" spans="1:60" outlineLevel="2">
      <c r="A1188" s="18"/>
      <c r="B1188" s="19"/>
      <c r="C1188" s="30" t="s">
        <v>1017</v>
      </c>
      <c r="D1188" s="23"/>
      <c r="E1188" s="34">
        <v>27</v>
      </c>
      <c r="F1188" s="21"/>
      <c r="G1188" s="21"/>
      <c r="H1188" s="21"/>
      <c r="I1188" s="21"/>
      <c r="J1188" s="21"/>
      <c r="K1188" s="21"/>
      <c r="L1188" s="21"/>
      <c r="M1188" s="21"/>
      <c r="N1188" s="393"/>
      <c r="O1188" s="393"/>
      <c r="P1188" s="393"/>
      <c r="Q1188" s="393"/>
      <c r="R1188" s="21"/>
      <c r="S1188" s="21"/>
      <c r="T1188" s="21"/>
      <c r="U1188" s="21"/>
      <c r="V1188" s="21"/>
      <c r="W1188" s="21"/>
      <c r="X1188" s="21"/>
      <c r="Y1188" s="21"/>
      <c r="Z1188" s="15"/>
      <c r="AA1188" s="15"/>
      <c r="AB1188" s="15"/>
      <c r="AC1188" s="15"/>
      <c r="AD1188" s="15"/>
      <c r="AE1188" s="15"/>
      <c r="AF1188" s="15"/>
      <c r="AG1188" s="15" t="s">
        <v>131</v>
      </c>
      <c r="AH1188" s="15">
        <v>0</v>
      </c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  <c r="AX1188" s="15"/>
      <c r="AY1188" s="15"/>
      <c r="AZ1188" s="15"/>
      <c r="BA1188" s="15"/>
      <c r="BB1188" s="15"/>
      <c r="BC1188" s="15"/>
      <c r="BD1188" s="15"/>
      <c r="BE1188" s="15"/>
      <c r="BF1188" s="15"/>
      <c r="BG1188" s="15"/>
      <c r="BH1188" s="15"/>
    </row>
    <row r="1189" spans="1:60" ht="22.5" outlineLevel="1">
      <c r="A1189" s="25">
        <v>190</v>
      </c>
      <c r="B1189" s="26" t="s">
        <v>1033</v>
      </c>
      <c r="C1189" s="29" t="s">
        <v>1034</v>
      </c>
      <c r="D1189" s="27" t="s">
        <v>289</v>
      </c>
      <c r="E1189" s="35">
        <v>1</v>
      </c>
      <c r="F1189" s="392"/>
      <c r="G1189" s="36">
        <f>ROUND(E1189*F1189,2)</f>
        <v>0</v>
      </c>
      <c r="H1189" s="392"/>
      <c r="I1189" s="36">
        <f>ROUND(E1189*H1189,2)</f>
        <v>0</v>
      </c>
      <c r="J1189" s="392"/>
      <c r="K1189" s="36">
        <f>ROUND(E1189*J1189,2)</f>
        <v>0</v>
      </c>
      <c r="L1189" s="36">
        <v>21</v>
      </c>
      <c r="M1189" s="36">
        <f>G1189*(1+L1189/100)</f>
        <v>0</v>
      </c>
      <c r="N1189" s="35">
        <v>0</v>
      </c>
      <c r="O1189" s="35">
        <f>ROUND(E1189*N1189,2)</f>
        <v>0</v>
      </c>
      <c r="P1189" s="35">
        <v>0</v>
      </c>
      <c r="Q1189" s="35">
        <f>ROUND(E1189*P1189,2)</f>
        <v>0</v>
      </c>
      <c r="R1189" s="36"/>
      <c r="S1189" s="36" t="s">
        <v>236</v>
      </c>
      <c r="T1189" s="28" t="s">
        <v>127</v>
      </c>
      <c r="U1189" s="21">
        <v>0</v>
      </c>
      <c r="V1189" s="21">
        <f>ROUND(E1189*U1189,2)</f>
        <v>0</v>
      </c>
      <c r="W1189" s="21"/>
      <c r="X1189" s="21" t="s">
        <v>231</v>
      </c>
      <c r="Y1189" s="21" t="s">
        <v>2117</v>
      </c>
      <c r="Z1189" s="15"/>
      <c r="AA1189" s="15"/>
      <c r="AB1189" s="15"/>
      <c r="AC1189" s="15"/>
      <c r="AD1189" s="15"/>
      <c r="AE1189" s="15"/>
      <c r="AF1189" s="15"/>
      <c r="AG1189" s="15" t="s">
        <v>232</v>
      </c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15"/>
      <c r="AS1189" s="15"/>
      <c r="AT1189" s="15"/>
      <c r="AU1189" s="15"/>
      <c r="AV1189" s="15"/>
      <c r="AW1189" s="15"/>
      <c r="AX1189" s="15"/>
      <c r="AY1189" s="15"/>
      <c r="AZ1189" s="15"/>
      <c r="BA1189" s="15"/>
      <c r="BB1189" s="15"/>
      <c r="BC1189" s="15"/>
      <c r="BD1189" s="15"/>
      <c r="BE1189" s="15"/>
      <c r="BF1189" s="15"/>
      <c r="BG1189" s="15"/>
      <c r="BH1189" s="15"/>
    </row>
    <row r="1190" spans="1:60" outlineLevel="2">
      <c r="A1190" s="18"/>
      <c r="B1190" s="19"/>
      <c r="C1190" s="30" t="s">
        <v>42</v>
      </c>
      <c r="D1190" s="23"/>
      <c r="E1190" s="34">
        <v>1</v>
      </c>
      <c r="F1190" s="21"/>
      <c r="G1190" s="21"/>
      <c r="H1190" s="21"/>
      <c r="I1190" s="21"/>
      <c r="J1190" s="21"/>
      <c r="K1190" s="21"/>
      <c r="L1190" s="21"/>
      <c r="M1190" s="21"/>
      <c r="N1190" s="393"/>
      <c r="O1190" s="393"/>
      <c r="P1190" s="393"/>
      <c r="Q1190" s="393"/>
      <c r="R1190" s="21"/>
      <c r="S1190" s="21"/>
      <c r="T1190" s="21"/>
      <c r="U1190" s="21"/>
      <c r="V1190" s="21"/>
      <c r="W1190" s="21"/>
      <c r="X1190" s="21"/>
      <c r="Y1190" s="21"/>
      <c r="Z1190" s="15"/>
      <c r="AA1190" s="15"/>
      <c r="AB1190" s="15"/>
      <c r="AC1190" s="15"/>
      <c r="AD1190" s="15"/>
      <c r="AE1190" s="15"/>
      <c r="AF1190" s="15"/>
      <c r="AG1190" s="15" t="s">
        <v>131</v>
      </c>
      <c r="AH1190" s="15">
        <v>0</v>
      </c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15"/>
      <c r="AS1190" s="15"/>
      <c r="AT1190" s="15"/>
      <c r="AU1190" s="15"/>
      <c r="AV1190" s="15"/>
      <c r="AW1190" s="15"/>
      <c r="AX1190" s="15"/>
      <c r="AY1190" s="15"/>
      <c r="AZ1190" s="15"/>
      <c r="BA1190" s="15"/>
      <c r="BB1190" s="15"/>
      <c r="BC1190" s="15"/>
      <c r="BD1190" s="15"/>
      <c r="BE1190" s="15"/>
      <c r="BF1190" s="15"/>
      <c r="BG1190" s="15"/>
      <c r="BH1190" s="15"/>
    </row>
    <row r="1191" spans="1:60" ht="22.5" outlineLevel="1">
      <c r="A1191" s="25">
        <v>191</v>
      </c>
      <c r="B1191" s="26" t="s">
        <v>1035</v>
      </c>
      <c r="C1191" s="29" t="s">
        <v>1036</v>
      </c>
      <c r="D1191" s="27" t="s">
        <v>289</v>
      </c>
      <c r="E1191" s="35">
        <v>1</v>
      </c>
      <c r="F1191" s="392"/>
      <c r="G1191" s="36">
        <f>ROUND(E1191*F1191,2)</f>
        <v>0</v>
      </c>
      <c r="H1191" s="392"/>
      <c r="I1191" s="36">
        <f>ROUND(E1191*H1191,2)</f>
        <v>0</v>
      </c>
      <c r="J1191" s="392"/>
      <c r="K1191" s="36">
        <f>ROUND(E1191*J1191,2)</f>
        <v>0</v>
      </c>
      <c r="L1191" s="36">
        <v>21</v>
      </c>
      <c r="M1191" s="36">
        <f>G1191*(1+L1191/100)</f>
        <v>0</v>
      </c>
      <c r="N1191" s="35">
        <v>0</v>
      </c>
      <c r="O1191" s="35">
        <f>ROUND(E1191*N1191,2)</f>
        <v>0</v>
      </c>
      <c r="P1191" s="35">
        <v>0</v>
      </c>
      <c r="Q1191" s="35">
        <f>ROUND(E1191*P1191,2)</f>
        <v>0</v>
      </c>
      <c r="R1191" s="36"/>
      <c r="S1191" s="36" t="s">
        <v>236</v>
      </c>
      <c r="T1191" s="28" t="s">
        <v>127</v>
      </c>
      <c r="U1191" s="21">
        <v>0</v>
      </c>
      <c r="V1191" s="21">
        <f>ROUND(E1191*U1191,2)</f>
        <v>0</v>
      </c>
      <c r="W1191" s="21"/>
      <c r="X1191" s="21" t="s">
        <v>231</v>
      </c>
      <c r="Y1191" s="21" t="s">
        <v>2117</v>
      </c>
      <c r="Z1191" s="15"/>
      <c r="AA1191" s="15"/>
      <c r="AB1191" s="15"/>
      <c r="AC1191" s="15"/>
      <c r="AD1191" s="15"/>
      <c r="AE1191" s="15"/>
      <c r="AF1191" s="15"/>
      <c r="AG1191" s="15" t="s">
        <v>232</v>
      </c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15"/>
      <c r="AS1191" s="15"/>
      <c r="AT1191" s="15"/>
      <c r="AU1191" s="15"/>
      <c r="AV1191" s="15"/>
      <c r="AW1191" s="15"/>
      <c r="AX1191" s="15"/>
      <c r="AY1191" s="15"/>
      <c r="AZ1191" s="15"/>
      <c r="BA1191" s="15"/>
      <c r="BB1191" s="15"/>
      <c r="BC1191" s="15"/>
      <c r="BD1191" s="15"/>
      <c r="BE1191" s="15"/>
      <c r="BF1191" s="15"/>
      <c r="BG1191" s="15"/>
      <c r="BH1191" s="15"/>
    </row>
    <row r="1192" spans="1:60" outlineLevel="2">
      <c r="A1192" s="18"/>
      <c r="B1192" s="19"/>
      <c r="C1192" s="30" t="s">
        <v>42</v>
      </c>
      <c r="D1192" s="23"/>
      <c r="E1192" s="34">
        <v>1</v>
      </c>
      <c r="F1192" s="21"/>
      <c r="G1192" s="21"/>
      <c r="H1192" s="21"/>
      <c r="I1192" s="21"/>
      <c r="J1192" s="21"/>
      <c r="K1192" s="21"/>
      <c r="L1192" s="21"/>
      <c r="M1192" s="21"/>
      <c r="N1192" s="393"/>
      <c r="O1192" s="393"/>
      <c r="P1192" s="393"/>
      <c r="Q1192" s="393"/>
      <c r="R1192" s="21"/>
      <c r="S1192" s="21"/>
      <c r="T1192" s="21"/>
      <c r="U1192" s="21"/>
      <c r="V1192" s="21"/>
      <c r="W1192" s="21"/>
      <c r="X1192" s="21"/>
      <c r="Y1192" s="21"/>
      <c r="Z1192" s="15"/>
      <c r="AA1192" s="15"/>
      <c r="AB1192" s="15"/>
      <c r="AC1192" s="15"/>
      <c r="AD1192" s="15"/>
      <c r="AE1192" s="15"/>
      <c r="AF1192" s="15"/>
      <c r="AG1192" s="15" t="s">
        <v>131</v>
      </c>
      <c r="AH1192" s="15">
        <v>0</v>
      </c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15"/>
      <c r="AS1192" s="15"/>
      <c r="AT1192" s="15"/>
      <c r="AU1192" s="15"/>
      <c r="AV1192" s="15"/>
      <c r="AW1192" s="15"/>
      <c r="AX1192" s="15"/>
      <c r="AY1192" s="15"/>
      <c r="AZ1192" s="15"/>
      <c r="BA1192" s="15"/>
      <c r="BB1192" s="15"/>
      <c r="BC1192" s="15"/>
      <c r="BD1192" s="15"/>
      <c r="BE1192" s="15"/>
      <c r="BF1192" s="15"/>
      <c r="BG1192" s="15"/>
      <c r="BH1192" s="15"/>
    </row>
    <row r="1193" spans="1:60" outlineLevel="1">
      <c r="A1193" s="25">
        <v>192</v>
      </c>
      <c r="B1193" s="26" t="s">
        <v>1037</v>
      </c>
      <c r="C1193" s="29" t="s">
        <v>1038</v>
      </c>
      <c r="D1193" s="27" t="s">
        <v>156</v>
      </c>
      <c r="E1193" s="35">
        <v>80</v>
      </c>
      <c r="F1193" s="392"/>
      <c r="G1193" s="36">
        <f>ROUND(E1193*F1193,2)</f>
        <v>0</v>
      </c>
      <c r="H1193" s="392"/>
      <c r="I1193" s="36">
        <f>ROUND(E1193*H1193,2)</f>
        <v>0</v>
      </c>
      <c r="J1193" s="392"/>
      <c r="K1193" s="36">
        <f>ROUND(E1193*J1193,2)</f>
        <v>0</v>
      </c>
      <c r="L1193" s="36">
        <v>21</v>
      </c>
      <c r="M1193" s="36">
        <f>G1193*(1+L1193/100)</f>
        <v>0</v>
      </c>
      <c r="N1193" s="35">
        <v>0</v>
      </c>
      <c r="O1193" s="35">
        <f>ROUND(E1193*N1193,2)</f>
        <v>0</v>
      </c>
      <c r="P1193" s="35">
        <v>0</v>
      </c>
      <c r="Q1193" s="35">
        <f>ROUND(E1193*P1193,2)</f>
        <v>0</v>
      </c>
      <c r="R1193" s="36"/>
      <c r="S1193" s="36" t="s">
        <v>236</v>
      </c>
      <c r="T1193" s="28" t="s">
        <v>127</v>
      </c>
      <c r="U1193" s="21">
        <v>0</v>
      </c>
      <c r="V1193" s="21">
        <f>ROUND(E1193*U1193,2)</f>
        <v>0</v>
      </c>
      <c r="W1193" s="21"/>
      <c r="X1193" s="21" t="s">
        <v>231</v>
      </c>
      <c r="Y1193" s="21" t="s">
        <v>2117</v>
      </c>
      <c r="Z1193" s="15"/>
      <c r="AA1193" s="15"/>
      <c r="AB1193" s="15"/>
      <c r="AC1193" s="15"/>
      <c r="AD1193" s="15"/>
      <c r="AE1193" s="15"/>
      <c r="AF1193" s="15"/>
      <c r="AG1193" s="15" t="s">
        <v>232</v>
      </c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  <c r="BF1193" s="15"/>
      <c r="BG1193" s="15"/>
      <c r="BH1193" s="15"/>
    </row>
    <row r="1194" spans="1:60" outlineLevel="2">
      <c r="A1194" s="18"/>
      <c r="B1194" s="19"/>
      <c r="C1194" s="30" t="s">
        <v>1016</v>
      </c>
      <c r="D1194" s="23"/>
      <c r="E1194" s="34">
        <v>51</v>
      </c>
      <c r="F1194" s="21"/>
      <c r="G1194" s="21"/>
      <c r="H1194" s="21"/>
      <c r="I1194" s="21"/>
      <c r="J1194" s="21"/>
      <c r="K1194" s="21"/>
      <c r="L1194" s="21"/>
      <c r="M1194" s="21"/>
      <c r="N1194" s="393"/>
      <c r="O1194" s="393"/>
      <c r="P1194" s="393"/>
      <c r="Q1194" s="393"/>
      <c r="R1194" s="21"/>
      <c r="S1194" s="21"/>
      <c r="T1194" s="21"/>
      <c r="U1194" s="21"/>
      <c r="V1194" s="21"/>
      <c r="W1194" s="21"/>
      <c r="X1194" s="21"/>
      <c r="Y1194" s="21"/>
      <c r="Z1194" s="15"/>
      <c r="AA1194" s="15"/>
      <c r="AB1194" s="15"/>
      <c r="AC1194" s="15"/>
      <c r="AD1194" s="15"/>
      <c r="AE1194" s="15"/>
      <c r="AF1194" s="15"/>
      <c r="AG1194" s="15" t="s">
        <v>131</v>
      </c>
      <c r="AH1194" s="15">
        <v>0</v>
      </c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  <c r="AS1194" s="15"/>
      <c r="AT1194" s="15"/>
      <c r="AU1194" s="15"/>
      <c r="AV1194" s="15"/>
      <c r="AW1194" s="15"/>
      <c r="AX1194" s="15"/>
      <c r="AY1194" s="15"/>
      <c r="AZ1194" s="15"/>
      <c r="BA1194" s="15"/>
      <c r="BB1194" s="15"/>
      <c r="BC1194" s="15"/>
      <c r="BD1194" s="15"/>
      <c r="BE1194" s="15"/>
      <c r="BF1194" s="15"/>
      <c r="BG1194" s="15"/>
      <c r="BH1194" s="15"/>
    </row>
    <row r="1195" spans="1:60" outlineLevel="3">
      <c r="A1195" s="18"/>
      <c r="B1195" s="19"/>
      <c r="C1195" s="30" t="s">
        <v>1017</v>
      </c>
      <c r="D1195" s="23"/>
      <c r="E1195" s="34">
        <v>27</v>
      </c>
      <c r="F1195" s="21"/>
      <c r="G1195" s="21"/>
      <c r="H1195" s="21"/>
      <c r="I1195" s="21"/>
      <c r="J1195" s="21"/>
      <c r="K1195" s="21"/>
      <c r="L1195" s="21"/>
      <c r="M1195" s="21"/>
      <c r="N1195" s="393"/>
      <c r="O1195" s="393"/>
      <c r="P1195" s="393"/>
      <c r="Q1195" s="393"/>
      <c r="R1195" s="21"/>
      <c r="S1195" s="21"/>
      <c r="T1195" s="21"/>
      <c r="U1195" s="21"/>
      <c r="V1195" s="21"/>
      <c r="W1195" s="21"/>
      <c r="X1195" s="21"/>
      <c r="Y1195" s="21"/>
      <c r="Z1195" s="15"/>
      <c r="AA1195" s="15"/>
      <c r="AB1195" s="15"/>
      <c r="AC1195" s="15"/>
      <c r="AD1195" s="15"/>
      <c r="AE1195" s="15"/>
      <c r="AF1195" s="15"/>
      <c r="AG1195" s="15" t="s">
        <v>131</v>
      </c>
      <c r="AH1195" s="15">
        <v>0</v>
      </c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15"/>
      <c r="AS1195" s="15"/>
      <c r="AT1195" s="15"/>
      <c r="AU1195" s="15"/>
      <c r="AV1195" s="15"/>
      <c r="AW1195" s="15"/>
      <c r="AX1195" s="15"/>
      <c r="AY1195" s="15"/>
      <c r="AZ1195" s="15"/>
      <c r="BA1195" s="15"/>
      <c r="BB1195" s="15"/>
      <c r="BC1195" s="15"/>
      <c r="BD1195" s="15"/>
      <c r="BE1195" s="15"/>
      <c r="BF1195" s="15"/>
      <c r="BG1195" s="15"/>
      <c r="BH1195" s="15"/>
    </row>
    <row r="1196" spans="1:60" outlineLevel="3">
      <c r="A1196" s="18"/>
      <c r="B1196" s="19"/>
      <c r="C1196" s="30" t="s">
        <v>203</v>
      </c>
      <c r="D1196" s="23"/>
      <c r="E1196" s="34">
        <v>2</v>
      </c>
      <c r="F1196" s="21"/>
      <c r="G1196" s="21"/>
      <c r="H1196" s="21"/>
      <c r="I1196" s="21"/>
      <c r="J1196" s="21"/>
      <c r="K1196" s="21"/>
      <c r="L1196" s="21"/>
      <c r="M1196" s="21"/>
      <c r="N1196" s="393"/>
      <c r="O1196" s="393"/>
      <c r="P1196" s="393"/>
      <c r="Q1196" s="393"/>
      <c r="R1196" s="21"/>
      <c r="S1196" s="21"/>
      <c r="T1196" s="21"/>
      <c r="U1196" s="21"/>
      <c r="V1196" s="21"/>
      <c r="W1196" s="21"/>
      <c r="X1196" s="21"/>
      <c r="Y1196" s="21"/>
      <c r="Z1196" s="15"/>
      <c r="AA1196" s="15"/>
      <c r="AB1196" s="15"/>
      <c r="AC1196" s="15"/>
      <c r="AD1196" s="15"/>
      <c r="AE1196" s="15"/>
      <c r="AF1196" s="15"/>
      <c r="AG1196" s="15" t="s">
        <v>131</v>
      </c>
      <c r="AH1196" s="15">
        <v>0</v>
      </c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15"/>
      <c r="AS1196" s="15"/>
      <c r="AT1196" s="15"/>
      <c r="AU1196" s="15"/>
      <c r="AV1196" s="15"/>
      <c r="AW1196" s="15"/>
      <c r="AX1196" s="15"/>
      <c r="AY1196" s="15"/>
      <c r="AZ1196" s="15"/>
      <c r="BA1196" s="15"/>
      <c r="BB1196" s="15"/>
      <c r="BC1196" s="15"/>
      <c r="BD1196" s="15"/>
      <c r="BE1196" s="15"/>
      <c r="BF1196" s="15"/>
      <c r="BG1196" s="15"/>
      <c r="BH1196" s="15"/>
    </row>
    <row r="1197" spans="1:60" outlineLevel="1">
      <c r="A1197" s="25">
        <v>193</v>
      </c>
      <c r="B1197" s="26" t="s">
        <v>1039</v>
      </c>
      <c r="C1197" s="29" t="s">
        <v>1040</v>
      </c>
      <c r="D1197" s="27" t="s">
        <v>156</v>
      </c>
      <c r="E1197" s="35">
        <v>5</v>
      </c>
      <c r="F1197" s="392"/>
      <c r="G1197" s="36">
        <f>ROUND(E1197*F1197,2)</f>
        <v>0</v>
      </c>
      <c r="H1197" s="392"/>
      <c r="I1197" s="36">
        <f>ROUND(E1197*H1197,2)</f>
        <v>0</v>
      </c>
      <c r="J1197" s="392"/>
      <c r="K1197" s="36">
        <f>ROUND(E1197*J1197,2)</f>
        <v>0</v>
      </c>
      <c r="L1197" s="36">
        <v>21</v>
      </c>
      <c r="M1197" s="36">
        <f>G1197*(1+L1197/100)</f>
        <v>0</v>
      </c>
      <c r="N1197" s="35">
        <v>0</v>
      </c>
      <c r="O1197" s="35">
        <f>ROUND(E1197*N1197,2)</f>
        <v>0</v>
      </c>
      <c r="P1197" s="35">
        <v>0</v>
      </c>
      <c r="Q1197" s="35">
        <f>ROUND(E1197*P1197,2)</f>
        <v>0</v>
      </c>
      <c r="R1197" s="36"/>
      <c r="S1197" s="36" t="s">
        <v>236</v>
      </c>
      <c r="T1197" s="28" t="s">
        <v>127</v>
      </c>
      <c r="U1197" s="21">
        <v>0</v>
      </c>
      <c r="V1197" s="21">
        <f>ROUND(E1197*U1197,2)</f>
        <v>0</v>
      </c>
      <c r="W1197" s="21"/>
      <c r="X1197" s="21" t="s">
        <v>231</v>
      </c>
      <c r="Y1197" s="21" t="s">
        <v>2117</v>
      </c>
      <c r="Z1197" s="15"/>
      <c r="AA1197" s="15"/>
      <c r="AB1197" s="15"/>
      <c r="AC1197" s="15"/>
      <c r="AD1197" s="15"/>
      <c r="AE1197" s="15"/>
      <c r="AF1197" s="15"/>
      <c r="AG1197" s="15" t="s">
        <v>232</v>
      </c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  <c r="AS1197" s="15"/>
      <c r="AT1197" s="15"/>
      <c r="AU1197" s="15"/>
      <c r="AV1197" s="15"/>
      <c r="AW1197" s="15"/>
      <c r="AX1197" s="15"/>
      <c r="AY1197" s="15"/>
      <c r="AZ1197" s="15"/>
      <c r="BA1197" s="15"/>
      <c r="BB1197" s="15"/>
      <c r="BC1197" s="15"/>
      <c r="BD1197" s="15"/>
      <c r="BE1197" s="15"/>
      <c r="BF1197" s="15"/>
      <c r="BG1197" s="15"/>
      <c r="BH1197" s="15"/>
    </row>
    <row r="1198" spans="1:60" outlineLevel="2">
      <c r="A1198" s="18"/>
      <c r="B1198" s="19"/>
      <c r="C1198" s="30" t="s">
        <v>1041</v>
      </c>
      <c r="D1198" s="23"/>
      <c r="E1198" s="34">
        <v>5</v>
      </c>
      <c r="F1198" s="21"/>
      <c r="G1198" s="21"/>
      <c r="H1198" s="21"/>
      <c r="I1198" s="21"/>
      <c r="J1198" s="21"/>
      <c r="K1198" s="21"/>
      <c r="L1198" s="21"/>
      <c r="M1198" s="21"/>
      <c r="N1198" s="393"/>
      <c r="O1198" s="393"/>
      <c r="P1198" s="393"/>
      <c r="Q1198" s="393"/>
      <c r="R1198" s="21"/>
      <c r="S1198" s="21"/>
      <c r="T1198" s="21"/>
      <c r="U1198" s="21"/>
      <c r="V1198" s="21"/>
      <c r="W1198" s="21"/>
      <c r="X1198" s="21"/>
      <c r="Y1198" s="21"/>
      <c r="Z1198" s="15"/>
      <c r="AA1198" s="15"/>
      <c r="AB1198" s="15"/>
      <c r="AC1198" s="15"/>
      <c r="AD1198" s="15"/>
      <c r="AE1198" s="15"/>
      <c r="AF1198" s="15"/>
      <c r="AG1198" s="15" t="s">
        <v>131</v>
      </c>
      <c r="AH1198" s="15">
        <v>0</v>
      </c>
      <c r="AI1198" s="15"/>
      <c r="AJ1198" s="15"/>
      <c r="AK1198" s="15"/>
      <c r="AL1198" s="15"/>
      <c r="AM1198" s="15"/>
      <c r="AN1198" s="15"/>
      <c r="AO1198" s="15"/>
      <c r="AP1198" s="15"/>
      <c r="AQ1198" s="15"/>
      <c r="AR1198" s="15"/>
      <c r="AS1198" s="15"/>
      <c r="AT1198" s="15"/>
      <c r="AU1198" s="15"/>
      <c r="AV1198" s="15"/>
      <c r="AW1198" s="15"/>
      <c r="AX1198" s="15"/>
      <c r="AY1198" s="15"/>
      <c r="AZ1198" s="15"/>
      <c r="BA1198" s="15"/>
      <c r="BB1198" s="15"/>
      <c r="BC1198" s="15"/>
      <c r="BD1198" s="15"/>
      <c r="BE1198" s="15"/>
      <c r="BF1198" s="15"/>
      <c r="BG1198" s="15"/>
      <c r="BH1198" s="15"/>
    </row>
    <row r="1199" spans="1:60" outlineLevel="1">
      <c r="A1199" s="25">
        <v>194</v>
      </c>
      <c r="B1199" s="26" t="s">
        <v>1042</v>
      </c>
      <c r="C1199" s="29" t="s">
        <v>1043</v>
      </c>
      <c r="D1199" s="27" t="s">
        <v>156</v>
      </c>
      <c r="E1199" s="35">
        <v>9</v>
      </c>
      <c r="F1199" s="392"/>
      <c r="G1199" s="36">
        <f>ROUND(E1199*F1199,2)</f>
        <v>0</v>
      </c>
      <c r="H1199" s="392"/>
      <c r="I1199" s="36">
        <f>ROUND(E1199*H1199,2)</f>
        <v>0</v>
      </c>
      <c r="J1199" s="392"/>
      <c r="K1199" s="36">
        <f>ROUND(E1199*J1199,2)</f>
        <v>0</v>
      </c>
      <c r="L1199" s="36">
        <v>21</v>
      </c>
      <c r="M1199" s="36">
        <f>G1199*(1+L1199/100)</f>
        <v>0</v>
      </c>
      <c r="N1199" s="35">
        <v>0</v>
      </c>
      <c r="O1199" s="35">
        <f>ROUND(E1199*N1199,2)</f>
        <v>0</v>
      </c>
      <c r="P1199" s="35">
        <v>0</v>
      </c>
      <c r="Q1199" s="35">
        <f>ROUND(E1199*P1199,2)</f>
        <v>0</v>
      </c>
      <c r="R1199" s="36"/>
      <c r="S1199" s="36" t="s">
        <v>236</v>
      </c>
      <c r="T1199" s="28" t="s">
        <v>127</v>
      </c>
      <c r="U1199" s="21">
        <v>0</v>
      </c>
      <c r="V1199" s="21">
        <f>ROUND(E1199*U1199,2)</f>
        <v>0</v>
      </c>
      <c r="W1199" s="21"/>
      <c r="X1199" s="21" t="s">
        <v>231</v>
      </c>
      <c r="Y1199" s="21" t="s">
        <v>2117</v>
      </c>
      <c r="Z1199" s="15"/>
      <c r="AA1199" s="15"/>
      <c r="AB1199" s="15"/>
      <c r="AC1199" s="15"/>
      <c r="AD1199" s="15"/>
      <c r="AE1199" s="15"/>
      <c r="AF1199" s="15"/>
      <c r="AG1199" s="15" t="s">
        <v>232</v>
      </c>
      <c r="AH1199" s="15"/>
      <c r="AI1199" s="15"/>
      <c r="AJ1199" s="15"/>
      <c r="AK1199" s="15"/>
      <c r="AL1199" s="15"/>
      <c r="AM1199" s="15"/>
      <c r="AN1199" s="15"/>
      <c r="AO1199" s="15"/>
      <c r="AP1199" s="15"/>
      <c r="AQ1199" s="15"/>
      <c r="AR1199" s="15"/>
      <c r="AS1199" s="15"/>
      <c r="AT1199" s="15"/>
      <c r="AU1199" s="15"/>
      <c r="AV1199" s="15"/>
      <c r="AW1199" s="15"/>
      <c r="AX1199" s="15"/>
      <c r="AY1199" s="15"/>
      <c r="AZ1199" s="15"/>
      <c r="BA1199" s="15"/>
      <c r="BB1199" s="15"/>
      <c r="BC1199" s="15"/>
      <c r="BD1199" s="15"/>
      <c r="BE1199" s="15"/>
      <c r="BF1199" s="15"/>
      <c r="BG1199" s="15"/>
      <c r="BH1199" s="15"/>
    </row>
    <row r="1200" spans="1:60" outlineLevel="2">
      <c r="A1200" s="18"/>
      <c r="B1200" s="19"/>
      <c r="C1200" s="30" t="s">
        <v>1044</v>
      </c>
      <c r="D1200" s="23"/>
      <c r="E1200" s="34">
        <v>9</v>
      </c>
      <c r="F1200" s="21"/>
      <c r="G1200" s="21"/>
      <c r="H1200" s="21"/>
      <c r="I1200" s="21"/>
      <c r="J1200" s="21"/>
      <c r="K1200" s="21"/>
      <c r="L1200" s="21"/>
      <c r="M1200" s="21"/>
      <c r="N1200" s="393"/>
      <c r="O1200" s="393"/>
      <c r="P1200" s="393"/>
      <c r="Q1200" s="393"/>
      <c r="R1200" s="21"/>
      <c r="S1200" s="21"/>
      <c r="T1200" s="21"/>
      <c r="U1200" s="21"/>
      <c r="V1200" s="21"/>
      <c r="W1200" s="21"/>
      <c r="X1200" s="21"/>
      <c r="Y1200" s="21"/>
      <c r="Z1200" s="15"/>
      <c r="AA1200" s="15"/>
      <c r="AB1200" s="15"/>
      <c r="AC1200" s="15"/>
      <c r="AD1200" s="15"/>
      <c r="AE1200" s="15"/>
      <c r="AF1200" s="15"/>
      <c r="AG1200" s="15" t="s">
        <v>131</v>
      </c>
      <c r="AH1200" s="15">
        <v>0</v>
      </c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  <c r="BF1200" s="15"/>
      <c r="BG1200" s="15"/>
      <c r="BH1200" s="15"/>
    </row>
    <row r="1201" spans="1:60" outlineLevel="1">
      <c r="A1201" s="25">
        <v>195</v>
      </c>
      <c r="B1201" s="26" t="s">
        <v>1045</v>
      </c>
      <c r="C1201" s="29" t="s">
        <v>1046</v>
      </c>
      <c r="D1201" s="27" t="s">
        <v>156</v>
      </c>
      <c r="E1201" s="35">
        <v>1</v>
      </c>
      <c r="F1201" s="392"/>
      <c r="G1201" s="36">
        <f>ROUND(E1201*F1201,2)</f>
        <v>0</v>
      </c>
      <c r="H1201" s="392"/>
      <c r="I1201" s="36">
        <f>ROUND(E1201*H1201,2)</f>
        <v>0</v>
      </c>
      <c r="J1201" s="392"/>
      <c r="K1201" s="36">
        <f>ROUND(E1201*J1201,2)</f>
        <v>0</v>
      </c>
      <c r="L1201" s="36">
        <v>21</v>
      </c>
      <c r="M1201" s="36">
        <f>G1201*(1+L1201/100)</f>
        <v>0</v>
      </c>
      <c r="N1201" s="35">
        <v>0</v>
      </c>
      <c r="O1201" s="35">
        <f>ROUND(E1201*N1201,2)</f>
        <v>0</v>
      </c>
      <c r="P1201" s="35">
        <v>0</v>
      </c>
      <c r="Q1201" s="35">
        <f>ROUND(E1201*P1201,2)</f>
        <v>0</v>
      </c>
      <c r="R1201" s="36"/>
      <c r="S1201" s="36" t="s">
        <v>236</v>
      </c>
      <c r="T1201" s="28" t="s">
        <v>127</v>
      </c>
      <c r="U1201" s="21">
        <v>0</v>
      </c>
      <c r="V1201" s="21">
        <f>ROUND(E1201*U1201,2)</f>
        <v>0</v>
      </c>
      <c r="W1201" s="21"/>
      <c r="X1201" s="21" t="s">
        <v>231</v>
      </c>
      <c r="Y1201" s="21" t="s">
        <v>2117</v>
      </c>
      <c r="Z1201" s="15"/>
      <c r="AA1201" s="15"/>
      <c r="AB1201" s="15"/>
      <c r="AC1201" s="15"/>
      <c r="AD1201" s="15"/>
      <c r="AE1201" s="15"/>
      <c r="AF1201" s="15"/>
      <c r="AG1201" s="15" t="s">
        <v>232</v>
      </c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  <c r="AS1201" s="15"/>
      <c r="AT1201" s="15"/>
      <c r="AU1201" s="15"/>
      <c r="AV1201" s="15"/>
      <c r="AW1201" s="15"/>
      <c r="AX1201" s="15"/>
      <c r="AY1201" s="15"/>
      <c r="AZ1201" s="15"/>
      <c r="BA1201" s="15"/>
      <c r="BB1201" s="15"/>
      <c r="BC1201" s="15"/>
      <c r="BD1201" s="15"/>
      <c r="BE1201" s="15"/>
      <c r="BF1201" s="15"/>
      <c r="BG1201" s="15"/>
      <c r="BH1201" s="15"/>
    </row>
    <row r="1202" spans="1:60" outlineLevel="2">
      <c r="A1202" s="18"/>
      <c r="B1202" s="19"/>
      <c r="C1202" s="30" t="s">
        <v>42</v>
      </c>
      <c r="D1202" s="23"/>
      <c r="E1202" s="34">
        <v>1</v>
      </c>
      <c r="F1202" s="21"/>
      <c r="G1202" s="21"/>
      <c r="H1202" s="21"/>
      <c r="I1202" s="21"/>
      <c r="J1202" s="21"/>
      <c r="K1202" s="21"/>
      <c r="L1202" s="21"/>
      <c r="M1202" s="21"/>
      <c r="N1202" s="393"/>
      <c r="O1202" s="393"/>
      <c r="P1202" s="393"/>
      <c r="Q1202" s="393"/>
      <c r="R1202" s="21"/>
      <c r="S1202" s="21"/>
      <c r="T1202" s="21"/>
      <c r="U1202" s="21"/>
      <c r="V1202" s="21"/>
      <c r="W1202" s="21"/>
      <c r="X1202" s="21"/>
      <c r="Y1202" s="21"/>
      <c r="Z1202" s="15"/>
      <c r="AA1202" s="15"/>
      <c r="AB1202" s="15"/>
      <c r="AC1202" s="15"/>
      <c r="AD1202" s="15"/>
      <c r="AE1202" s="15"/>
      <c r="AF1202" s="15"/>
      <c r="AG1202" s="15" t="s">
        <v>131</v>
      </c>
      <c r="AH1202" s="15">
        <v>0</v>
      </c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  <c r="AS1202" s="15"/>
      <c r="AT1202" s="15"/>
      <c r="AU1202" s="15"/>
      <c r="AV1202" s="15"/>
      <c r="AW1202" s="15"/>
      <c r="AX1202" s="15"/>
      <c r="AY1202" s="15"/>
      <c r="AZ1202" s="15"/>
      <c r="BA1202" s="15"/>
      <c r="BB1202" s="15"/>
      <c r="BC1202" s="15"/>
      <c r="BD1202" s="15"/>
      <c r="BE1202" s="15"/>
      <c r="BF1202" s="15"/>
      <c r="BG1202" s="15"/>
      <c r="BH1202" s="15"/>
    </row>
    <row r="1203" spans="1:60" outlineLevel="1">
      <c r="A1203" s="25">
        <v>196</v>
      </c>
      <c r="B1203" s="26" t="s">
        <v>1047</v>
      </c>
      <c r="C1203" s="29" t="s">
        <v>1048</v>
      </c>
      <c r="D1203" s="27" t="s">
        <v>156</v>
      </c>
      <c r="E1203" s="35">
        <v>2</v>
      </c>
      <c r="F1203" s="392"/>
      <c r="G1203" s="36">
        <f>ROUND(E1203*F1203,2)</f>
        <v>0</v>
      </c>
      <c r="H1203" s="392"/>
      <c r="I1203" s="36">
        <f>ROUND(E1203*H1203,2)</f>
        <v>0</v>
      </c>
      <c r="J1203" s="392"/>
      <c r="K1203" s="36">
        <f>ROUND(E1203*J1203,2)</f>
        <v>0</v>
      </c>
      <c r="L1203" s="36">
        <v>21</v>
      </c>
      <c r="M1203" s="36">
        <f>G1203*(1+L1203/100)</f>
        <v>0</v>
      </c>
      <c r="N1203" s="35">
        <v>0</v>
      </c>
      <c r="O1203" s="35">
        <f>ROUND(E1203*N1203,2)</f>
        <v>0</v>
      </c>
      <c r="P1203" s="35">
        <v>0</v>
      </c>
      <c r="Q1203" s="35">
        <f>ROUND(E1203*P1203,2)</f>
        <v>0</v>
      </c>
      <c r="R1203" s="36"/>
      <c r="S1203" s="36" t="s">
        <v>236</v>
      </c>
      <c r="T1203" s="28" t="s">
        <v>127</v>
      </c>
      <c r="U1203" s="21">
        <v>0</v>
      </c>
      <c r="V1203" s="21">
        <f>ROUND(E1203*U1203,2)</f>
        <v>0</v>
      </c>
      <c r="W1203" s="21"/>
      <c r="X1203" s="21" t="s">
        <v>231</v>
      </c>
      <c r="Y1203" s="21" t="s">
        <v>2117</v>
      </c>
      <c r="Z1203" s="15"/>
      <c r="AA1203" s="15"/>
      <c r="AB1203" s="15"/>
      <c r="AC1203" s="15"/>
      <c r="AD1203" s="15"/>
      <c r="AE1203" s="15"/>
      <c r="AF1203" s="15"/>
      <c r="AG1203" s="15" t="s">
        <v>232</v>
      </c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  <c r="AS1203" s="15"/>
      <c r="AT1203" s="15"/>
      <c r="AU1203" s="15"/>
      <c r="AV1203" s="15"/>
      <c r="AW1203" s="15"/>
      <c r="AX1203" s="15"/>
      <c r="AY1203" s="15"/>
      <c r="AZ1203" s="15"/>
      <c r="BA1203" s="15"/>
      <c r="BB1203" s="15"/>
      <c r="BC1203" s="15"/>
      <c r="BD1203" s="15"/>
      <c r="BE1203" s="15"/>
      <c r="BF1203" s="15"/>
      <c r="BG1203" s="15"/>
      <c r="BH1203" s="15"/>
    </row>
    <row r="1204" spans="1:60" outlineLevel="2">
      <c r="A1204" s="18"/>
      <c r="B1204" s="19"/>
      <c r="C1204" s="30" t="s">
        <v>203</v>
      </c>
      <c r="D1204" s="23"/>
      <c r="E1204" s="34">
        <v>2</v>
      </c>
      <c r="F1204" s="21"/>
      <c r="G1204" s="21"/>
      <c r="H1204" s="21"/>
      <c r="I1204" s="21"/>
      <c r="J1204" s="21"/>
      <c r="K1204" s="21"/>
      <c r="L1204" s="21"/>
      <c r="M1204" s="21"/>
      <c r="N1204" s="393"/>
      <c r="O1204" s="393"/>
      <c r="P1204" s="393"/>
      <c r="Q1204" s="393"/>
      <c r="R1204" s="21"/>
      <c r="S1204" s="21"/>
      <c r="T1204" s="21"/>
      <c r="U1204" s="21"/>
      <c r="V1204" s="21"/>
      <c r="W1204" s="21"/>
      <c r="X1204" s="21"/>
      <c r="Y1204" s="21"/>
      <c r="Z1204" s="15"/>
      <c r="AA1204" s="15"/>
      <c r="AB1204" s="15"/>
      <c r="AC1204" s="15"/>
      <c r="AD1204" s="15"/>
      <c r="AE1204" s="15"/>
      <c r="AF1204" s="15"/>
      <c r="AG1204" s="15" t="s">
        <v>131</v>
      </c>
      <c r="AH1204" s="15">
        <v>0</v>
      </c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  <c r="AS1204" s="15"/>
      <c r="AT1204" s="15"/>
      <c r="AU1204" s="15"/>
      <c r="AV1204" s="15"/>
      <c r="AW1204" s="15"/>
      <c r="AX1204" s="15"/>
      <c r="AY1204" s="15"/>
      <c r="AZ1204" s="15"/>
      <c r="BA1204" s="15"/>
      <c r="BB1204" s="15"/>
      <c r="BC1204" s="15"/>
      <c r="BD1204" s="15"/>
      <c r="BE1204" s="15"/>
      <c r="BF1204" s="15"/>
      <c r="BG1204" s="15"/>
      <c r="BH1204" s="15"/>
    </row>
    <row r="1205" spans="1:60" ht="22.5" outlineLevel="1">
      <c r="A1205" s="25">
        <v>197</v>
      </c>
      <c r="B1205" s="26" t="s">
        <v>1049</v>
      </c>
      <c r="C1205" s="29" t="s">
        <v>1050</v>
      </c>
      <c r="D1205" s="27" t="s">
        <v>156</v>
      </c>
      <c r="E1205" s="35">
        <v>2</v>
      </c>
      <c r="F1205" s="392"/>
      <c r="G1205" s="36">
        <f>ROUND(E1205*F1205,2)</f>
        <v>0</v>
      </c>
      <c r="H1205" s="392"/>
      <c r="I1205" s="36">
        <f>ROUND(E1205*H1205,2)</f>
        <v>0</v>
      </c>
      <c r="J1205" s="392"/>
      <c r="K1205" s="36">
        <f>ROUND(E1205*J1205,2)</f>
        <v>0</v>
      </c>
      <c r="L1205" s="36">
        <v>21</v>
      </c>
      <c r="M1205" s="36">
        <f>G1205*(1+L1205/100)</f>
        <v>0</v>
      </c>
      <c r="N1205" s="35">
        <v>0</v>
      </c>
      <c r="O1205" s="35">
        <f>ROUND(E1205*N1205,2)</f>
        <v>0</v>
      </c>
      <c r="P1205" s="35">
        <v>0</v>
      </c>
      <c r="Q1205" s="35">
        <f>ROUND(E1205*P1205,2)</f>
        <v>0</v>
      </c>
      <c r="R1205" s="36"/>
      <c r="S1205" s="36" t="s">
        <v>236</v>
      </c>
      <c r="T1205" s="28" t="s">
        <v>127</v>
      </c>
      <c r="U1205" s="21">
        <v>0</v>
      </c>
      <c r="V1205" s="21">
        <f>ROUND(E1205*U1205,2)</f>
        <v>0</v>
      </c>
      <c r="W1205" s="21"/>
      <c r="X1205" s="21" t="s">
        <v>231</v>
      </c>
      <c r="Y1205" s="21" t="s">
        <v>2117</v>
      </c>
      <c r="Z1205" s="15"/>
      <c r="AA1205" s="15"/>
      <c r="AB1205" s="15"/>
      <c r="AC1205" s="15"/>
      <c r="AD1205" s="15"/>
      <c r="AE1205" s="15"/>
      <c r="AF1205" s="15"/>
      <c r="AG1205" s="15" t="s">
        <v>232</v>
      </c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15"/>
      <c r="AS1205" s="15"/>
      <c r="AT1205" s="15"/>
      <c r="AU1205" s="15"/>
      <c r="AV1205" s="15"/>
      <c r="AW1205" s="15"/>
      <c r="AX1205" s="15"/>
      <c r="AY1205" s="15"/>
      <c r="AZ1205" s="15"/>
      <c r="BA1205" s="15"/>
      <c r="BB1205" s="15"/>
      <c r="BC1205" s="15"/>
      <c r="BD1205" s="15"/>
      <c r="BE1205" s="15"/>
      <c r="BF1205" s="15"/>
      <c r="BG1205" s="15"/>
      <c r="BH1205" s="15"/>
    </row>
    <row r="1206" spans="1:60" outlineLevel="2">
      <c r="A1206" s="18"/>
      <c r="B1206" s="19"/>
      <c r="C1206" s="30" t="s">
        <v>203</v>
      </c>
      <c r="D1206" s="23"/>
      <c r="E1206" s="34">
        <v>2</v>
      </c>
      <c r="F1206" s="21"/>
      <c r="G1206" s="21"/>
      <c r="H1206" s="21"/>
      <c r="I1206" s="21"/>
      <c r="J1206" s="21"/>
      <c r="K1206" s="21"/>
      <c r="L1206" s="21"/>
      <c r="M1206" s="21"/>
      <c r="N1206" s="393"/>
      <c r="O1206" s="393"/>
      <c r="P1206" s="393"/>
      <c r="Q1206" s="393"/>
      <c r="R1206" s="21"/>
      <c r="S1206" s="21"/>
      <c r="T1206" s="21"/>
      <c r="U1206" s="21"/>
      <c r="V1206" s="21"/>
      <c r="W1206" s="21"/>
      <c r="X1206" s="21"/>
      <c r="Y1206" s="21"/>
      <c r="Z1206" s="15"/>
      <c r="AA1206" s="15"/>
      <c r="AB1206" s="15"/>
      <c r="AC1206" s="15"/>
      <c r="AD1206" s="15"/>
      <c r="AE1206" s="15"/>
      <c r="AF1206" s="15"/>
      <c r="AG1206" s="15" t="s">
        <v>131</v>
      </c>
      <c r="AH1206" s="15">
        <v>0</v>
      </c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  <c r="AS1206" s="15"/>
      <c r="AT1206" s="15"/>
      <c r="AU1206" s="15"/>
      <c r="AV1206" s="15"/>
      <c r="AW1206" s="15"/>
      <c r="AX1206" s="15"/>
      <c r="AY1206" s="15"/>
      <c r="AZ1206" s="15"/>
      <c r="BA1206" s="15"/>
      <c r="BB1206" s="15"/>
      <c r="BC1206" s="15"/>
      <c r="BD1206" s="15"/>
      <c r="BE1206" s="15"/>
      <c r="BF1206" s="15"/>
      <c r="BG1206" s="15"/>
      <c r="BH1206" s="15"/>
    </row>
    <row r="1207" spans="1:60" outlineLevel="1">
      <c r="A1207" s="18">
        <v>198</v>
      </c>
      <c r="B1207" s="19" t="s">
        <v>1051</v>
      </c>
      <c r="C1207" s="31" t="s">
        <v>1052</v>
      </c>
      <c r="D1207" s="20" t="s">
        <v>0</v>
      </c>
      <c r="E1207" s="465"/>
      <c r="F1207" s="22"/>
      <c r="G1207" s="21">
        <f>ROUND(E1207*F1207,2)</f>
        <v>0</v>
      </c>
      <c r="H1207" s="22"/>
      <c r="I1207" s="21">
        <f>ROUND(E1207*H1207,2)</f>
        <v>0</v>
      </c>
      <c r="J1207" s="22"/>
      <c r="K1207" s="21">
        <f>ROUND(E1207*J1207,2)</f>
        <v>0</v>
      </c>
      <c r="L1207" s="21">
        <v>21</v>
      </c>
      <c r="M1207" s="21">
        <f>G1207*(1+L1207/100)</f>
        <v>0</v>
      </c>
      <c r="N1207" s="393">
        <v>0</v>
      </c>
      <c r="O1207" s="393">
        <f>ROUND(E1207*N1207,2)</f>
        <v>0</v>
      </c>
      <c r="P1207" s="393">
        <v>0</v>
      </c>
      <c r="Q1207" s="393">
        <f>ROUND(E1207*P1207,2)</f>
        <v>0</v>
      </c>
      <c r="R1207" s="21"/>
      <c r="S1207" s="21" t="s">
        <v>2116</v>
      </c>
      <c r="T1207" s="21" t="s">
        <v>2116</v>
      </c>
      <c r="U1207" s="21">
        <v>0</v>
      </c>
      <c r="V1207" s="21">
        <f>ROUND(E1207*U1207,2)</f>
        <v>0</v>
      </c>
      <c r="W1207" s="21"/>
      <c r="X1207" s="21" t="s">
        <v>881</v>
      </c>
      <c r="Y1207" s="21" t="s">
        <v>2117</v>
      </c>
      <c r="Z1207" s="15"/>
      <c r="AA1207" s="15"/>
      <c r="AB1207" s="15"/>
      <c r="AC1207" s="15"/>
      <c r="AD1207" s="15"/>
      <c r="AE1207" s="15"/>
      <c r="AF1207" s="15"/>
      <c r="AG1207" s="15" t="s">
        <v>882</v>
      </c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  <c r="AS1207" s="15"/>
      <c r="AT1207" s="15"/>
      <c r="AU1207" s="15"/>
      <c r="AV1207" s="15"/>
      <c r="AW1207" s="15"/>
      <c r="AX1207" s="15"/>
      <c r="AY1207" s="15"/>
      <c r="AZ1207" s="15"/>
      <c r="BA1207" s="15"/>
      <c r="BB1207" s="15"/>
      <c r="BC1207" s="15"/>
      <c r="BD1207" s="15"/>
      <c r="BE1207" s="15"/>
      <c r="BF1207" s="15"/>
      <c r="BG1207" s="15"/>
      <c r="BH1207" s="15"/>
    </row>
    <row r="1208" spans="1:60">
      <c r="A1208" s="464" t="s">
        <v>120</v>
      </c>
      <c r="B1208" s="450" t="s">
        <v>77</v>
      </c>
      <c r="C1208" s="451" t="s">
        <v>78</v>
      </c>
      <c r="D1208" s="452"/>
      <c r="E1208" s="453"/>
      <c r="F1208" s="454"/>
      <c r="G1208" s="454">
        <f>SUMIF(AG1209:AG1215,"&lt;&gt;NOR",G1209:G1215)</f>
        <v>0</v>
      </c>
      <c r="H1208" s="454"/>
      <c r="I1208" s="454">
        <f>SUM(I1209:I1215)</f>
        <v>0</v>
      </c>
      <c r="J1208" s="454"/>
      <c r="K1208" s="454">
        <f>SUM(K1209:K1215)</f>
        <v>0</v>
      </c>
      <c r="L1208" s="454"/>
      <c r="M1208" s="454">
        <f>SUM(M1209:M1215)</f>
        <v>0</v>
      </c>
      <c r="N1208" s="453"/>
      <c r="O1208" s="453">
        <f>SUM(O1209:O1215)</f>
        <v>0</v>
      </c>
      <c r="P1208" s="453"/>
      <c r="Q1208" s="453">
        <f>SUM(Q1209:Q1215)</f>
        <v>0</v>
      </c>
      <c r="R1208" s="454"/>
      <c r="S1208" s="454"/>
      <c r="T1208" s="455"/>
      <c r="U1208" s="24"/>
      <c r="V1208" s="24">
        <f>SUM(V1209:V1215)</f>
        <v>0</v>
      </c>
      <c r="W1208" s="24"/>
      <c r="X1208" s="24"/>
      <c r="Y1208" s="24"/>
      <c r="AG1208" t="s">
        <v>121</v>
      </c>
    </row>
    <row r="1209" spans="1:60" ht="33.75" outlineLevel="1">
      <c r="A1209" s="25">
        <v>199</v>
      </c>
      <c r="B1209" s="26" t="s">
        <v>1053</v>
      </c>
      <c r="C1209" s="29" t="s">
        <v>1054</v>
      </c>
      <c r="D1209" s="27" t="s">
        <v>859</v>
      </c>
      <c r="E1209" s="35">
        <v>95</v>
      </c>
      <c r="F1209" s="392"/>
      <c r="G1209" s="36">
        <f>ROUND(E1209*F1209,2)</f>
        <v>0</v>
      </c>
      <c r="H1209" s="392"/>
      <c r="I1209" s="36">
        <f>ROUND(E1209*H1209,2)</f>
        <v>0</v>
      </c>
      <c r="J1209" s="392"/>
      <c r="K1209" s="36">
        <f>ROUND(E1209*J1209,2)</f>
        <v>0</v>
      </c>
      <c r="L1209" s="36">
        <v>21</v>
      </c>
      <c r="M1209" s="36">
        <f>G1209*(1+L1209/100)</f>
        <v>0</v>
      </c>
      <c r="N1209" s="35">
        <v>0</v>
      </c>
      <c r="O1209" s="35">
        <f>ROUND(E1209*N1209,2)</f>
        <v>0</v>
      </c>
      <c r="P1209" s="35">
        <v>0</v>
      </c>
      <c r="Q1209" s="35">
        <f>ROUND(E1209*P1209,2)</f>
        <v>0</v>
      </c>
      <c r="R1209" s="36"/>
      <c r="S1209" s="36" t="s">
        <v>236</v>
      </c>
      <c r="T1209" s="28" t="s">
        <v>127</v>
      </c>
      <c r="U1209" s="21">
        <v>0</v>
      </c>
      <c r="V1209" s="21">
        <f>ROUND(E1209*U1209,2)</f>
        <v>0</v>
      </c>
      <c r="W1209" s="21"/>
      <c r="X1209" s="21" t="s">
        <v>231</v>
      </c>
      <c r="Y1209" s="21" t="s">
        <v>2117</v>
      </c>
      <c r="Z1209" s="15"/>
      <c r="AA1209" s="15"/>
      <c r="AB1209" s="15"/>
      <c r="AC1209" s="15"/>
      <c r="AD1209" s="15"/>
      <c r="AE1209" s="15"/>
      <c r="AF1209" s="15"/>
      <c r="AG1209" s="15" t="s">
        <v>232</v>
      </c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  <c r="AS1209" s="15"/>
      <c r="AT1209" s="15"/>
      <c r="AU1209" s="15"/>
      <c r="AV1209" s="15"/>
      <c r="AW1209" s="15"/>
      <c r="AX1209" s="15"/>
      <c r="AY1209" s="15"/>
      <c r="AZ1209" s="15"/>
      <c r="BA1209" s="15"/>
      <c r="BB1209" s="15"/>
      <c r="BC1209" s="15"/>
      <c r="BD1209" s="15"/>
      <c r="BE1209" s="15"/>
      <c r="BF1209" s="15"/>
      <c r="BG1209" s="15"/>
      <c r="BH1209" s="15"/>
    </row>
    <row r="1210" spans="1:60" outlineLevel="2">
      <c r="A1210" s="18"/>
      <c r="B1210" s="19"/>
      <c r="C1210" s="30" t="s">
        <v>61</v>
      </c>
      <c r="D1210" s="23"/>
      <c r="E1210" s="34">
        <v>95</v>
      </c>
      <c r="F1210" s="21"/>
      <c r="G1210" s="21"/>
      <c r="H1210" s="21"/>
      <c r="I1210" s="21"/>
      <c r="J1210" s="21"/>
      <c r="K1210" s="21"/>
      <c r="L1210" s="21"/>
      <c r="M1210" s="21"/>
      <c r="N1210" s="393"/>
      <c r="O1210" s="393"/>
      <c r="P1210" s="393"/>
      <c r="Q1210" s="393"/>
      <c r="R1210" s="21"/>
      <c r="S1210" s="21"/>
      <c r="T1210" s="21"/>
      <c r="U1210" s="21"/>
      <c r="V1210" s="21"/>
      <c r="W1210" s="21"/>
      <c r="X1210" s="21"/>
      <c r="Y1210" s="21"/>
      <c r="Z1210" s="15"/>
      <c r="AA1210" s="15"/>
      <c r="AB1210" s="15"/>
      <c r="AC1210" s="15"/>
      <c r="AD1210" s="15"/>
      <c r="AE1210" s="15"/>
      <c r="AF1210" s="15"/>
      <c r="AG1210" s="15" t="s">
        <v>131</v>
      </c>
      <c r="AH1210" s="15">
        <v>0</v>
      </c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15"/>
      <c r="AS1210" s="15"/>
      <c r="AT1210" s="15"/>
      <c r="AU1210" s="15"/>
      <c r="AV1210" s="15"/>
      <c r="AW1210" s="15"/>
      <c r="AX1210" s="15"/>
      <c r="AY1210" s="15"/>
      <c r="AZ1210" s="15"/>
      <c r="BA1210" s="15"/>
      <c r="BB1210" s="15"/>
      <c r="BC1210" s="15"/>
      <c r="BD1210" s="15"/>
      <c r="BE1210" s="15"/>
      <c r="BF1210" s="15"/>
      <c r="BG1210" s="15"/>
      <c r="BH1210" s="15"/>
    </row>
    <row r="1211" spans="1:60" ht="22.5" outlineLevel="1">
      <c r="A1211" s="25">
        <v>200</v>
      </c>
      <c r="B1211" s="26" t="s">
        <v>1055</v>
      </c>
      <c r="C1211" s="29" t="s">
        <v>1056</v>
      </c>
      <c r="D1211" s="27" t="s">
        <v>267</v>
      </c>
      <c r="E1211" s="35">
        <v>79</v>
      </c>
      <c r="F1211" s="392"/>
      <c r="G1211" s="36">
        <f>ROUND(E1211*F1211,2)</f>
        <v>0</v>
      </c>
      <c r="H1211" s="392"/>
      <c r="I1211" s="36">
        <f>ROUND(E1211*H1211,2)</f>
        <v>0</v>
      </c>
      <c r="J1211" s="392"/>
      <c r="K1211" s="36">
        <f>ROUND(E1211*J1211,2)</f>
        <v>0</v>
      </c>
      <c r="L1211" s="36">
        <v>21</v>
      </c>
      <c r="M1211" s="36">
        <f>G1211*(1+L1211/100)</f>
        <v>0</v>
      </c>
      <c r="N1211" s="35">
        <v>0</v>
      </c>
      <c r="O1211" s="35">
        <f>ROUND(E1211*N1211,2)</f>
        <v>0</v>
      </c>
      <c r="P1211" s="35">
        <v>0</v>
      </c>
      <c r="Q1211" s="35">
        <f>ROUND(E1211*P1211,2)</f>
        <v>0</v>
      </c>
      <c r="R1211" s="36"/>
      <c r="S1211" s="36" t="s">
        <v>236</v>
      </c>
      <c r="T1211" s="28" t="s">
        <v>127</v>
      </c>
      <c r="U1211" s="21">
        <v>0</v>
      </c>
      <c r="V1211" s="21">
        <f>ROUND(E1211*U1211,2)</f>
        <v>0</v>
      </c>
      <c r="W1211" s="21"/>
      <c r="X1211" s="21" t="s">
        <v>231</v>
      </c>
      <c r="Y1211" s="21" t="s">
        <v>2117</v>
      </c>
      <c r="Z1211" s="15"/>
      <c r="AA1211" s="15"/>
      <c r="AB1211" s="15"/>
      <c r="AC1211" s="15"/>
      <c r="AD1211" s="15"/>
      <c r="AE1211" s="15"/>
      <c r="AF1211" s="15"/>
      <c r="AG1211" s="15" t="s">
        <v>232</v>
      </c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15"/>
      <c r="AS1211" s="15"/>
      <c r="AT1211" s="15"/>
      <c r="AU1211" s="15"/>
      <c r="AV1211" s="15"/>
      <c r="AW1211" s="15"/>
      <c r="AX1211" s="15"/>
      <c r="AY1211" s="15"/>
      <c r="AZ1211" s="15"/>
      <c r="BA1211" s="15"/>
      <c r="BB1211" s="15"/>
      <c r="BC1211" s="15"/>
      <c r="BD1211" s="15"/>
      <c r="BE1211" s="15"/>
      <c r="BF1211" s="15"/>
      <c r="BG1211" s="15"/>
      <c r="BH1211" s="15"/>
    </row>
    <row r="1212" spans="1:60" outlineLevel="2">
      <c r="A1212" s="18"/>
      <c r="B1212" s="19"/>
      <c r="C1212" s="30" t="s">
        <v>1057</v>
      </c>
      <c r="D1212" s="23"/>
      <c r="E1212" s="34">
        <v>11.6</v>
      </c>
      <c r="F1212" s="21"/>
      <c r="G1212" s="21"/>
      <c r="H1212" s="21"/>
      <c r="I1212" s="21"/>
      <c r="J1212" s="21"/>
      <c r="K1212" s="21"/>
      <c r="L1212" s="21"/>
      <c r="M1212" s="21"/>
      <c r="N1212" s="393"/>
      <c r="O1212" s="393"/>
      <c r="P1212" s="393"/>
      <c r="Q1212" s="393"/>
      <c r="R1212" s="21"/>
      <c r="S1212" s="21"/>
      <c r="T1212" s="21"/>
      <c r="U1212" s="21"/>
      <c r="V1212" s="21"/>
      <c r="W1212" s="21"/>
      <c r="X1212" s="21"/>
      <c r="Y1212" s="21"/>
      <c r="Z1212" s="15"/>
      <c r="AA1212" s="15"/>
      <c r="AB1212" s="15"/>
      <c r="AC1212" s="15"/>
      <c r="AD1212" s="15"/>
      <c r="AE1212" s="15"/>
      <c r="AF1212" s="15"/>
      <c r="AG1212" s="15" t="s">
        <v>131</v>
      </c>
      <c r="AH1212" s="15">
        <v>0</v>
      </c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  <c r="AS1212" s="15"/>
      <c r="AT1212" s="15"/>
      <c r="AU1212" s="15"/>
      <c r="AV1212" s="15"/>
      <c r="AW1212" s="15"/>
      <c r="AX1212" s="15"/>
      <c r="AY1212" s="15"/>
      <c r="AZ1212" s="15"/>
      <c r="BA1212" s="15"/>
      <c r="BB1212" s="15"/>
      <c r="BC1212" s="15"/>
      <c r="BD1212" s="15"/>
      <c r="BE1212" s="15"/>
      <c r="BF1212" s="15"/>
      <c r="BG1212" s="15"/>
      <c r="BH1212" s="15"/>
    </row>
    <row r="1213" spans="1:60" outlineLevel="3">
      <c r="A1213" s="18"/>
      <c r="B1213" s="19"/>
      <c r="C1213" s="30" t="s">
        <v>1058</v>
      </c>
      <c r="D1213" s="23"/>
      <c r="E1213" s="34">
        <v>11.4</v>
      </c>
      <c r="F1213" s="21"/>
      <c r="G1213" s="21"/>
      <c r="H1213" s="21"/>
      <c r="I1213" s="21"/>
      <c r="J1213" s="21"/>
      <c r="K1213" s="21"/>
      <c r="L1213" s="21"/>
      <c r="M1213" s="21"/>
      <c r="N1213" s="393"/>
      <c r="O1213" s="393"/>
      <c r="P1213" s="393"/>
      <c r="Q1213" s="393"/>
      <c r="R1213" s="21"/>
      <c r="S1213" s="21"/>
      <c r="T1213" s="21"/>
      <c r="U1213" s="21"/>
      <c r="V1213" s="21"/>
      <c r="W1213" s="21"/>
      <c r="X1213" s="21"/>
      <c r="Y1213" s="21"/>
      <c r="Z1213" s="15"/>
      <c r="AA1213" s="15"/>
      <c r="AB1213" s="15"/>
      <c r="AC1213" s="15"/>
      <c r="AD1213" s="15"/>
      <c r="AE1213" s="15"/>
      <c r="AF1213" s="15"/>
      <c r="AG1213" s="15" t="s">
        <v>131</v>
      </c>
      <c r="AH1213" s="15">
        <v>0</v>
      </c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  <c r="BF1213" s="15"/>
      <c r="BG1213" s="15"/>
      <c r="BH1213" s="15"/>
    </row>
    <row r="1214" spans="1:60" outlineLevel="3">
      <c r="A1214" s="18"/>
      <c r="B1214" s="19"/>
      <c r="C1214" s="30" t="s">
        <v>1059</v>
      </c>
      <c r="D1214" s="23"/>
      <c r="E1214" s="34">
        <v>56</v>
      </c>
      <c r="F1214" s="21"/>
      <c r="G1214" s="21"/>
      <c r="H1214" s="21"/>
      <c r="I1214" s="21"/>
      <c r="J1214" s="21"/>
      <c r="K1214" s="21"/>
      <c r="L1214" s="21"/>
      <c r="M1214" s="21"/>
      <c r="N1214" s="393"/>
      <c r="O1214" s="393"/>
      <c r="P1214" s="393"/>
      <c r="Q1214" s="393"/>
      <c r="R1214" s="21"/>
      <c r="S1214" s="21"/>
      <c r="T1214" s="21"/>
      <c r="U1214" s="21"/>
      <c r="V1214" s="21"/>
      <c r="W1214" s="21"/>
      <c r="X1214" s="21"/>
      <c r="Y1214" s="21"/>
      <c r="Z1214" s="15"/>
      <c r="AA1214" s="15"/>
      <c r="AB1214" s="15"/>
      <c r="AC1214" s="15"/>
      <c r="AD1214" s="15"/>
      <c r="AE1214" s="15"/>
      <c r="AF1214" s="15"/>
      <c r="AG1214" s="15" t="s">
        <v>131</v>
      </c>
      <c r="AH1214" s="15">
        <v>0</v>
      </c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15"/>
      <c r="AS1214" s="15"/>
      <c r="AT1214" s="15"/>
      <c r="AU1214" s="15"/>
      <c r="AV1214" s="15"/>
      <c r="AW1214" s="15"/>
      <c r="AX1214" s="15"/>
      <c r="AY1214" s="15"/>
      <c r="AZ1214" s="15"/>
      <c r="BA1214" s="15"/>
      <c r="BB1214" s="15"/>
      <c r="BC1214" s="15"/>
      <c r="BD1214" s="15"/>
      <c r="BE1214" s="15"/>
      <c r="BF1214" s="15"/>
      <c r="BG1214" s="15"/>
      <c r="BH1214" s="15"/>
    </row>
    <row r="1215" spans="1:60" outlineLevel="1">
      <c r="A1215" s="18">
        <v>201</v>
      </c>
      <c r="B1215" s="19" t="s">
        <v>1060</v>
      </c>
      <c r="C1215" s="31" t="s">
        <v>1061</v>
      </c>
      <c r="D1215" s="20" t="s">
        <v>0</v>
      </c>
      <c r="E1215" s="465"/>
      <c r="F1215" s="22"/>
      <c r="G1215" s="21">
        <f>ROUND(E1215*F1215,2)</f>
        <v>0</v>
      </c>
      <c r="H1215" s="22"/>
      <c r="I1215" s="21">
        <f>ROUND(E1215*H1215,2)</f>
        <v>0</v>
      </c>
      <c r="J1215" s="22"/>
      <c r="K1215" s="21">
        <f>ROUND(E1215*J1215,2)</f>
        <v>0</v>
      </c>
      <c r="L1215" s="21">
        <v>21</v>
      </c>
      <c r="M1215" s="21">
        <f>G1215*(1+L1215/100)</f>
        <v>0</v>
      </c>
      <c r="N1215" s="393">
        <v>0</v>
      </c>
      <c r="O1215" s="393">
        <f>ROUND(E1215*N1215,2)</f>
        <v>0</v>
      </c>
      <c r="P1215" s="393">
        <v>0</v>
      </c>
      <c r="Q1215" s="393">
        <f>ROUND(E1215*P1215,2)</f>
        <v>0</v>
      </c>
      <c r="R1215" s="21"/>
      <c r="S1215" s="21" t="s">
        <v>2116</v>
      </c>
      <c r="T1215" s="21" t="s">
        <v>2116</v>
      </c>
      <c r="U1215" s="21">
        <v>0</v>
      </c>
      <c r="V1215" s="21">
        <f>ROUND(E1215*U1215,2)</f>
        <v>0</v>
      </c>
      <c r="W1215" s="21"/>
      <c r="X1215" s="21" t="s">
        <v>881</v>
      </c>
      <c r="Y1215" s="21" t="s">
        <v>2117</v>
      </c>
      <c r="Z1215" s="15"/>
      <c r="AA1215" s="15"/>
      <c r="AB1215" s="15"/>
      <c r="AC1215" s="15"/>
      <c r="AD1215" s="15"/>
      <c r="AE1215" s="15"/>
      <c r="AF1215" s="15"/>
      <c r="AG1215" s="15" t="s">
        <v>882</v>
      </c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15"/>
      <c r="AS1215" s="15"/>
      <c r="AT1215" s="15"/>
      <c r="AU1215" s="15"/>
      <c r="AV1215" s="15"/>
      <c r="AW1215" s="15"/>
      <c r="AX1215" s="15"/>
      <c r="AY1215" s="15"/>
      <c r="AZ1215" s="15"/>
      <c r="BA1215" s="15"/>
      <c r="BB1215" s="15"/>
      <c r="BC1215" s="15"/>
      <c r="BD1215" s="15"/>
      <c r="BE1215" s="15"/>
      <c r="BF1215" s="15"/>
      <c r="BG1215" s="15"/>
      <c r="BH1215" s="15"/>
    </row>
    <row r="1216" spans="1:60">
      <c r="A1216" s="464" t="s">
        <v>120</v>
      </c>
      <c r="B1216" s="450" t="s">
        <v>79</v>
      </c>
      <c r="C1216" s="451" t="s">
        <v>80</v>
      </c>
      <c r="D1216" s="452"/>
      <c r="E1216" s="453"/>
      <c r="F1216" s="454"/>
      <c r="G1216" s="454">
        <f>SUMIF(AG1217:AG1363,"&lt;&gt;NOR",G1217:G1363)</f>
        <v>0</v>
      </c>
      <c r="H1216" s="454"/>
      <c r="I1216" s="454">
        <f>SUM(I1217:I1363)</f>
        <v>0</v>
      </c>
      <c r="J1216" s="454"/>
      <c r="K1216" s="454">
        <f>SUM(K1217:K1363)</f>
        <v>0</v>
      </c>
      <c r="L1216" s="454"/>
      <c r="M1216" s="454">
        <f>SUM(M1217:M1363)</f>
        <v>0</v>
      </c>
      <c r="N1216" s="453"/>
      <c r="O1216" s="453">
        <f>SUM(O1217:O1363)</f>
        <v>30.880000000000003</v>
      </c>
      <c r="P1216" s="453"/>
      <c r="Q1216" s="453">
        <f>SUM(Q1217:Q1363)</f>
        <v>0</v>
      </c>
      <c r="R1216" s="454"/>
      <c r="S1216" s="454"/>
      <c r="T1216" s="455"/>
      <c r="U1216" s="24"/>
      <c r="V1216" s="24">
        <f>SUM(V1217:V1363)</f>
        <v>1031.8800000000001</v>
      </c>
      <c r="W1216" s="24"/>
      <c r="X1216" s="24"/>
      <c r="Y1216" s="24"/>
      <c r="AG1216" t="s">
        <v>121</v>
      </c>
    </row>
    <row r="1217" spans="1:60" outlineLevel="1">
      <c r="A1217" s="25">
        <v>202</v>
      </c>
      <c r="B1217" s="26" t="s">
        <v>1062</v>
      </c>
      <c r="C1217" s="29" t="s">
        <v>1063</v>
      </c>
      <c r="D1217" s="27" t="s">
        <v>152</v>
      </c>
      <c r="E1217" s="35">
        <v>703.2</v>
      </c>
      <c r="F1217" s="392"/>
      <c r="G1217" s="36">
        <f>ROUND(E1217*F1217,2)</f>
        <v>0</v>
      </c>
      <c r="H1217" s="392"/>
      <c r="I1217" s="36">
        <f>ROUND(E1217*H1217,2)</f>
        <v>0</v>
      </c>
      <c r="J1217" s="392"/>
      <c r="K1217" s="36">
        <f>ROUND(E1217*J1217,2)</f>
        <v>0</v>
      </c>
      <c r="L1217" s="36">
        <v>21</v>
      </c>
      <c r="M1217" s="36">
        <f>G1217*(1+L1217/100)</f>
        <v>0</v>
      </c>
      <c r="N1217" s="35">
        <v>2.1000000000000001E-4</v>
      </c>
      <c r="O1217" s="35">
        <f>ROUND(E1217*N1217,2)</f>
        <v>0.15</v>
      </c>
      <c r="P1217" s="35">
        <v>0</v>
      </c>
      <c r="Q1217" s="35">
        <f>ROUND(E1217*P1217,2)</f>
        <v>0</v>
      </c>
      <c r="R1217" s="36"/>
      <c r="S1217" s="36" t="s">
        <v>2116</v>
      </c>
      <c r="T1217" s="28" t="s">
        <v>2116</v>
      </c>
      <c r="U1217" s="21">
        <v>0.05</v>
      </c>
      <c r="V1217" s="21">
        <f>ROUND(E1217*U1217,2)</f>
        <v>35.159999999999997</v>
      </c>
      <c r="W1217" s="21"/>
      <c r="X1217" s="21" t="s">
        <v>135</v>
      </c>
      <c r="Y1217" s="21" t="s">
        <v>2117</v>
      </c>
      <c r="Z1217" s="15"/>
      <c r="AA1217" s="15"/>
      <c r="AB1217" s="15"/>
      <c r="AC1217" s="15"/>
      <c r="AD1217" s="15"/>
      <c r="AE1217" s="15"/>
      <c r="AF1217" s="15"/>
      <c r="AG1217" s="15" t="s">
        <v>136</v>
      </c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15"/>
      <c r="AS1217" s="15"/>
      <c r="AT1217" s="15"/>
      <c r="AU1217" s="15"/>
      <c r="AV1217" s="15"/>
      <c r="AW1217" s="15"/>
      <c r="AX1217" s="15"/>
      <c r="AY1217" s="15"/>
      <c r="AZ1217" s="15"/>
      <c r="BA1217" s="15"/>
      <c r="BB1217" s="15"/>
      <c r="BC1217" s="15"/>
      <c r="BD1217" s="15"/>
      <c r="BE1217" s="15"/>
      <c r="BF1217" s="15"/>
      <c r="BG1217" s="15"/>
      <c r="BH1217" s="15"/>
    </row>
    <row r="1218" spans="1:60" outlineLevel="2">
      <c r="A1218" s="18"/>
      <c r="B1218" s="19"/>
      <c r="C1218" s="30" t="s">
        <v>624</v>
      </c>
      <c r="D1218" s="23"/>
      <c r="E1218" s="34">
        <v>236.9</v>
      </c>
      <c r="F1218" s="21"/>
      <c r="G1218" s="21"/>
      <c r="H1218" s="21"/>
      <c r="I1218" s="21"/>
      <c r="J1218" s="21"/>
      <c r="K1218" s="21"/>
      <c r="L1218" s="21"/>
      <c r="M1218" s="21"/>
      <c r="N1218" s="393"/>
      <c r="O1218" s="393"/>
      <c r="P1218" s="393"/>
      <c r="Q1218" s="393"/>
      <c r="R1218" s="21"/>
      <c r="S1218" s="21"/>
      <c r="T1218" s="21"/>
      <c r="U1218" s="21"/>
      <c r="V1218" s="21"/>
      <c r="W1218" s="21"/>
      <c r="X1218" s="21"/>
      <c r="Y1218" s="21"/>
      <c r="Z1218" s="15"/>
      <c r="AA1218" s="15"/>
      <c r="AB1218" s="15"/>
      <c r="AC1218" s="15"/>
      <c r="AD1218" s="15"/>
      <c r="AE1218" s="15"/>
      <c r="AF1218" s="15"/>
      <c r="AG1218" s="15" t="s">
        <v>131</v>
      </c>
      <c r="AH1218" s="15">
        <v>0</v>
      </c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15"/>
      <c r="AS1218" s="15"/>
      <c r="AT1218" s="15"/>
      <c r="AU1218" s="15"/>
      <c r="AV1218" s="15"/>
      <c r="AW1218" s="15"/>
      <c r="AX1218" s="15"/>
      <c r="AY1218" s="15"/>
      <c r="AZ1218" s="15"/>
      <c r="BA1218" s="15"/>
      <c r="BB1218" s="15"/>
      <c r="BC1218" s="15"/>
      <c r="BD1218" s="15"/>
      <c r="BE1218" s="15"/>
      <c r="BF1218" s="15"/>
      <c r="BG1218" s="15"/>
      <c r="BH1218" s="15"/>
    </row>
    <row r="1219" spans="1:60" outlineLevel="3">
      <c r="A1219" s="18"/>
      <c r="B1219" s="19"/>
      <c r="C1219" s="30" t="s">
        <v>625</v>
      </c>
      <c r="D1219" s="23"/>
      <c r="E1219" s="34">
        <v>156.19999999999999</v>
      </c>
      <c r="F1219" s="21"/>
      <c r="G1219" s="21"/>
      <c r="H1219" s="21"/>
      <c r="I1219" s="21"/>
      <c r="J1219" s="21"/>
      <c r="K1219" s="21"/>
      <c r="L1219" s="21"/>
      <c r="M1219" s="21"/>
      <c r="N1219" s="393"/>
      <c r="O1219" s="393"/>
      <c r="P1219" s="393"/>
      <c r="Q1219" s="393"/>
      <c r="R1219" s="21"/>
      <c r="S1219" s="21"/>
      <c r="T1219" s="21"/>
      <c r="U1219" s="21"/>
      <c r="V1219" s="21"/>
      <c r="W1219" s="21"/>
      <c r="X1219" s="21"/>
      <c r="Y1219" s="21"/>
      <c r="Z1219" s="15"/>
      <c r="AA1219" s="15"/>
      <c r="AB1219" s="15"/>
      <c r="AC1219" s="15"/>
      <c r="AD1219" s="15"/>
      <c r="AE1219" s="15"/>
      <c r="AF1219" s="15"/>
      <c r="AG1219" s="15" t="s">
        <v>131</v>
      </c>
      <c r="AH1219" s="15">
        <v>0</v>
      </c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15"/>
      <c r="AS1219" s="15"/>
      <c r="AT1219" s="15"/>
      <c r="AU1219" s="15"/>
      <c r="AV1219" s="15"/>
      <c r="AW1219" s="15"/>
      <c r="AX1219" s="15"/>
      <c r="AY1219" s="15"/>
      <c r="AZ1219" s="15"/>
      <c r="BA1219" s="15"/>
      <c r="BB1219" s="15"/>
      <c r="BC1219" s="15"/>
      <c r="BD1219" s="15"/>
      <c r="BE1219" s="15"/>
      <c r="BF1219" s="15"/>
      <c r="BG1219" s="15"/>
      <c r="BH1219" s="15"/>
    </row>
    <row r="1220" spans="1:60" outlineLevel="3">
      <c r="A1220" s="18"/>
      <c r="B1220" s="19"/>
      <c r="C1220" s="30" t="s">
        <v>626</v>
      </c>
      <c r="D1220" s="23"/>
      <c r="E1220" s="34">
        <v>17</v>
      </c>
      <c r="F1220" s="21"/>
      <c r="G1220" s="21"/>
      <c r="H1220" s="21"/>
      <c r="I1220" s="21"/>
      <c r="J1220" s="21"/>
      <c r="K1220" s="21"/>
      <c r="L1220" s="21"/>
      <c r="M1220" s="21"/>
      <c r="N1220" s="393"/>
      <c r="O1220" s="393"/>
      <c r="P1220" s="393"/>
      <c r="Q1220" s="393"/>
      <c r="R1220" s="21"/>
      <c r="S1220" s="21"/>
      <c r="T1220" s="21"/>
      <c r="U1220" s="21"/>
      <c r="V1220" s="21"/>
      <c r="W1220" s="21"/>
      <c r="X1220" s="21"/>
      <c r="Y1220" s="21"/>
      <c r="Z1220" s="15"/>
      <c r="AA1220" s="15"/>
      <c r="AB1220" s="15"/>
      <c r="AC1220" s="15"/>
      <c r="AD1220" s="15"/>
      <c r="AE1220" s="15"/>
      <c r="AF1220" s="15"/>
      <c r="AG1220" s="15" t="s">
        <v>131</v>
      </c>
      <c r="AH1220" s="15">
        <v>0</v>
      </c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15"/>
      <c r="AS1220" s="15"/>
      <c r="AT1220" s="15"/>
      <c r="AU1220" s="15"/>
      <c r="AV1220" s="15"/>
      <c r="AW1220" s="15"/>
      <c r="AX1220" s="15"/>
      <c r="AY1220" s="15"/>
      <c r="AZ1220" s="15"/>
      <c r="BA1220" s="15"/>
      <c r="BB1220" s="15"/>
      <c r="BC1220" s="15"/>
      <c r="BD1220" s="15"/>
      <c r="BE1220" s="15"/>
      <c r="BF1220" s="15"/>
      <c r="BG1220" s="15"/>
      <c r="BH1220" s="15"/>
    </row>
    <row r="1221" spans="1:60" outlineLevel="3">
      <c r="A1221" s="18"/>
      <c r="B1221" s="19"/>
      <c r="C1221" s="30" t="s">
        <v>300</v>
      </c>
      <c r="D1221" s="23"/>
      <c r="E1221" s="34">
        <v>4.5999999999999996</v>
      </c>
      <c r="F1221" s="21"/>
      <c r="G1221" s="21"/>
      <c r="H1221" s="21"/>
      <c r="I1221" s="21"/>
      <c r="J1221" s="21"/>
      <c r="K1221" s="21"/>
      <c r="L1221" s="21"/>
      <c r="M1221" s="21"/>
      <c r="N1221" s="393"/>
      <c r="O1221" s="393"/>
      <c r="P1221" s="393"/>
      <c r="Q1221" s="393"/>
      <c r="R1221" s="21"/>
      <c r="S1221" s="21"/>
      <c r="T1221" s="21"/>
      <c r="U1221" s="21"/>
      <c r="V1221" s="21"/>
      <c r="W1221" s="21"/>
      <c r="X1221" s="21"/>
      <c r="Y1221" s="21"/>
      <c r="Z1221" s="15"/>
      <c r="AA1221" s="15"/>
      <c r="AB1221" s="15"/>
      <c r="AC1221" s="15"/>
      <c r="AD1221" s="15"/>
      <c r="AE1221" s="15"/>
      <c r="AF1221" s="15"/>
      <c r="AG1221" s="15" t="s">
        <v>131</v>
      </c>
      <c r="AH1221" s="15">
        <v>0</v>
      </c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15"/>
      <c r="AS1221" s="15"/>
      <c r="AT1221" s="15"/>
      <c r="AU1221" s="15"/>
      <c r="AV1221" s="15"/>
      <c r="AW1221" s="15"/>
      <c r="AX1221" s="15"/>
      <c r="AY1221" s="15"/>
      <c r="AZ1221" s="15"/>
      <c r="BA1221" s="15"/>
      <c r="BB1221" s="15"/>
      <c r="BC1221" s="15"/>
      <c r="BD1221" s="15"/>
      <c r="BE1221" s="15"/>
      <c r="BF1221" s="15"/>
      <c r="BG1221" s="15"/>
      <c r="BH1221" s="15"/>
    </row>
    <row r="1222" spans="1:60" outlineLevel="3">
      <c r="A1222" s="18"/>
      <c r="B1222" s="19"/>
      <c r="C1222" s="30" t="s">
        <v>302</v>
      </c>
      <c r="D1222" s="23"/>
      <c r="E1222" s="34">
        <v>63.4</v>
      </c>
      <c r="F1222" s="21"/>
      <c r="G1222" s="21"/>
      <c r="H1222" s="21"/>
      <c r="I1222" s="21"/>
      <c r="J1222" s="21"/>
      <c r="K1222" s="21"/>
      <c r="L1222" s="21"/>
      <c r="M1222" s="21"/>
      <c r="N1222" s="393"/>
      <c r="O1222" s="393"/>
      <c r="P1222" s="393"/>
      <c r="Q1222" s="393"/>
      <c r="R1222" s="21"/>
      <c r="S1222" s="21"/>
      <c r="T1222" s="21"/>
      <c r="U1222" s="21"/>
      <c r="V1222" s="21"/>
      <c r="W1222" s="21"/>
      <c r="X1222" s="21"/>
      <c r="Y1222" s="21"/>
      <c r="Z1222" s="15"/>
      <c r="AA1222" s="15"/>
      <c r="AB1222" s="15"/>
      <c r="AC1222" s="15"/>
      <c r="AD1222" s="15"/>
      <c r="AE1222" s="15"/>
      <c r="AF1222" s="15"/>
      <c r="AG1222" s="15" t="s">
        <v>131</v>
      </c>
      <c r="AH1222" s="15">
        <v>0</v>
      </c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15"/>
      <c r="AS1222" s="15"/>
      <c r="AT1222" s="15"/>
      <c r="AU1222" s="15"/>
      <c r="AV1222" s="15"/>
      <c r="AW1222" s="15"/>
      <c r="AX1222" s="15"/>
      <c r="AY1222" s="15"/>
      <c r="AZ1222" s="15"/>
      <c r="BA1222" s="15"/>
      <c r="BB1222" s="15"/>
      <c r="BC1222" s="15"/>
      <c r="BD1222" s="15"/>
      <c r="BE1222" s="15"/>
      <c r="BF1222" s="15"/>
      <c r="BG1222" s="15"/>
      <c r="BH1222" s="15"/>
    </row>
    <row r="1223" spans="1:60" outlineLevel="3">
      <c r="A1223" s="18"/>
      <c r="B1223" s="19"/>
      <c r="C1223" s="30" t="s">
        <v>627</v>
      </c>
      <c r="D1223" s="23"/>
      <c r="E1223" s="34">
        <v>152.19999999999999</v>
      </c>
      <c r="F1223" s="21"/>
      <c r="G1223" s="21"/>
      <c r="H1223" s="21"/>
      <c r="I1223" s="21"/>
      <c r="J1223" s="21"/>
      <c r="K1223" s="21"/>
      <c r="L1223" s="21"/>
      <c r="M1223" s="21"/>
      <c r="N1223" s="393"/>
      <c r="O1223" s="393"/>
      <c r="P1223" s="393"/>
      <c r="Q1223" s="393"/>
      <c r="R1223" s="21"/>
      <c r="S1223" s="21"/>
      <c r="T1223" s="21"/>
      <c r="U1223" s="21"/>
      <c r="V1223" s="21"/>
      <c r="W1223" s="21"/>
      <c r="X1223" s="21"/>
      <c r="Y1223" s="21"/>
      <c r="Z1223" s="15"/>
      <c r="AA1223" s="15"/>
      <c r="AB1223" s="15"/>
      <c r="AC1223" s="15"/>
      <c r="AD1223" s="15"/>
      <c r="AE1223" s="15"/>
      <c r="AF1223" s="15"/>
      <c r="AG1223" s="15" t="s">
        <v>131</v>
      </c>
      <c r="AH1223" s="15">
        <v>0</v>
      </c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  <c r="AX1223" s="15"/>
      <c r="AY1223" s="15"/>
      <c r="AZ1223" s="15"/>
      <c r="BA1223" s="15"/>
      <c r="BB1223" s="15"/>
      <c r="BC1223" s="15"/>
      <c r="BD1223" s="15"/>
      <c r="BE1223" s="15"/>
      <c r="BF1223" s="15"/>
      <c r="BG1223" s="15"/>
      <c r="BH1223" s="15"/>
    </row>
    <row r="1224" spans="1:60" outlineLevel="3">
      <c r="A1224" s="18"/>
      <c r="B1224" s="19"/>
      <c r="C1224" s="30" t="s">
        <v>634</v>
      </c>
      <c r="D1224" s="23"/>
      <c r="E1224" s="34">
        <v>39.700000000000003</v>
      </c>
      <c r="F1224" s="21"/>
      <c r="G1224" s="21"/>
      <c r="H1224" s="21"/>
      <c r="I1224" s="21"/>
      <c r="J1224" s="21"/>
      <c r="K1224" s="21"/>
      <c r="L1224" s="21"/>
      <c r="M1224" s="21"/>
      <c r="N1224" s="393"/>
      <c r="O1224" s="393"/>
      <c r="P1224" s="393"/>
      <c r="Q1224" s="393"/>
      <c r="R1224" s="21"/>
      <c r="S1224" s="21"/>
      <c r="T1224" s="21"/>
      <c r="U1224" s="21"/>
      <c r="V1224" s="21"/>
      <c r="W1224" s="21"/>
      <c r="X1224" s="21"/>
      <c r="Y1224" s="21"/>
      <c r="Z1224" s="15"/>
      <c r="AA1224" s="15"/>
      <c r="AB1224" s="15"/>
      <c r="AC1224" s="15"/>
      <c r="AD1224" s="15"/>
      <c r="AE1224" s="15"/>
      <c r="AF1224" s="15"/>
      <c r="AG1224" s="15" t="s">
        <v>131</v>
      </c>
      <c r="AH1224" s="15">
        <v>0</v>
      </c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</row>
    <row r="1225" spans="1:60" outlineLevel="3">
      <c r="A1225" s="18"/>
      <c r="B1225" s="19"/>
      <c r="C1225" s="30" t="s">
        <v>1064</v>
      </c>
      <c r="D1225" s="23"/>
      <c r="E1225" s="34">
        <v>33.200000000000003</v>
      </c>
      <c r="F1225" s="21"/>
      <c r="G1225" s="21"/>
      <c r="H1225" s="21"/>
      <c r="I1225" s="21"/>
      <c r="J1225" s="21"/>
      <c r="K1225" s="21"/>
      <c r="L1225" s="21"/>
      <c r="M1225" s="21"/>
      <c r="N1225" s="393"/>
      <c r="O1225" s="393"/>
      <c r="P1225" s="393"/>
      <c r="Q1225" s="393"/>
      <c r="R1225" s="21"/>
      <c r="S1225" s="21"/>
      <c r="T1225" s="21"/>
      <c r="U1225" s="21"/>
      <c r="V1225" s="21"/>
      <c r="W1225" s="21"/>
      <c r="X1225" s="21"/>
      <c r="Y1225" s="21"/>
      <c r="Z1225" s="15"/>
      <c r="AA1225" s="15"/>
      <c r="AB1225" s="15"/>
      <c r="AC1225" s="15"/>
      <c r="AD1225" s="15"/>
      <c r="AE1225" s="15"/>
      <c r="AF1225" s="15"/>
      <c r="AG1225" s="15" t="s">
        <v>131</v>
      </c>
      <c r="AH1225" s="15">
        <v>0</v>
      </c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15"/>
      <c r="AS1225" s="15"/>
      <c r="AT1225" s="15"/>
      <c r="AU1225" s="15"/>
      <c r="AV1225" s="15"/>
      <c r="AW1225" s="15"/>
      <c r="AX1225" s="15"/>
      <c r="AY1225" s="15"/>
      <c r="AZ1225" s="15"/>
      <c r="BA1225" s="15"/>
      <c r="BB1225" s="15"/>
      <c r="BC1225" s="15"/>
      <c r="BD1225" s="15"/>
      <c r="BE1225" s="15"/>
      <c r="BF1225" s="15"/>
      <c r="BG1225" s="15"/>
      <c r="BH1225" s="15"/>
    </row>
    <row r="1226" spans="1:60" ht="22.5" outlineLevel="1">
      <c r="A1226" s="25">
        <v>203</v>
      </c>
      <c r="B1226" s="26" t="s">
        <v>1065</v>
      </c>
      <c r="C1226" s="29" t="s">
        <v>1066</v>
      </c>
      <c r="D1226" s="27" t="s">
        <v>267</v>
      </c>
      <c r="E1226" s="35">
        <v>331.21</v>
      </c>
      <c r="F1226" s="392"/>
      <c r="G1226" s="36">
        <f>ROUND(E1226*F1226,2)</f>
        <v>0</v>
      </c>
      <c r="H1226" s="392"/>
      <c r="I1226" s="36">
        <f>ROUND(E1226*H1226,2)</f>
        <v>0</v>
      </c>
      <c r="J1226" s="392"/>
      <c r="K1226" s="36">
        <f>ROUND(E1226*J1226,2)</f>
        <v>0</v>
      </c>
      <c r="L1226" s="36">
        <v>21</v>
      </c>
      <c r="M1226" s="36">
        <f>G1226*(1+L1226/100)</f>
        <v>0</v>
      </c>
      <c r="N1226" s="35">
        <v>3.2000000000000003E-4</v>
      </c>
      <c r="O1226" s="35">
        <f>ROUND(E1226*N1226,2)</f>
        <v>0.11</v>
      </c>
      <c r="P1226" s="35">
        <v>0</v>
      </c>
      <c r="Q1226" s="35">
        <f>ROUND(E1226*P1226,2)</f>
        <v>0</v>
      </c>
      <c r="R1226" s="36"/>
      <c r="S1226" s="36" t="s">
        <v>2116</v>
      </c>
      <c r="T1226" s="28" t="s">
        <v>2120</v>
      </c>
      <c r="U1226" s="21">
        <v>0.23599999999999999</v>
      </c>
      <c r="V1226" s="21">
        <f>ROUND(E1226*U1226,2)</f>
        <v>78.17</v>
      </c>
      <c r="W1226" s="21"/>
      <c r="X1226" s="21" t="s">
        <v>135</v>
      </c>
      <c r="Y1226" s="21" t="s">
        <v>2117</v>
      </c>
      <c r="Z1226" s="15"/>
      <c r="AA1226" s="15"/>
      <c r="AB1226" s="15"/>
      <c r="AC1226" s="15"/>
      <c r="AD1226" s="15"/>
      <c r="AE1226" s="15"/>
      <c r="AF1226" s="15"/>
      <c r="AG1226" s="15" t="s">
        <v>136</v>
      </c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15"/>
      <c r="AS1226" s="15"/>
      <c r="AT1226" s="15"/>
      <c r="AU1226" s="15"/>
      <c r="AV1226" s="15"/>
      <c r="AW1226" s="15"/>
      <c r="AX1226" s="15"/>
      <c r="AY1226" s="15"/>
      <c r="AZ1226" s="15"/>
      <c r="BA1226" s="15"/>
      <c r="BB1226" s="15"/>
      <c r="BC1226" s="15"/>
      <c r="BD1226" s="15"/>
      <c r="BE1226" s="15"/>
      <c r="BF1226" s="15"/>
      <c r="BG1226" s="15"/>
      <c r="BH1226" s="15"/>
    </row>
    <row r="1227" spans="1:60" ht="22.5" outlineLevel="2">
      <c r="A1227" s="18"/>
      <c r="B1227" s="19"/>
      <c r="C1227" s="30" t="s">
        <v>1067</v>
      </c>
      <c r="D1227" s="23"/>
      <c r="E1227" s="34">
        <v>22.4</v>
      </c>
      <c r="F1227" s="21"/>
      <c r="G1227" s="21"/>
      <c r="H1227" s="21"/>
      <c r="I1227" s="21"/>
      <c r="J1227" s="21"/>
      <c r="K1227" s="21"/>
      <c r="L1227" s="21"/>
      <c r="M1227" s="21"/>
      <c r="N1227" s="393"/>
      <c r="O1227" s="393"/>
      <c r="P1227" s="393"/>
      <c r="Q1227" s="393"/>
      <c r="R1227" s="21"/>
      <c r="S1227" s="21"/>
      <c r="T1227" s="21"/>
      <c r="U1227" s="21"/>
      <c r="V1227" s="21"/>
      <c r="W1227" s="21"/>
      <c r="X1227" s="21"/>
      <c r="Y1227" s="21"/>
      <c r="Z1227" s="15"/>
      <c r="AA1227" s="15"/>
      <c r="AB1227" s="15"/>
      <c r="AC1227" s="15"/>
      <c r="AD1227" s="15"/>
      <c r="AE1227" s="15"/>
      <c r="AF1227" s="15"/>
      <c r="AG1227" s="15" t="s">
        <v>131</v>
      </c>
      <c r="AH1227" s="15">
        <v>0</v>
      </c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15"/>
      <c r="AS1227" s="15"/>
      <c r="AT1227" s="15"/>
      <c r="AU1227" s="15"/>
      <c r="AV1227" s="15"/>
      <c r="AW1227" s="15"/>
      <c r="AX1227" s="15"/>
      <c r="AY1227" s="15"/>
      <c r="AZ1227" s="15"/>
      <c r="BA1227" s="15"/>
      <c r="BB1227" s="15"/>
      <c r="BC1227" s="15"/>
      <c r="BD1227" s="15"/>
      <c r="BE1227" s="15"/>
      <c r="BF1227" s="15"/>
      <c r="BG1227" s="15"/>
      <c r="BH1227" s="15"/>
    </row>
    <row r="1228" spans="1:60" outlineLevel="3">
      <c r="A1228" s="18"/>
      <c r="B1228" s="19"/>
      <c r="C1228" s="30" t="s">
        <v>1068</v>
      </c>
      <c r="D1228" s="23"/>
      <c r="E1228" s="34">
        <v>9.85</v>
      </c>
      <c r="F1228" s="21"/>
      <c r="G1228" s="21"/>
      <c r="H1228" s="21"/>
      <c r="I1228" s="21"/>
      <c r="J1228" s="21"/>
      <c r="K1228" s="21"/>
      <c r="L1228" s="21"/>
      <c r="M1228" s="21"/>
      <c r="N1228" s="393"/>
      <c r="O1228" s="393"/>
      <c r="P1228" s="393"/>
      <c r="Q1228" s="393"/>
      <c r="R1228" s="21"/>
      <c r="S1228" s="21"/>
      <c r="T1228" s="21"/>
      <c r="U1228" s="21"/>
      <c r="V1228" s="21"/>
      <c r="W1228" s="21"/>
      <c r="X1228" s="21"/>
      <c r="Y1228" s="21"/>
      <c r="Z1228" s="15"/>
      <c r="AA1228" s="15"/>
      <c r="AB1228" s="15"/>
      <c r="AC1228" s="15"/>
      <c r="AD1228" s="15"/>
      <c r="AE1228" s="15"/>
      <c r="AF1228" s="15"/>
      <c r="AG1228" s="15" t="s">
        <v>131</v>
      </c>
      <c r="AH1228" s="15">
        <v>0</v>
      </c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  <c r="AX1228" s="15"/>
      <c r="AY1228" s="15"/>
      <c r="AZ1228" s="15"/>
      <c r="BA1228" s="15"/>
      <c r="BB1228" s="15"/>
      <c r="BC1228" s="15"/>
      <c r="BD1228" s="15"/>
      <c r="BE1228" s="15"/>
      <c r="BF1228" s="15"/>
      <c r="BG1228" s="15"/>
      <c r="BH1228" s="15"/>
    </row>
    <row r="1229" spans="1:60" outlineLevel="3">
      <c r="A1229" s="18"/>
      <c r="B1229" s="19"/>
      <c r="C1229" s="30" t="s">
        <v>1069</v>
      </c>
      <c r="D1229" s="23"/>
      <c r="E1229" s="34">
        <v>43.6</v>
      </c>
      <c r="F1229" s="21"/>
      <c r="G1229" s="21"/>
      <c r="H1229" s="21"/>
      <c r="I1229" s="21"/>
      <c r="J1229" s="21"/>
      <c r="K1229" s="21"/>
      <c r="L1229" s="21"/>
      <c r="M1229" s="21"/>
      <c r="N1229" s="393"/>
      <c r="O1229" s="393"/>
      <c r="P1229" s="393"/>
      <c r="Q1229" s="393"/>
      <c r="R1229" s="21"/>
      <c r="S1229" s="21"/>
      <c r="T1229" s="21"/>
      <c r="U1229" s="21"/>
      <c r="V1229" s="21"/>
      <c r="W1229" s="21"/>
      <c r="X1229" s="21"/>
      <c r="Y1229" s="21"/>
      <c r="Z1229" s="15"/>
      <c r="AA1229" s="15"/>
      <c r="AB1229" s="15"/>
      <c r="AC1229" s="15"/>
      <c r="AD1229" s="15"/>
      <c r="AE1229" s="15"/>
      <c r="AF1229" s="15"/>
      <c r="AG1229" s="15" t="s">
        <v>131</v>
      </c>
      <c r="AH1229" s="15">
        <v>0</v>
      </c>
      <c r="AI1229" s="15"/>
      <c r="AJ1229" s="15"/>
      <c r="AK1229" s="15"/>
      <c r="AL1229" s="15"/>
      <c r="AM1229" s="15"/>
      <c r="AN1229" s="15"/>
      <c r="AO1229" s="15"/>
      <c r="AP1229" s="15"/>
      <c r="AQ1229" s="15"/>
      <c r="AR1229" s="15"/>
      <c r="AS1229" s="15"/>
      <c r="AT1229" s="15"/>
      <c r="AU1229" s="15"/>
      <c r="AV1229" s="15"/>
      <c r="AW1229" s="15"/>
      <c r="AX1229" s="15"/>
      <c r="AY1229" s="15"/>
      <c r="AZ1229" s="15"/>
      <c r="BA1229" s="15"/>
      <c r="BB1229" s="15"/>
      <c r="BC1229" s="15"/>
      <c r="BD1229" s="15"/>
      <c r="BE1229" s="15"/>
      <c r="BF1229" s="15"/>
      <c r="BG1229" s="15"/>
      <c r="BH1229" s="15"/>
    </row>
    <row r="1230" spans="1:60" outlineLevel="3">
      <c r="A1230" s="18"/>
      <c r="B1230" s="19"/>
      <c r="C1230" s="30" t="s">
        <v>1070</v>
      </c>
      <c r="D1230" s="23"/>
      <c r="E1230" s="34">
        <v>3.4</v>
      </c>
      <c r="F1230" s="21"/>
      <c r="G1230" s="21"/>
      <c r="H1230" s="21"/>
      <c r="I1230" s="21"/>
      <c r="J1230" s="21"/>
      <c r="K1230" s="21"/>
      <c r="L1230" s="21"/>
      <c r="M1230" s="21"/>
      <c r="N1230" s="393"/>
      <c r="O1230" s="393"/>
      <c r="P1230" s="393"/>
      <c r="Q1230" s="393"/>
      <c r="R1230" s="21"/>
      <c r="S1230" s="21"/>
      <c r="T1230" s="21"/>
      <c r="U1230" s="21"/>
      <c r="V1230" s="21"/>
      <c r="W1230" s="21"/>
      <c r="X1230" s="21"/>
      <c r="Y1230" s="21"/>
      <c r="Z1230" s="15"/>
      <c r="AA1230" s="15"/>
      <c r="AB1230" s="15"/>
      <c r="AC1230" s="15"/>
      <c r="AD1230" s="15"/>
      <c r="AE1230" s="15"/>
      <c r="AF1230" s="15"/>
      <c r="AG1230" s="15" t="s">
        <v>131</v>
      </c>
      <c r="AH1230" s="15">
        <v>0</v>
      </c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  <c r="AX1230" s="15"/>
      <c r="AY1230" s="15"/>
      <c r="AZ1230" s="15"/>
      <c r="BA1230" s="15"/>
      <c r="BB1230" s="15"/>
      <c r="BC1230" s="15"/>
      <c r="BD1230" s="15"/>
      <c r="BE1230" s="15"/>
      <c r="BF1230" s="15"/>
      <c r="BG1230" s="15"/>
      <c r="BH1230" s="15"/>
    </row>
    <row r="1231" spans="1:60" outlineLevel="3">
      <c r="A1231" s="18"/>
      <c r="B1231" s="19"/>
      <c r="C1231" s="30" t="s">
        <v>1071</v>
      </c>
      <c r="D1231" s="23"/>
      <c r="E1231" s="34">
        <v>2.87</v>
      </c>
      <c r="F1231" s="21"/>
      <c r="G1231" s="21"/>
      <c r="H1231" s="21"/>
      <c r="I1231" s="21"/>
      <c r="J1231" s="21"/>
      <c r="K1231" s="21"/>
      <c r="L1231" s="21"/>
      <c r="M1231" s="21"/>
      <c r="N1231" s="393"/>
      <c r="O1231" s="393"/>
      <c r="P1231" s="393"/>
      <c r="Q1231" s="393"/>
      <c r="R1231" s="21"/>
      <c r="S1231" s="21"/>
      <c r="T1231" s="21"/>
      <c r="U1231" s="21"/>
      <c r="V1231" s="21"/>
      <c r="W1231" s="21"/>
      <c r="X1231" s="21"/>
      <c r="Y1231" s="21"/>
      <c r="Z1231" s="15"/>
      <c r="AA1231" s="15"/>
      <c r="AB1231" s="15"/>
      <c r="AC1231" s="15"/>
      <c r="AD1231" s="15"/>
      <c r="AE1231" s="15"/>
      <c r="AF1231" s="15"/>
      <c r="AG1231" s="15" t="s">
        <v>131</v>
      </c>
      <c r="AH1231" s="15">
        <v>0</v>
      </c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  <c r="AX1231" s="15"/>
      <c r="AY1231" s="15"/>
      <c r="AZ1231" s="15"/>
      <c r="BA1231" s="15"/>
      <c r="BB1231" s="15"/>
      <c r="BC1231" s="15"/>
      <c r="BD1231" s="15"/>
      <c r="BE1231" s="15"/>
      <c r="BF1231" s="15"/>
      <c r="BG1231" s="15"/>
      <c r="BH1231" s="15"/>
    </row>
    <row r="1232" spans="1:60" outlineLevel="3">
      <c r="A1232" s="18"/>
      <c r="B1232" s="19"/>
      <c r="C1232" s="30" t="s">
        <v>1072</v>
      </c>
      <c r="D1232" s="23"/>
      <c r="E1232" s="34">
        <v>1.9</v>
      </c>
      <c r="F1232" s="21"/>
      <c r="G1232" s="21"/>
      <c r="H1232" s="21"/>
      <c r="I1232" s="21"/>
      <c r="J1232" s="21"/>
      <c r="K1232" s="21"/>
      <c r="L1232" s="21"/>
      <c r="M1232" s="21"/>
      <c r="N1232" s="393"/>
      <c r="O1232" s="393"/>
      <c r="P1232" s="393"/>
      <c r="Q1232" s="393"/>
      <c r="R1232" s="21"/>
      <c r="S1232" s="21"/>
      <c r="T1232" s="21"/>
      <c r="U1232" s="21"/>
      <c r="V1232" s="21"/>
      <c r="W1232" s="21"/>
      <c r="X1232" s="21"/>
      <c r="Y1232" s="21"/>
      <c r="Z1232" s="15"/>
      <c r="AA1232" s="15"/>
      <c r="AB1232" s="15"/>
      <c r="AC1232" s="15"/>
      <c r="AD1232" s="15"/>
      <c r="AE1232" s="15"/>
      <c r="AF1232" s="15"/>
      <c r="AG1232" s="15" t="s">
        <v>131</v>
      </c>
      <c r="AH1232" s="15">
        <v>0</v>
      </c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  <c r="AS1232" s="15"/>
      <c r="AT1232" s="15"/>
      <c r="AU1232" s="15"/>
      <c r="AV1232" s="15"/>
      <c r="AW1232" s="15"/>
      <c r="AX1232" s="15"/>
      <c r="AY1232" s="15"/>
      <c r="AZ1232" s="15"/>
      <c r="BA1232" s="15"/>
      <c r="BB1232" s="15"/>
      <c r="BC1232" s="15"/>
      <c r="BD1232" s="15"/>
      <c r="BE1232" s="15"/>
      <c r="BF1232" s="15"/>
      <c r="BG1232" s="15"/>
      <c r="BH1232" s="15"/>
    </row>
    <row r="1233" spans="1:60" outlineLevel="3">
      <c r="A1233" s="18"/>
      <c r="B1233" s="19"/>
      <c r="C1233" s="30" t="s">
        <v>1073</v>
      </c>
      <c r="D1233" s="23"/>
      <c r="E1233" s="34">
        <v>17.8</v>
      </c>
      <c r="F1233" s="21"/>
      <c r="G1233" s="21"/>
      <c r="H1233" s="21"/>
      <c r="I1233" s="21"/>
      <c r="J1233" s="21"/>
      <c r="K1233" s="21"/>
      <c r="L1233" s="21"/>
      <c r="M1233" s="21"/>
      <c r="N1233" s="393"/>
      <c r="O1233" s="393"/>
      <c r="P1233" s="393"/>
      <c r="Q1233" s="393"/>
      <c r="R1233" s="21"/>
      <c r="S1233" s="21"/>
      <c r="T1233" s="21"/>
      <c r="U1233" s="21"/>
      <c r="V1233" s="21"/>
      <c r="W1233" s="21"/>
      <c r="X1233" s="21"/>
      <c r="Y1233" s="21"/>
      <c r="Z1233" s="15"/>
      <c r="AA1233" s="15"/>
      <c r="AB1233" s="15"/>
      <c r="AC1233" s="15"/>
      <c r="AD1233" s="15"/>
      <c r="AE1233" s="15"/>
      <c r="AF1233" s="15"/>
      <c r="AG1233" s="15" t="s">
        <v>131</v>
      </c>
      <c r="AH1233" s="15">
        <v>0</v>
      </c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  <c r="AS1233" s="15"/>
      <c r="AT1233" s="15"/>
      <c r="AU1233" s="15"/>
      <c r="AV1233" s="15"/>
      <c r="AW1233" s="15"/>
      <c r="AX1233" s="15"/>
      <c r="AY1233" s="15"/>
      <c r="AZ1233" s="15"/>
      <c r="BA1233" s="15"/>
      <c r="BB1233" s="15"/>
      <c r="BC1233" s="15"/>
      <c r="BD1233" s="15"/>
      <c r="BE1233" s="15"/>
      <c r="BF1233" s="15"/>
      <c r="BG1233" s="15"/>
      <c r="BH1233" s="15"/>
    </row>
    <row r="1234" spans="1:60" ht="22.5" outlineLevel="3">
      <c r="A1234" s="18"/>
      <c r="B1234" s="19"/>
      <c r="C1234" s="30" t="s">
        <v>1074</v>
      </c>
      <c r="D1234" s="23"/>
      <c r="E1234" s="34">
        <v>19.25</v>
      </c>
      <c r="F1234" s="21"/>
      <c r="G1234" s="21"/>
      <c r="H1234" s="21"/>
      <c r="I1234" s="21"/>
      <c r="J1234" s="21"/>
      <c r="K1234" s="21"/>
      <c r="L1234" s="21"/>
      <c r="M1234" s="21"/>
      <c r="N1234" s="393"/>
      <c r="O1234" s="393"/>
      <c r="P1234" s="393"/>
      <c r="Q1234" s="393"/>
      <c r="R1234" s="21"/>
      <c r="S1234" s="21"/>
      <c r="T1234" s="21"/>
      <c r="U1234" s="21"/>
      <c r="V1234" s="21"/>
      <c r="W1234" s="21"/>
      <c r="X1234" s="21"/>
      <c r="Y1234" s="21"/>
      <c r="Z1234" s="15"/>
      <c r="AA1234" s="15"/>
      <c r="AB1234" s="15"/>
      <c r="AC1234" s="15"/>
      <c r="AD1234" s="15"/>
      <c r="AE1234" s="15"/>
      <c r="AF1234" s="15"/>
      <c r="AG1234" s="15" t="s">
        <v>131</v>
      </c>
      <c r="AH1234" s="15">
        <v>0</v>
      </c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  <c r="AS1234" s="15"/>
      <c r="AT1234" s="15"/>
      <c r="AU1234" s="15"/>
      <c r="AV1234" s="15"/>
      <c r="AW1234" s="15"/>
      <c r="AX1234" s="15"/>
      <c r="AY1234" s="15"/>
      <c r="AZ1234" s="15"/>
      <c r="BA1234" s="15"/>
      <c r="BB1234" s="15"/>
      <c r="BC1234" s="15"/>
      <c r="BD1234" s="15"/>
      <c r="BE1234" s="15"/>
      <c r="BF1234" s="15"/>
      <c r="BG1234" s="15"/>
      <c r="BH1234" s="15"/>
    </row>
    <row r="1235" spans="1:60" ht="22.5" outlineLevel="3">
      <c r="A1235" s="18"/>
      <c r="B1235" s="19"/>
      <c r="C1235" s="30" t="s">
        <v>1075</v>
      </c>
      <c r="D1235" s="23"/>
      <c r="E1235" s="34">
        <v>28.94</v>
      </c>
      <c r="F1235" s="21"/>
      <c r="G1235" s="21"/>
      <c r="H1235" s="21"/>
      <c r="I1235" s="21"/>
      <c r="J1235" s="21"/>
      <c r="K1235" s="21"/>
      <c r="L1235" s="21"/>
      <c r="M1235" s="21"/>
      <c r="N1235" s="393"/>
      <c r="O1235" s="393"/>
      <c r="P1235" s="393"/>
      <c r="Q1235" s="393"/>
      <c r="R1235" s="21"/>
      <c r="S1235" s="21"/>
      <c r="T1235" s="21"/>
      <c r="U1235" s="21"/>
      <c r="V1235" s="21"/>
      <c r="W1235" s="21"/>
      <c r="X1235" s="21"/>
      <c r="Y1235" s="21"/>
      <c r="Z1235" s="15"/>
      <c r="AA1235" s="15"/>
      <c r="AB1235" s="15"/>
      <c r="AC1235" s="15"/>
      <c r="AD1235" s="15"/>
      <c r="AE1235" s="15"/>
      <c r="AF1235" s="15"/>
      <c r="AG1235" s="15" t="s">
        <v>131</v>
      </c>
      <c r="AH1235" s="15">
        <v>0</v>
      </c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  <c r="AX1235" s="15"/>
      <c r="AY1235" s="15"/>
      <c r="AZ1235" s="15"/>
      <c r="BA1235" s="15"/>
      <c r="BB1235" s="15"/>
      <c r="BC1235" s="15"/>
      <c r="BD1235" s="15"/>
      <c r="BE1235" s="15"/>
      <c r="BF1235" s="15"/>
      <c r="BG1235" s="15"/>
      <c r="BH1235" s="15"/>
    </row>
    <row r="1236" spans="1:60" outlineLevel="3">
      <c r="A1236" s="18"/>
      <c r="B1236" s="19"/>
      <c r="C1236" s="30" t="s">
        <v>1076</v>
      </c>
      <c r="D1236" s="23"/>
      <c r="E1236" s="34">
        <v>21.4</v>
      </c>
      <c r="F1236" s="21"/>
      <c r="G1236" s="21"/>
      <c r="H1236" s="21"/>
      <c r="I1236" s="21"/>
      <c r="J1236" s="21"/>
      <c r="K1236" s="21"/>
      <c r="L1236" s="21"/>
      <c r="M1236" s="21"/>
      <c r="N1236" s="393"/>
      <c r="O1236" s="393"/>
      <c r="P1236" s="393"/>
      <c r="Q1236" s="393"/>
      <c r="R1236" s="21"/>
      <c r="S1236" s="21"/>
      <c r="T1236" s="21"/>
      <c r="U1236" s="21"/>
      <c r="V1236" s="21"/>
      <c r="W1236" s="21"/>
      <c r="X1236" s="21"/>
      <c r="Y1236" s="21"/>
      <c r="Z1236" s="15"/>
      <c r="AA1236" s="15"/>
      <c r="AB1236" s="15"/>
      <c r="AC1236" s="15"/>
      <c r="AD1236" s="15"/>
      <c r="AE1236" s="15"/>
      <c r="AF1236" s="15"/>
      <c r="AG1236" s="15" t="s">
        <v>131</v>
      </c>
      <c r="AH1236" s="15">
        <v>0</v>
      </c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5"/>
      <c r="AZ1236" s="15"/>
      <c r="BA1236" s="15"/>
      <c r="BB1236" s="15"/>
      <c r="BC1236" s="15"/>
      <c r="BD1236" s="15"/>
      <c r="BE1236" s="15"/>
      <c r="BF1236" s="15"/>
      <c r="BG1236" s="15"/>
      <c r="BH1236" s="15"/>
    </row>
    <row r="1237" spans="1:60" ht="22.5" outlineLevel="3">
      <c r="A1237" s="18"/>
      <c r="B1237" s="19"/>
      <c r="C1237" s="30" t="s">
        <v>1077</v>
      </c>
      <c r="D1237" s="23"/>
      <c r="E1237" s="34">
        <v>32.29</v>
      </c>
      <c r="F1237" s="21"/>
      <c r="G1237" s="21"/>
      <c r="H1237" s="21"/>
      <c r="I1237" s="21"/>
      <c r="J1237" s="21"/>
      <c r="K1237" s="21"/>
      <c r="L1237" s="21"/>
      <c r="M1237" s="21"/>
      <c r="N1237" s="393"/>
      <c r="O1237" s="393"/>
      <c r="P1237" s="393"/>
      <c r="Q1237" s="393"/>
      <c r="R1237" s="21"/>
      <c r="S1237" s="21"/>
      <c r="T1237" s="21"/>
      <c r="U1237" s="21"/>
      <c r="V1237" s="21"/>
      <c r="W1237" s="21"/>
      <c r="X1237" s="21"/>
      <c r="Y1237" s="21"/>
      <c r="Z1237" s="15"/>
      <c r="AA1237" s="15"/>
      <c r="AB1237" s="15"/>
      <c r="AC1237" s="15"/>
      <c r="AD1237" s="15"/>
      <c r="AE1237" s="15"/>
      <c r="AF1237" s="15"/>
      <c r="AG1237" s="15" t="s">
        <v>131</v>
      </c>
      <c r="AH1237" s="15">
        <v>0</v>
      </c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  <c r="AX1237" s="15"/>
      <c r="AY1237" s="15"/>
      <c r="AZ1237" s="15"/>
      <c r="BA1237" s="15"/>
      <c r="BB1237" s="15"/>
      <c r="BC1237" s="15"/>
      <c r="BD1237" s="15"/>
      <c r="BE1237" s="15"/>
      <c r="BF1237" s="15"/>
      <c r="BG1237" s="15"/>
      <c r="BH1237" s="15"/>
    </row>
    <row r="1238" spans="1:60" outlineLevel="3">
      <c r="A1238" s="18"/>
      <c r="B1238" s="19"/>
      <c r="C1238" s="30" t="s">
        <v>1078</v>
      </c>
      <c r="D1238" s="23"/>
      <c r="E1238" s="34">
        <v>5.46</v>
      </c>
      <c r="F1238" s="21"/>
      <c r="G1238" s="21"/>
      <c r="H1238" s="21"/>
      <c r="I1238" s="21"/>
      <c r="J1238" s="21"/>
      <c r="K1238" s="21"/>
      <c r="L1238" s="21"/>
      <c r="M1238" s="21"/>
      <c r="N1238" s="393"/>
      <c r="O1238" s="393"/>
      <c r="P1238" s="393"/>
      <c r="Q1238" s="393"/>
      <c r="R1238" s="21"/>
      <c r="S1238" s="21"/>
      <c r="T1238" s="21"/>
      <c r="U1238" s="21"/>
      <c r="V1238" s="21"/>
      <c r="W1238" s="21"/>
      <c r="X1238" s="21"/>
      <c r="Y1238" s="21"/>
      <c r="Z1238" s="15"/>
      <c r="AA1238" s="15"/>
      <c r="AB1238" s="15"/>
      <c r="AC1238" s="15"/>
      <c r="AD1238" s="15"/>
      <c r="AE1238" s="15"/>
      <c r="AF1238" s="15"/>
      <c r="AG1238" s="15" t="s">
        <v>131</v>
      </c>
      <c r="AH1238" s="15">
        <v>0</v>
      </c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  <c r="AS1238" s="15"/>
      <c r="AT1238" s="15"/>
      <c r="AU1238" s="15"/>
      <c r="AV1238" s="15"/>
      <c r="AW1238" s="15"/>
      <c r="AX1238" s="15"/>
      <c r="AY1238" s="15"/>
      <c r="AZ1238" s="15"/>
      <c r="BA1238" s="15"/>
      <c r="BB1238" s="15"/>
      <c r="BC1238" s="15"/>
      <c r="BD1238" s="15"/>
      <c r="BE1238" s="15"/>
      <c r="BF1238" s="15"/>
      <c r="BG1238" s="15"/>
      <c r="BH1238" s="15"/>
    </row>
    <row r="1239" spans="1:60" outlineLevel="3">
      <c r="A1239" s="18"/>
      <c r="B1239" s="19"/>
      <c r="C1239" s="30" t="s">
        <v>1079</v>
      </c>
      <c r="D1239" s="23"/>
      <c r="E1239" s="34">
        <v>25.05</v>
      </c>
      <c r="F1239" s="21"/>
      <c r="G1239" s="21"/>
      <c r="H1239" s="21"/>
      <c r="I1239" s="21"/>
      <c r="J1239" s="21"/>
      <c r="K1239" s="21"/>
      <c r="L1239" s="21"/>
      <c r="M1239" s="21"/>
      <c r="N1239" s="393"/>
      <c r="O1239" s="393"/>
      <c r="P1239" s="393"/>
      <c r="Q1239" s="393"/>
      <c r="R1239" s="21"/>
      <c r="S1239" s="21"/>
      <c r="T1239" s="21"/>
      <c r="U1239" s="21"/>
      <c r="V1239" s="21"/>
      <c r="W1239" s="21"/>
      <c r="X1239" s="21"/>
      <c r="Y1239" s="21"/>
      <c r="Z1239" s="15"/>
      <c r="AA1239" s="15"/>
      <c r="AB1239" s="15"/>
      <c r="AC1239" s="15"/>
      <c r="AD1239" s="15"/>
      <c r="AE1239" s="15"/>
      <c r="AF1239" s="15"/>
      <c r="AG1239" s="15" t="s">
        <v>131</v>
      </c>
      <c r="AH1239" s="15">
        <v>0</v>
      </c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  <c r="AS1239" s="15"/>
      <c r="AT1239" s="15"/>
      <c r="AU1239" s="15"/>
      <c r="AV1239" s="15"/>
      <c r="AW1239" s="15"/>
      <c r="AX1239" s="15"/>
      <c r="AY1239" s="15"/>
      <c r="AZ1239" s="15"/>
      <c r="BA1239" s="15"/>
      <c r="BB1239" s="15"/>
      <c r="BC1239" s="15"/>
      <c r="BD1239" s="15"/>
      <c r="BE1239" s="15"/>
      <c r="BF1239" s="15"/>
      <c r="BG1239" s="15"/>
      <c r="BH1239" s="15"/>
    </row>
    <row r="1240" spans="1:60" outlineLevel="3">
      <c r="A1240" s="18"/>
      <c r="B1240" s="19"/>
      <c r="C1240" s="30" t="s">
        <v>1080</v>
      </c>
      <c r="D1240" s="23"/>
      <c r="E1240" s="34">
        <v>4.5999999999999996</v>
      </c>
      <c r="F1240" s="21"/>
      <c r="G1240" s="21"/>
      <c r="H1240" s="21"/>
      <c r="I1240" s="21"/>
      <c r="J1240" s="21"/>
      <c r="K1240" s="21"/>
      <c r="L1240" s="21"/>
      <c r="M1240" s="21"/>
      <c r="N1240" s="393"/>
      <c r="O1240" s="393"/>
      <c r="P1240" s="393"/>
      <c r="Q1240" s="393"/>
      <c r="R1240" s="21"/>
      <c r="S1240" s="21"/>
      <c r="T1240" s="21"/>
      <c r="U1240" s="21"/>
      <c r="V1240" s="21"/>
      <c r="W1240" s="21"/>
      <c r="X1240" s="21"/>
      <c r="Y1240" s="21"/>
      <c r="Z1240" s="15"/>
      <c r="AA1240" s="15"/>
      <c r="AB1240" s="15"/>
      <c r="AC1240" s="15"/>
      <c r="AD1240" s="15"/>
      <c r="AE1240" s="15"/>
      <c r="AF1240" s="15"/>
      <c r="AG1240" s="15" t="s">
        <v>131</v>
      </c>
      <c r="AH1240" s="15">
        <v>0</v>
      </c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  <c r="AS1240" s="15"/>
      <c r="AT1240" s="15"/>
      <c r="AU1240" s="15"/>
      <c r="AV1240" s="15"/>
      <c r="AW1240" s="15"/>
      <c r="AX1240" s="15"/>
      <c r="AY1240" s="15"/>
      <c r="AZ1240" s="15"/>
      <c r="BA1240" s="15"/>
      <c r="BB1240" s="15"/>
      <c r="BC1240" s="15"/>
      <c r="BD1240" s="15"/>
      <c r="BE1240" s="15"/>
      <c r="BF1240" s="15"/>
      <c r="BG1240" s="15"/>
      <c r="BH1240" s="15"/>
    </row>
    <row r="1241" spans="1:60" outlineLevel="3">
      <c r="A1241" s="18"/>
      <c r="B1241" s="19"/>
      <c r="C1241" s="30" t="s">
        <v>1081</v>
      </c>
      <c r="D1241" s="23"/>
      <c r="E1241" s="34">
        <v>9.6</v>
      </c>
      <c r="F1241" s="21"/>
      <c r="G1241" s="21"/>
      <c r="H1241" s="21"/>
      <c r="I1241" s="21"/>
      <c r="J1241" s="21"/>
      <c r="K1241" s="21"/>
      <c r="L1241" s="21"/>
      <c r="M1241" s="21"/>
      <c r="N1241" s="393"/>
      <c r="O1241" s="393"/>
      <c r="P1241" s="393"/>
      <c r="Q1241" s="393"/>
      <c r="R1241" s="21"/>
      <c r="S1241" s="21"/>
      <c r="T1241" s="21"/>
      <c r="U1241" s="21"/>
      <c r="V1241" s="21"/>
      <c r="W1241" s="21"/>
      <c r="X1241" s="21"/>
      <c r="Y1241" s="21"/>
      <c r="Z1241" s="15"/>
      <c r="AA1241" s="15"/>
      <c r="AB1241" s="15"/>
      <c r="AC1241" s="15"/>
      <c r="AD1241" s="15"/>
      <c r="AE1241" s="15"/>
      <c r="AF1241" s="15"/>
      <c r="AG1241" s="15" t="s">
        <v>131</v>
      </c>
      <c r="AH1241" s="15">
        <v>0</v>
      </c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</row>
    <row r="1242" spans="1:60" outlineLevel="3">
      <c r="A1242" s="18"/>
      <c r="B1242" s="19"/>
      <c r="C1242" s="30" t="s">
        <v>1082</v>
      </c>
      <c r="D1242" s="23"/>
      <c r="E1242" s="34">
        <v>23.05</v>
      </c>
      <c r="F1242" s="21"/>
      <c r="G1242" s="21"/>
      <c r="H1242" s="21"/>
      <c r="I1242" s="21"/>
      <c r="J1242" s="21"/>
      <c r="K1242" s="21"/>
      <c r="L1242" s="21"/>
      <c r="M1242" s="21"/>
      <c r="N1242" s="393"/>
      <c r="O1242" s="393"/>
      <c r="P1242" s="393"/>
      <c r="Q1242" s="393"/>
      <c r="R1242" s="21"/>
      <c r="S1242" s="21"/>
      <c r="T1242" s="21"/>
      <c r="U1242" s="21"/>
      <c r="V1242" s="21"/>
      <c r="W1242" s="21"/>
      <c r="X1242" s="21"/>
      <c r="Y1242" s="21"/>
      <c r="Z1242" s="15"/>
      <c r="AA1242" s="15"/>
      <c r="AB1242" s="15"/>
      <c r="AC1242" s="15"/>
      <c r="AD1242" s="15"/>
      <c r="AE1242" s="15"/>
      <c r="AF1242" s="15"/>
      <c r="AG1242" s="15" t="s">
        <v>131</v>
      </c>
      <c r="AH1242" s="15">
        <v>0</v>
      </c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15"/>
      <c r="AS1242" s="15"/>
      <c r="AT1242" s="15"/>
      <c r="AU1242" s="15"/>
      <c r="AV1242" s="15"/>
      <c r="AW1242" s="15"/>
      <c r="AX1242" s="15"/>
      <c r="AY1242" s="15"/>
      <c r="AZ1242" s="15"/>
      <c r="BA1242" s="15"/>
      <c r="BB1242" s="15"/>
      <c r="BC1242" s="15"/>
      <c r="BD1242" s="15"/>
      <c r="BE1242" s="15"/>
      <c r="BF1242" s="15"/>
      <c r="BG1242" s="15"/>
      <c r="BH1242" s="15"/>
    </row>
    <row r="1243" spans="1:60" outlineLevel="3">
      <c r="A1243" s="18"/>
      <c r="B1243" s="19"/>
      <c r="C1243" s="30" t="s">
        <v>1083</v>
      </c>
      <c r="D1243" s="23"/>
      <c r="E1243" s="34">
        <v>12.15</v>
      </c>
      <c r="F1243" s="21"/>
      <c r="G1243" s="21"/>
      <c r="H1243" s="21"/>
      <c r="I1243" s="21"/>
      <c r="J1243" s="21"/>
      <c r="K1243" s="21"/>
      <c r="L1243" s="21"/>
      <c r="M1243" s="21"/>
      <c r="N1243" s="393"/>
      <c r="O1243" s="393"/>
      <c r="P1243" s="393"/>
      <c r="Q1243" s="393"/>
      <c r="R1243" s="21"/>
      <c r="S1243" s="21"/>
      <c r="T1243" s="21"/>
      <c r="U1243" s="21"/>
      <c r="V1243" s="21"/>
      <c r="W1243" s="21"/>
      <c r="X1243" s="21"/>
      <c r="Y1243" s="21"/>
      <c r="Z1243" s="15"/>
      <c r="AA1243" s="15"/>
      <c r="AB1243" s="15"/>
      <c r="AC1243" s="15"/>
      <c r="AD1243" s="15"/>
      <c r="AE1243" s="15"/>
      <c r="AF1243" s="15"/>
      <c r="AG1243" s="15" t="s">
        <v>131</v>
      </c>
      <c r="AH1243" s="15">
        <v>0</v>
      </c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15"/>
      <c r="AS1243" s="15"/>
      <c r="AT1243" s="15"/>
      <c r="AU1243" s="15"/>
      <c r="AV1243" s="15"/>
      <c r="AW1243" s="15"/>
      <c r="AX1243" s="15"/>
      <c r="AY1243" s="15"/>
      <c r="AZ1243" s="15"/>
      <c r="BA1243" s="15"/>
      <c r="BB1243" s="15"/>
      <c r="BC1243" s="15"/>
      <c r="BD1243" s="15"/>
      <c r="BE1243" s="15"/>
      <c r="BF1243" s="15"/>
      <c r="BG1243" s="15"/>
      <c r="BH1243" s="15"/>
    </row>
    <row r="1244" spans="1:60" outlineLevel="3">
      <c r="A1244" s="18"/>
      <c r="B1244" s="19"/>
      <c r="C1244" s="30" t="s">
        <v>1084</v>
      </c>
      <c r="D1244" s="23"/>
      <c r="E1244" s="34">
        <v>5.3</v>
      </c>
      <c r="F1244" s="21"/>
      <c r="G1244" s="21"/>
      <c r="H1244" s="21"/>
      <c r="I1244" s="21"/>
      <c r="J1244" s="21"/>
      <c r="K1244" s="21"/>
      <c r="L1244" s="21"/>
      <c r="M1244" s="21"/>
      <c r="N1244" s="393"/>
      <c r="O1244" s="393"/>
      <c r="P1244" s="393"/>
      <c r="Q1244" s="393"/>
      <c r="R1244" s="21"/>
      <c r="S1244" s="21"/>
      <c r="T1244" s="21"/>
      <c r="U1244" s="21"/>
      <c r="V1244" s="21"/>
      <c r="W1244" s="21"/>
      <c r="X1244" s="21"/>
      <c r="Y1244" s="21"/>
      <c r="Z1244" s="15"/>
      <c r="AA1244" s="15"/>
      <c r="AB1244" s="15"/>
      <c r="AC1244" s="15"/>
      <c r="AD1244" s="15"/>
      <c r="AE1244" s="15"/>
      <c r="AF1244" s="15"/>
      <c r="AG1244" s="15" t="s">
        <v>131</v>
      </c>
      <c r="AH1244" s="15">
        <v>0</v>
      </c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15"/>
      <c r="AS1244" s="15"/>
      <c r="AT1244" s="15"/>
      <c r="AU1244" s="15"/>
      <c r="AV1244" s="15"/>
      <c r="AW1244" s="15"/>
      <c r="AX1244" s="15"/>
      <c r="AY1244" s="15"/>
      <c r="AZ1244" s="15"/>
      <c r="BA1244" s="15"/>
      <c r="BB1244" s="15"/>
      <c r="BC1244" s="15"/>
      <c r="BD1244" s="15"/>
      <c r="BE1244" s="15"/>
      <c r="BF1244" s="15"/>
      <c r="BG1244" s="15"/>
      <c r="BH1244" s="15"/>
    </row>
    <row r="1245" spans="1:60" outlineLevel="3">
      <c r="A1245" s="18"/>
      <c r="B1245" s="19"/>
      <c r="C1245" s="30" t="s">
        <v>1085</v>
      </c>
      <c r="D1245" s="23"/>
      <c r="E1245" s="34">
        <v>19</v>
      </c>
      <c r="F1245" s="21"/>
      <c r="G1245" s="21"/>
      <c r="H1245" s="21"/>
      <c r="I1245" s="21"/>
      <c r="J1245" s="21"/>
      <c r="K1245" s="21"/>
      <c r="L1245" s="21"/>
      <c r="M1245" s="21"/>
      <c r="N1245" s="393"/>
      <c r="O1245" s="393"/>
      <c r="P1245" s="393"/>
      <c r="Q1245" s="393"/>
      <c r="R1245" s="21"/>
      <c r="S1245" s="21"/>
      <c r="T1245" s="21"/>
      <c r="U1245" s="21"/>
      <c r="V1245" s="21"/>
      <c r="W1245" s="21"/>
      <c r="X1245" s="21"/>
      <c r="Y1245" s="21"/>
      <c r="Z1245" s="15"/>
      <c r="AA1245" s="15"/>
      <c r="AB1245" s="15"/>
      <c r="AC1245" s="15"/>
      <c r="AD1245" s="15"/>
      <c r="AE1245" s="15"/>
      <c r="AF1245" s="15"/>
      <c r="AG1245" s="15" t="s">
        <v>131</v>
      </c>
      <c r="AH1245" s="15">
        <v>0</v>
      </c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  <c r="AX1245" s="15"/>
      <c r="AY1245" s="15"/>
      <c r="AZ1245" s="15"/>
      <c r="BA1245" s="15"/>
      <c r="BB1245" s="15"/>
      <c r="BC1245" s="15"/>
      <c r="BD1245" s="15"/>
      <c r="BE1245" s="15"/>
      <c r="BF1245" s="15"/>
      <c r="BG1245" s="15"/>
      <c r="BH1245" s="15"/>
    </row>
    <row r="1246" spans="1:60" outlineLevel="3">
      <c r="A1246" s="18"/>
      <c r="B1246" s="19"/>
      <c r="C1246" s="30" t="s">
        <v>1086</v>
      </c>
      <c r="D1246" s="23"/>
      <c r="E1246" s="34">
        <v>11.1</v>
      </c>
      <c r="F1246" s="21"/>
      <c r="G1246" s="21"/>
      <c r="H1246" s="21"/>
      <c r="I1246" s="21"/>
      <c r="J1246" s="21"/>
      <c r="K1246" s="21"/>
      <c r="L1246" s="21"/>
      <c r="M1246" s="21"/>
      <c r="N1246" s="393"/>
      <c r="O1246" s="393"/>
      <c r="P1246" s="393"/>
      <c r="Q1246" s="393"/>
      <c r="R1246" s="21"/>
      <c r="S1246" s="21"/>
      <c r="T1246" s="21"/>
      <c r="U1246" s="21"/>
      <c r="V1246" s="21"/>
      <c r="W1246" s="21"/>
      <c r="X1246" s="21"/>
      <c r="Y1246" s="21"/>
      <c r="Z1246" s="15"/>
      <c r="AA1246" s="15"/>
      <c r="AB1246" s="15"/>
      <c r="AC1246" s="15"/>
      <c r="AD1246" s="15"/>
      <c r="AE1246" s="15"/>
      <c r="AF1246" s="15"/>
      <c r="AG1246" s="15" t="s">
        <v>131</v>
      </c>
      <c r="AH1246" s="15">
        <v>0</v>
      </c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15"/>
      <c r="AS1246" s="15"/>
      <c r="AT1246" s="15"/>
      <c r="AU1246" s="15"/>
      <c r="AV1246" s="15"/>
      <c r="AW1246" s="15"/>
      <c r="AX1246" s="15"/>
      <c r="AY1246" s="15"/>
      <c r="AZ1246" s="15"/>
      <c r="BA1246" s="15"/>
      <c r="BB1246" s="15"/>
      <c r="BC1246" s="15"/>
      <c r="BD1246" s="15"/>
      <c r="BE1246" s="15"/>
      <c r="BF1246" s="15"/>
      <c r="BG1246" s="15"/>
      <c r="BH1246" s="15"/>
    </row>
    <row r="1247" spans="1:60" outlineLevel="3">
      <c r="A1247" s="18"/>
      <c r="B1247" s="19"/>
      <c r="C1247" s="30" t="s">
        <v>1087</v>
      </c>
      <c r="D1247" s="23"/>
      <c r="E1247" s="34">
        <v>7.2</v>
      </c>
      <c r="F1247" s="21"/>
      <c r="G1247" s="21"/>
      <c r="H1247" s="21"/>
      <c r="I1247" s="21"/>
      <c r="J1247" s="21"/>
      <c r="K1247" s="21"/>
      <c r="L1247" s="21"/>
      <c r="M1247" s="21"/>
      <c r="N1247" s="393"/>
      <c r="O1247" s="393"/>
      <c r="P1247" s="393"/>
      <c r="Q1247" s="393"/>
      <c r="R1247" s="21"/>
      <c r="S1247" s="21"/>
      <c r="T1247" s="21"/>
      <c r="U1247" s="21"/>
      <c r="V1247" s="21"/>
      <c r="W1247" s="21"/>
      <c r="X1247" s="21"/>
      <c r="Y1247" s="21"/>
      <c r="Z1247" s="15"/>
      <c r="AA1247" s="15"/>
      <c r="AB1247" s="15"/>
      <c r="AC1247" s="15"/>
      <c r="AD1247" s="15"/>
      <c r="AE1247" s="15"/>
      <c r="AF1247" s="15"/>
      <c r="AG1247" s="15" t="s">
        <v>131</v>
      </c>
      <c r="AH1247" s="15">
        <v>0</v>
      </c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15"/>
      <c r="AS1247" s="15"/>
      <c r="AT1247" s="15"/>
      <c r="AU1247" s="15"/>
      <c r="AV1247" s="15"/>
      <c r="AW1247" s="15"/>
      <c r="AX1247" s="15"/>
      <c r="AY1247" s="15"/>
      <c r="AZ1247" s="15"/>
      <c r="BA1247" s="15"/>
      <c r="BB1247" s="15"/>
      <c r="BC1247" s="15"/>
      <c r="BD1247" s="15"/>
      <c r="BE1247" s="15"/>
      <c r="BF1247" s="15"/>
      <c r="BG1247" s="15"/>
      <c r="BH1247" s="15"/>
    </row>
    <row r="1248" spans="1:60" outlineLevel="3">
      <c r="A1248" s="18"/>
      <c r="B1248" s="19"/>
      <c r="C1248" s="30" t="s">
        <v>1088</v>
      </c>
      <c r="D1248" s="23"/>
      <c r="E1248" s="34">
        <v>5</v>
      </c>
      <c r="F1248" s="21"/>
      <c r="G1248" s="21"/>
      <c r="H1248" s="21"/>
      <c r="I1248" s="21"/>
      <c r="J1248" s="21"/>
      <c r="K1248" s="21"/>
      <c r="L1248" s="21"/>
      <c r="M1248" s="21"/>
      <c r="N1248" s="393"/>
      <c r="O1248" s="393"/>
      <c r="P1248" s="393"/>
      <c r="Q1248" s="393"/>
      <c r="R1248" s="21"/>
      <c r="S1248" s="21"/>
      <c r="T1248" s="21"/>
      <c r="U1248" s="21"/>
      <c r="V1248" s="21"/>
      <c r="W1248" s="21"/>
      <c r="X1248" s="21"/>
      <c r="Y1248" s="21"/>
      <c r="Z1248" s="15"/>
      <c r="AA1248" s="15"/>
      <c r="AB1248" s="15"/>
      <c r="AC1248" s="15"/>
      <c r="AD1248" s="15"/>
      <c r="AE1248" s="15"/>
      <c r="AF1248" s="15"/>
      <c r="AG1248" s="15" t="s">
        <v>131</v>
      </c>
      <c r="AH1248" s="15">
        <v>0</v>
      </c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  <c r="AS1248" s="15"/>
      <c r="AT1248" s="15"/>
      <c r="AU1248" s="15"/>
      <c r="AV1248" s="15"/>
      <c r="AW1248" s="15"/>
      <c r="AX1248" s="15"/>
      <c r="AY1248" s="15"/>
      <c r="AZ1248" s="15"/>
      <c r="BA1248" s="15"/>
      <c r="BB1248" s="15"/>
      <c r="BC1248" s="15"/>
      <c r="BD1248" s="15"/>
      <c r="BE1248" s="15"/>
      <c r="BF1248" s="15"/>
      <c r="BG1248" s="15"/>
      <c r="BH1248" s="15"/>
    </row>
    <row r="1249" spans="1:60" ht="22.5" outlineLevel="1">
      <c r="A1249" s="25">
        <v>204</v>
      </c>
      <c r="B1249" s="26" t="s">
        <v>2278</v>
      </c>
      <c r="C1249" s="29" t="s">
        <v>2279</v>
      </c>
      <c r="D1249" s="27" t="s">
        <v>267</v>
      </c>
      <c r="E1249" s="35">
        <v>197.15</v>
      </c>
      <c r="F1249" s="392"/>
      <c r="G1249" s="36">
        <f>ROUND(E1249*F1249,2)</f>
        <v>0</v>
      </c>
      <c r="H1249" s="392"/>
      <c r="I1249" s="36">
        <f>ROUND(E1249*H1249,2)</f>
        <v>0</v>
      </c>
      <c r="J1249" s="392"/>
      <c r="K1249" s="36">
        <f>ROUND(E1249*J1249,2)</f>
        <v>0</v>
      </c>
      <c r="L1249" s="36">
        <v>21</v>
      </c>
      <c r="M1249" s="36">
        <f>G1249*(1+L1249/100)</f>
        <v>0</v>
      </c>
      <c r="N1249" s="35">
        <v>3.2000000000000003E-4</v>
      </c>
      <c r="O1249" s="35">
        <f>ROUND(E1249*N1249,2)</f>
        <v>0.06</v>
      </c>
      <c r="P1249" s="35">
        <v>0</v>
      </c>
      <c r="Q1249" s="35">
        <f>ROUND(E1249*P1249,2)</f>
        <v>0</v>
      </c>
      <c r="R1249" s="36"/>
      <c r="S1249" s="36" t="s">
        <v>2116</v>
      </c>
      <c r="T1249" s="28" t="s">
        <v>2116</v>
      </c>
      <c r="U1249" s="21">
        <v>0.74</v>
      </c>
      <c r="V1249" s="21">
        <f>ROUND(E1249*U1249,2)</f>
        <v>145.88999999999999</v>
      </c>
      <c r="W1249" s="21"/>
      <c r="X1249" s="21" t="s">
        <v>135</v>
      </c>
      <c r="Y1249" s="21" t="s">
        <v>2117</v>
      </c>
      <c r="Z1249" s="15"/>
      <c r="AA1249" s="15"/>
      <c r="AB1249" s="15"/>
      <c r="AC1249" s="15"/>
      <c r="AD1249" s="15"/>
      <c r="AE1249" s="15"/>
      <c r="AF1249" s="15"/>
      <c r="AG1249" s="15" t="s">
        <v>136</v>
      </c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5"/>
      <c r="BC1249" s="15"/>
      <c r="BD1249" s="15"/>
      <c r="BE1249" s="15"/>
      <c r="BF1249" s="15"/>
      <c r="BG1249" s="15"/>
      <c r="BH1249" s="15"/>
    </row>
    <row r="1250" spans="1:60" ht="33.75" outlineLevel="2">
      <c r="A1250" s="18"/>
      <c r="B1250" s="19"/>
      <c r="C1250" s="30" t="s">
        <v>2272</v>
      </c>
      <c r="D1250" s="23"/>
      <c r="E1250" s="34">
        <v>35.04</v>
      </c>
      <c r="F1250" s="21"/>
      <c r="G1250" s="21"/>
      <c r="H1250" s="21"/>
      <c r="I1250" s="21"/>
      <c r="J1250" s="21"/>
      <c r="K1250" s="21"/>
      <c r="L1250" s="21"/>
      <c r="M1250" s="21"/>
      <c r="N1250" s="393"/>
      <c r="O1250" s="393"/>
      <c r="P1250" s="393"/>
      <c r="Q1250" s="393"/>
      <c r="R1250" s="21"/>
      <c r="S1250" s="21"/>
      <c r="T1250" s="21"/>
      <c r="U1250" s="21"/>
      <c r="V1250" s="21"/>
      <c r="W1250" s="21"/>
      <c r="X1250" s="21"/>
      <c r="Y1250" s="21"/>
      <c r="Z1250" s="15"/>
      <c r="AA1250" s="15"/>
      <c r="AB1250" s="15"/>
      <c r="AC1250" s="15"/>
      <c r="AD1250" s="15"/>
      <c r="AE1250" s="15"/>
      <c r="AF1250" s="15"/>
      <c r="AG1250" s="15" t="s">
        <v>131</v>
      </c>
      <c r="AH1250" s="15">
        <v>0</v>
      </c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</row>
    <row r="1251" spans="1:60" outlineLevel="3">
      <c r="A1251" s="18"/>
      <c r="B1251" s="19"/>
      <c r="C1251" s="30" t="s">
        <v>2273</v>
      </c>
      <c r="D1251" s="23"/>
      <c r="E1251" s="34">
        <v>3.72</v>
      </c>
      <c r="F1251" s="21"/>
      <c r="G1251" s="21"/>
      <c r="H1251" s="21"/>
      <c r="I1251" s="21"/>
      <c r="J1251" s="21"/>
      <c r="K1251" s="21"/>
      <c r="L1251" s="21"/>
      <c r="M1251" s="21"/>
      <c r="N1251" s="393"/>
      <c r="O1251" s="393"/>
      <c r="P1251" s="393"/>
      <c r="Q1251" s="393"/>
      <c r="R1251" s="21"/>
      <c r="S1251" s="21"/>
      <c r="T1251" s="21"/>
      <c r="U1251" s="21"/>
      <c r="V1251" s="21"/>
      <c r="W1251" s="21"/>
      <c r="X1251" s="21"/>
      <c r="Y1251" s="21"/>
      <c r="Z1251" s="15"/>
      <c r="AA1251" s="15"/>
      <c r="AB1251" s="15"/>
      <c r="AC1251" s="15"/>
      <c r="AD1251" s="15"/>
      <c r="AE1251" s="15"/>
      <c r="AF1251" s="15"/>
      <c r="AG1251" s="15" t="s">
        <v>131</v>
      </c>
      <c r="AH1251" s="15">
        <v>0</v>
      </c>
      <c r="AI1251" s="15"/>
      <c r="AJ1251" s="15"/>
      <c r="AK1251" s="15"/>
      <c r="AL1251" s="15"/>
      <c r="AM1251" s="15"/>
      <c r="AN1251" s="15"/>
      <c r="AO1251" s="15"/>
      <c r="AP1251" s="15"/>
      <c r="AQ1251" s="15"/>
      <c r="AR1251" s="15"/>
      <c r="AS1251" s="15"/>
      <c r="AT1251" s="15"/>
      <c r="AU1251" s="15"/>
      <c r="AV1251" s="15"/>
      <c r="AW1251" s="15"/>
      <c r="AX1251" s="15"/>
      <c r="AY1251" s="15"/>
      <c r="AZ1251" s="15"/>
      <c r="BA1251" s="15"/>
      <c r="BB1251" s="15"/>
      <c r="BC1251" s="15"/>
      <c r="BD1251" s="15"/>
      <c r="BE1251" s="15"/>
      <c r="BF1251" s="15"/>
      <c r="BG1251" s="15"/>
      <c r="BH1251" s="15"/>
    </row>
    <row r="1252" spans="1:60" ht="22.5" outlineLevel="3">
      <c r="A1252" s="18"/>
      <c r="B1252" s="19"/>
      <c r="C1252" s="30" t="s">
        <v>2274</v>
      </c>
      <c r="D1252" s="23"/>
      <c r="E1252" s="34">
        <v>31.1</v>
      </c>
      <c r="F1252" s="21"/>
      <c r="G1252" s="21"/>
      <c r="H1252" s="21"/>
      <c r="I1252" s="21"/>
      <c r="J1252" s="21"/>
      <c r="K1252" s="21"/>
      <c r="L1252" s="21"/>
      <c r="M1252" s="21"/>
      <c r="N1252" s="393"/>
      <c r="O1252" s="393"/>
      <c r="P1252" s="393"/>
      <c r="Q1252" s="393"/>
      <c r="R1252" s="21"/>
      <c r="S1252" s="21"/>
      <c r="T1252" s="21"/>
      <c r="U1252" s="21"/>
      <c r="V1252" s="21"/>
      <c r="W1252" s="21"/>
      <c r="X1252" s="21"/>
      <c r="Y1252" s="21"/>
      <c r="Z1252" s="15"/>
      <c r="AA1252" s="15"/>
      <c r="AB1252" s="15"/>
      <c r="AC1252" s="15"/>
      <c r="AD1252" s="15"/>
      <c r="AE1252" s="15"/>
      <c r="AF1252" s="15"/>
      <c r="AG1252" s="15" t="s">
        <v>131</v>
      </c>
      <c r="AH1252" s="15">
        <v>0</v>
      </c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  <c r="AS1252" s="15"/>
      <c r="AT1252" s="15"/>
      <c r="AU1252" s="15"/>
      <c r="AV1252" s="15"/>
      <c r="AW1252" s="15"/>
      <c r="AX1252" s="15"/>
      <c r="AY1252" s="15"/>
      <c r="AZ1252" s="15"/>
      <c r="BA1252" s="15"/>
      <c r="BB1252" s="15"/>
      <c r="BC1252" s="15"/>
      <c r="BD1252" s="15"/>
      <c r="BE1252" s="15"/>
      <c r="BF1252" s="15"/>
      <c r="BG1252" s="15"/>
      <c r="BH1252" s="15"/>
    </row>
    <row r="1253" spans="1:60" ht="22.5" outlineLevel="3">
      <c r="A1253" s="18"/>
      <c r="B1253" s="19"/>
      <c r="C1253" s="30" t="s">
        <v>2275</v>
      </c>
      <c r="D1253" s="23"/>
      <c r="E1253" s="34">
        <v>40.11</v>
      </c>
      <c r="F1253" s="21"/>
      <c r="G1253" s="21"/>
      <c r="H1253" s="21"/>
      <c r="I1253" s="21"/>
      <c r="J1253" s="21"/>
      <c r="K1253" s="21"/>
      <c r="L1253" s="21"/>
      <c r="M1253" s="21"/>
      <c r="N1253" s="393"/>
      <c r="O1253" s="393"/>
      <c r="P1253" s="393"/>
      <c r="Q1253" s="393"/>
      <c r="R1253" s="21"/>
      <c r="S1253" s="21"/>
      <c r="T1253" s="21"/>
      <c r="U1253" s="21"/>
      <c r="V1253" s="21"/>
      <c r="W1253" s="21"/>
      <c r="X1253" s="21"/>
      <c r="Y1253" s="21"/>
      <c r="Z1253" s="15"/>
      <c r="AA1253" s="15"/>
      <c r="AB1253" s="15"/>
      <c r="AC1253" s="15"/>
      <c r="AD1253" s="15"/>
      <c r="AE1253" s="15"/>
      <c r="AF1253" s="15"/>
      <c r="AG1253" s="15" t="s">
        <v>131</v>
      </c>
      <c r="AH1253" s="15">
        <v>0</v>
      </c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  <c r="AS1253" s="15"/>
      <c r="AT1253" s="15"/>
      <c r="AU1253" s="15"/>
      <c r="AV1253" s="15"/>
      <c r="AW1253" s="15"/>
      <c r="AX1253" s="15"/>
      <c r="AY1253" s="15"/>
      <c r="AZ1253" s="15"/>
      <c r="BA1253" s="15"/>
      <c r="BB1253" s="15"/>
      <c r="BC1253" s="15"/>
      <c r="BD1253" s="15"/>
      <c r="BE1253" s="15"/>
      <c r="BF1253" s="15"/>
      <c r="BG1253" s="15"/>
      <c r="BH1253" s="15"/>
    </row>
    <row r="1254" spans="1:60" ht="33.75" outlineLevel="3">
      <c r="A1254" s="18"/>
      <c r="B1254" s="19"/>
      <c r="C1254" s="30" t="s">
        <v>2276</v>
      </c>
      <c r="D1254" s="23"/>
      <c r="E1254" s="34">
        <v>41.59</v>
      </c>
      <c r="F1254" s="21"/>
      <c r="G1254" s="21"/>
      <c r="H1254" s="21"/>
      <c r="I1254" s="21"/>
      <c r="J1254" s="21"/>
      <c r="K1254" s="21"/>
      <c r="L1254" s="21"/>
      <c r="M1254" s="21"/>
      <c r="N1254" s="393"/>
      <c r="O1254" s="393"/>
      <c r="P1254" s="393"/>
      <c r="Q1254" s="393"/>
      <c r="R1254" s="21"/>
      <c r="S1254" s="21"/>
      <c r="T1254" s="21"/>
      <c r="U1254" s="21"/>
      <c r="V1254" s="21"/>
      <c r="W1254" s="21"/>
      <c r="X1254" s="21"/>
      <c r="Y1254" s="21"/>
      <c r="Z1254" s="15"/>
      <c r="AA1254" s="15"/>
      <c r="AB1254" s="15"/>
      <c r="AC1254" s="15"/>
      <c r="AD1254" s="15"/>
      <c r="AE1254" s="15"/>
      <c r="AF1254" s="15"/>
      <c r="AG1254" s="15" t="s">
        <v>131</v>
      </c>
      <c r="AH1254" s="15">
        <v>0</v>
      </c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5"/>
      <c r="BC1254" s="15"/>
      <c r="BD1254" s="15"/>
      <c r="BE1254" s="15"/>
      <c r="BF1254" s="15"/>
      <c r="BG1254" s="15"/>
      <c r="BH1254" s="15"/>
    </row>
    <row r="1255" spans="1:60" ht="33.75" outlineLevel="3">
      <c r="A1255" s="18"/>
      <c r="B1255" s="19"/>
      <c r="C1255" s="30" t="s">
        <v>2277</v>
      </c>
      <c r="D1255" s="23"/>
      <c r="E1255" s="34">
        <v>45.59</v>
      </c>
      <c r="F1255" s="21"/>
      <c r="G1255" s="21"/>
      <c r="H1255" s="21"/>
      <c r="I1255" s="21"/>
      <c r="J1255" s="21"/>
      <c r="K1255" s="21"/>
      <c r="L1255" s="21"/>
      <c r="M1255" s="21"/>
      <c r="N1255" s="393"/>
      <c r="O1255" s="393"/>
      <c r="P1255" s="393"/>
      <c r="Q1255" s="393"/>
      <c r="R1255" s="21"/>
      <c r="S1255" s="21"/>
      <c r="T1255" s="21"/>
      <c r="U1255" s="21"/>
      <c r="V1255" s="21"/>
      <c r="W1255" s="21"/>
      <c r="X1255" s="21"/>
      <c r="Y1255" s="21"/>
      <c r="Z1255" s="15"/>
      <c r="AA1255" s="15"/>
      <c r="AB1255" s="15"/>
      <c r="AC1255" s="15"/>
      <c r="AD1255" s="15"/>
      <c r="AE1255" s="15"/>
      <c r="AF1255" s="15"/>
      <c r="AG1255" s="15" t="s">
        <v>131</v>
      </c>
      <c r="AH1255" s="15">
        <v>0</v>
      </c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  <c r="AS1255" s="15"/>
      <c r="AT1255" s="15"/>
      <c r="AU1255" s="15"/>
      <c r="AV1255" s="15"/>
      <c r="AW1255" s="15"/>
      <c r="AX1255" s="15"/>
      <c r="AY1255" s="15"/>
      <c r="AZ1255" s="15"/>
      <c r="BA1255" s="15"/>
      <c r="BB1255" s="15"/>
      <c r="BC1255" s="15"/>
      <c r="BD1255" s="15"/>
      <c r="BE1255" s="15"/>
      <c r="BF1255" s="15"/>
      <c r="BG1255" s="15"/>
      <c r="BH1255" s="15"/>
    </row>
    <row r="1256" spans="1:60" outlineLevel="1">
      <c r="A1256" s="25">
        <v>205</v>
      </c>
      <c r="B1256" s="26" t="s">
        <v>1089</v>
      </c>
      <c r="C1256" s="29" t="s">
        <v>1090</v>
      </c>
      <c r="D1256" s="27" t="s">
        <v>267</v>
      </c>
      <c r="E1256" s="35">
        <v>331.21</v>
      </c>
      <c r="F1256" s="392"/>
      <c r="G1256" s="36">
        <f>ROUND(E1256*F1256,2)</f>
        <v>0</v>
      </c>
      <c r="H1256" s="392"/>
      <c r="I1256" s="36">
        <f>ROUND(E1256*H1256,2)</f>
        <v>0</v>
      </c>
      <c r="J1256" s="392"/>
      <c r="K1256" s="36">
        <f>ROUND(E1256*J1256,2)</f>
        <v>0</v>
      </c>
      <c r="L1256" s="36">
        <v>21</v>
      </c>
      <c r="M1256" s="36">
        <f>G1256*(1+L1256/100)</f>
        <v>0</v>
      </c>
      <c r="N1256" s="35">
        <v>0</v>
      </c>
      <c r="O1256" s="35">
        <f>ROUND(E1256*N1256,2)</f>
        <v>0</v>
      </c>
      <c r="P1256" s="35">
        <v>0</v>
      </c>
      <c r="Q1256" s="35">
        <f>ROUND(E1256*P1256,2)</f>
        <v>0</v>
      </c>
      <c r="R1256" s="36"/>
      <c r="S1256" s="36" t="s">
        <v>2116</v>
      </c>
      <c r="T1256" s="28" t="s">
        <v>2116</v>
      </c>
      <c r="U1256" s="21">
        <v>0.154</v>
      </c>
      <c r="V1256" s="21">
        <f>ROUND(E1256*U1256,2)</f>
        <v>51.01</v>
      </c>
      <c r="W1256" s="21"/>
      <c r="X1256" s="21" t="s">
        <v>135</v>
      </c>
      <c r="Y1256" s="21" t="s">
        <v>2117</v>
      </c>
      <c r="Z1256" s="15"/>
      <c r="AA1256" s="15"/>
      <c r="AB1256" s="15"/>
      <c r="AC1256" s="15"/>
      <c r="AD1256" s="15"/>
      <c r="AE1256" s="15"/>
      <c r="AF1256" s="15"/>
      <c r="AG1256" s="15" t="s">
        <v>136</v>
      </c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  <c r="AS1256" s="15"/>
      <c r="AT1256" s="15"/>
      <c r="AU1256" s="15"/>
      <c r="AV1256" s="15"/>
      <c r="AW1256" s="15"/>
      <c r="AX1256" s="15"/>
      <c r="AY1256" s="15"/>
      <c r="AZ1256" s="15"/>
      <c r="BA1256" s="15"/>
      <c r="BB1256" s="15"/>
      <c r="BC1256" s="15"/>
      <c r="BD1256" s="15"/>
      <c r="BE1256" s="15"/>
      <c r="BF1256" s="15"/>
      <c r="BG1256" s="15"/>
      <c r="BH1256" s="15"/>
    </row>
    <row r="1257" spans="1:60" ht="22.5" outlineLevel="2">
      <c r="A1257" s="18"/>
      <c r="B1257" s="19"/>
      <c r="C1257" s="30" t="s">
        <v>1067</v>
      </c>
      <c r="D1257" s="23"/>
      <c r="E1257" s="34">
        <v>22.4</v>
      </c>
      <c r="F1257" s="21"/>
      <c r="G1257" s="21"/>
      <c r="H1257" s="21"/>
      <c r="I1257" s="21"/>
      <c r="J1257" s="21"/>
      <c r="K1257" s="21"/>
      <c r="L1257" s="21"/>
      <c r="M1257" s="21"/>
      <c r="N1257" s="393"/>
      <c r="O1257" s="393"/>
      <c r="P1257" s="393"/>
      <c r="Q1257" s="393"/>
      <c r="R1257" s="21"/>
      <c r="S1257" s="21"/>
      <c r="T1257" s="21"/>
      <c r="U1257" s="21"/>
      <c r="V1257" s="21"/>
      <c r="W1257" s="21"/>
      <c r="X1257" s="21"/>
      <c r="Y1257" s="21"/>
      <c r="Z1257" s="15"/>
      <c r="AA1257" s="15"/>
      <c r="AB1257" s="15"/>
      <c r="AC1257" s="15"/>
      <c r="AD1257" s="15"/>
      <c r="AE1257" s="15"/>
      <c r="AF1257" s="15"/>
      <c r="AG1257" s="15" t="s">
        <v>131</v>
      </c>
      <c r="AH1257" s="15">
        <v>0</v>
      </c>
      <c r="AI1257" s="15"/>
      <c r="AJ1257" s="15"/>
      <c r="AK1257" s="15"/>
      <c r="AL1257" s="15"/>
      <c r="AM1257" s="15"/>
      <c r="AN1257" s="15"/>
      <c r="AO1257" s="15"/>
      <c r="AP1257" s="15"/>
      <c r="AQ1257" s="15"/>
      <c r="AR1257" s="15"/>
      <c r="AS1257" s="15"/>
      <c r="AT1257" s="15"/>
      <c r="AU1257" s="15"/>
      <c r="AV1257" s="15"/>
      <c r="AW1257" s="15"/>
      <c r="AX1257" s="15"/>
      <c r="AY1257" s="15"/>
      <c r="AZ1257" s="15"/>
      <c r="BA1257" s="15"/>
      <c r="BB1257" s="15"/>
      <c r="BC1257" s="15"/>
      <c r="BD1257" s="15"/>
      <c r="BE1257" s="15"/>
      <c r="BF1257" s="15"/>
      <c r="BG1257" s="15"/>
      <c r="BH1257" s="15"/>
    </row>
    <row r="1258" spans="1:60" outlineLevel="3">
      <c r="A1258" s="18"/>
      <c r="B1258" s="19"/>
      <c r="C1258" s="30" t="s">
        <v>1068</v>
      </c>
      <c r="D1258" s="23"/>
      <c r="E1258" s="34">
        <v>9.85</v>
      </c>
      <c r="F1258" s="21"/>
      <c r="G1258" s="21"/>
      <c r="H1258" s="21"/>
      <c r="I1258" s="21"/>
      <c r="J1258" s="21"/>
      <c r="K1258" s="21"/>
      <c r="L1258" s="21"/>
      <c r="M1258" s="21"/>
      <c r="N1258" s="393"/>
      <c r="O1258" s="393"/>
      <c r="P1258" s="393"/>
      <c r="Q1258" s="393"/>
      <c r="R1258" s="21"/>
      <c r="S1258" s="21"/>
      <c r="T1258" s="21"/>
      <c r="U1258" s="21"/>
      <c r="V1258" s="21"/>
      <c r="W1258" s="21"/>
      <c r="X1258" s="21"/>
      <c r="Y1258" s="21"/>
      <c r="Z1258" s="15"/>
      <c r="AA1258" s="15"/>
      <c r="AB1258" s="15"/>
      <c r="AC1258" s="15"/>
      <c r="AD1258" s="15"/>
      <c r="AE1258" s="15"/>
      <c r="AF1258" s="15"/>
      <c r="AG1258" s="15" t="s">
        <v>131</v>
      </c>
      <c r="AH1258" s="15">
        <v>0</v>
      </c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  <c r="AS1258" s="15"/>
      <c r="AT1258" s="15"/>
      <c r="AU1258" s="15"/>
      <c r="AV1258" s="15"/>
      <c r="AW1258" s="15"/>
      <c r="AX1258" s="15"/>
      <c r="AY1258" s="15"/>
      <c r="AZ1258" s="15"/>
      <c r="BA1258" s="15"/>
      <c r="BB1258" s="15"/>
      <c r="BC1258" s="15"/>
      <c r="BD1258" s="15"/>
      <c r="BE1258" s="15"/>
      <c r="BF1258" s="15"/>
      <c r="BG1258" s="15"/>
      <c r="BH1258" s="15"/>
    </row>
    <row r="1259" spans="1:60" outlineLevel="3">
      <c r="A1259" s="18"/>
      <c r="B1259" s="19"/>
      <c r="C1259" s="30" t="s">
        <v>1069</v>
      </c>
      <c r="D1259" s="23"/>
      <c r="E1259" s="34">
        <v>43.6</v>
      </c>
      <c r="F1259" s="21"/>
      <c r="G1259" s="21"/>
      <c r="H1259" s="21"/>
      <c r="I1259" s="21"/>
      <c r="J1259" s="21"/>
      <c r="K1259" s="21"/>
      <c r="L1259" s="21"/>
      <c r="M1259" s="21"/>
      <c r="N1259" s="393"/>
      <c r="O1259" s="393"/>
      <c r="P1259" s="393"/>
      <c r="Q1259" s="393"/>
      <c r="R1259" s="21"/>
      <c r="S1259" s="21"/>
      <c r="T1259" s="21"/>
      <c r="U1259" s="21"/>
      <c r="V1259" s="21"/>
      <c r="W1259" s="21"/>
      <c r="X1259" s="21"/>
      <c r="Y1259" s="21"/>
      <c r="Z1259" s="15"/>
      <c r="AA1259" s="15"/>
      <c r="AB1259" s="15"/>
      <c r="AC1259" s="15"/>
      <c r="AD1259" s="15"/>
      <c r="AE1259" s="15"/>
      <c r="AF1259" s="15"/>
      <c r="AG1259" s="15" t="s">
        <v>131</v>
      </c>
      <c r="AH1259" s="15">
        <v>0</v>
      </c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  <c r="AS1259" s="15"/>
      <c r="AT1259" s="15"/>
      <c r="AU1259" s="15"/>
      <c r="AV1259" s="15"/>
      <c r="AW1259" s="15"/>
      <c r="AX1259" s="15"/>
      <c r="AY1259" s="15"/>
      <c r="AZ1259" s="15"/>
      <c r="BA1259" s="15"/>
      <c r="BB1259" s="15"/>
      <c r="BC1259" s="15"/>
      <c r="BD1259" s="15"/>
      <c r="BE1259" s="15"/>
      <c r="BF1259" s="15"/>
      <c r="BG1259" s="15"/>
      <c r="BH1259" s="15"/>
    </row>
    <row r="1260" spans="1:60" outlineLevel="3">
      <c r="A1260" s="18"/>
      <c r="B1260" s="19"/>
      <c r="C1260" s="30" t="s">
        <v>1070</v>
      </c>
      <c r="D1260" s="23"/>
      <c r="E1260" s="34">
        <v>3.4</v>
      </c>
      <c r="F1260" s="21"/>
      <c r="G1260" s="21"/>
      <c r="H1260" s="21"/>
      <c r="I1260" s="21"/>
      <c r="J1260" s="21"/>
      <c r="K1260" s="21"/>
      <c r="L1260" s="21"/>
      <c r="M1260" s="21"/>
      <c r="N1260" s="393"/>
      <c r="O1260" s="393"/>
      <c r="P1260" s="393"/>
      <c r="Q1260" s="393"/>
      <c r="R1260" s="21"/>
      <c r="S1260" s="21"/>
      <c r="T1260" s="21"/>
      <c r="U1260" s="21"/>
      <c r="V1260" s="21"/>
      <c r="W1260" s="21"/>
      <c r="X1260" s="21"/>
      <c r="Y1260" s="21"/>
      <c r="Z1260" s="15"/>
      <c r="AA1260" s="15"/>
      <c r="AB1260" s="15"/>
      <c r="AC1260" s="15"/>
      <c r="AD1260" s="15"/>
      <c r="AE1260" s="15"/>
      <c r="AF1260" s="15"/>
      <c r="AG1260" s="15" t="s">
        <v>131</v>
      </c>
      <c r="AH1260" s="15">
        <v>0</v>
      </c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  <c r="AS1260" s="15"/>
      <c r="AT1260" s="15"/>
      <c r="AU1260" s="15"/>
      <c r="AV1260" s="15"/>
      <c r="AW1260" s="15"/>
      <c r="AX1260" s="15"/>
      <c r="AY1260" s="15"/>
      <c r="AZ1260" s="15"/>
      <c r="BA1260" s="15"/>
      <c r="BB1260" s="15"/>
      <c r="BC1260" s="15"/>
      <c r="BD1260" s="15"/>
      <c r="BE1260" s="15"/>
      <c r="BF1260" s="15"/>
      <c r="BG1260" s="15"/>
      <c r="BH1260" s="15"/>
    </row>
    <row r="1261" spans="1:60" outlineLevel="3">
      <c r="A1261" s="18"/>
      <c r="B1261" s="19"/>
      <c r="C1261" s="30" t="s">
        <v>1071</v>
      </c>
      <c r="D1261" s="23"/>
      <c r="E1261" s="34">
        <v>2.87</v>
      </c>
      <c r="F1261" s="21"/>
      <c r="G1261" s="21"/>
      <c r="H1261" s="21"/>
      <c r="I1261" s="21"/>
      <c r="J1261" s="21"/>
      <c r="K1261" s="21"/>
      <c r="L1261" s="21"/>
      <c r="M1261" s="21"/>
      <c r="N1261" s="393"/>
      <c r="O1261" s="393"/>
      <c r="P1261" s="393"/>
      <c r="Q1261" s="393"/>
      <c r="R1261" s="21"/>
      <c r="S1261" s="21"/>
      <c r="T1261" s="21"/>
      <c r="U1261" s="21"/>
      <c r="V1261" s="21"/>
      <c r="W1261" s="21"/>
      <c r="X1261" s="21"/>
      <c r="Y1261" s="21"/>
      <c r="Z1261" s="15"/>
      <c r="AA1261" s="15"/>
      <c r="AB1261" s="15"/>
      <c r="AC1261" s="15"/>
      <c r="AD1261" s="15"/>
      <c r="AE1261" s="15"/>
      <c r="AF1261" s="15"/>
      <c r="AG1261" s="15" t="s">
        <v>131</v>
      </c>
      <c r="AH1261" s="15">
        <v>0</v>
      </c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15"/>
      <c r="AS1261" s="15"/>
      <c r="AT1261" s="15"/>
      <c r="AU1261" s="15"/>
      <c r="AV1261" s="15"/>
      <c r="AW1261" s="15"/>
      <c r="AX1261" s="15"/>
      <c r="AY1261" s="15"/>
      <c r="AZ1261" s="15"/>
      <c r="BA1261" s="15"/>
      <c r="BB1261" s="15"/>
      <c r="BC1261" s="15"/>
      <c r="BD1261" s="15"/>
      <c r="BE1261" s="15"/>
      <c r="BF1261" s="15"/>
      <c r="BG1261" s="15"/>
      <c r="BH1261" s="15"/>
    </row>
    <row r="1262" spans="1:60" outlineLevel="3">
      <c r="A1262" s="18"/>
      <c r="B1262" s="19"/>
      <c r="C1262" s="30" t="s">
        <v>1072</v>
      </c>
      <c r="D1262" s="23"/>
      <c r="E1262" s="34">
        <v>1.9</v>
      </c>
      <c r="F1262" s="21"/>
      <c r="G1262" s="21"/>
      <c r="H1262" s="21"/>
      <c r="I1262" s="21"/>
      <c r="J1262" s="21"/>
      <c r="K1262" s="21"/>
      <c r="L1262" s="21"/>
      <c r="M1262" s="21"/>
      <c r="N1262" s="393"/>
      <c r="O1262" s="393"/>
      <c r="P1262" s="393"/>
      <c r="Q1262" s="393"/>
      <c r="R1262" s="21"/>
      <c r="S1262" s="21"/>
      <c r="T1262" s="21"/>
      <c r="U1262" s="21"/>
      <c r="V1262" s="21"/>
      <c r="W1262" s="21"/>
      <c r="X1262" s="21"/>
      <c r="Y1262" s="21"/>
      <c r="Z1262" s="15"/>
      <c r="AA1262" s="15"/>
      <c r="AB1262" s="15"/>
      <c r="AC1262" s="15"/>
      <c r="AD1262" s="15"/>
      <c r="AE1262" s="15"/>
      <c r="AF1262" s="15"/>
      <c r="AG1262" s="15" t="s">
        <v>131</v>
      </c>
      <c r="AH1262" s="15">
        <v>0</v>
      </c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15"/>
      <c r="AS1262" s="15"/>
      <c r="AT1262" s="15"/>
      <c r="AU1262" s="15"/>
      <c r="AV1262" s="15"/>
      <c r="AW1262" s="15"/>
      <c r="AX1262" s="15"/>
      <c r="AY1262" s="15"/>
      <c r="AZ1262" s="15"/>
      <c r="BA1262" s="15"/>
      <c r="BB1262" s="15"/>
      <c r="BC1262" s="15"/>
      <c r="BD1262" s="15"/>
      <c r="BE1262" s="15"/>
      <c r="BF1262" s="15"/>
      <c r="BG1262" s="15"/>
      <c r="BH1262" s="15"/>
    </row>
    <row r="1263" spans="1:60" outlineLevel="3">
      <c r="A1263" s="18"/>
      <c r="B1263" s="19"/>
      <c r="C1263" s="30" t="s">
        <v>1073</v>
      </c>
      <c r="D1263" s="23"/>
      <c r="E1263" s="34">
        <v>17.8</v>
      </c>
      <c r="F1263" s="21"/>
      <c r="G1263" s="21"/>
      <c r="H1263" s="21"/>
      <c r="I1263" s="21"/>
      <c r="J1263" s="21"/>
      <c r="K1263" s="21"/>
      <c r="L1263" s="21"/>
      <c r="M1263" s="21"/>
      <c r="N1263" s="393"/>
      <c r="O1263" s="393"/>
      <c r="P1263" s="393"/>
      <c r="Q1263" s="393"/>
      <c r="R1263" s="21"/>
      <c r="S1263" s="21"/>
      <c r="T1263" s="21"/>
      <c r="U1263" s="21"/>
      <c r="V1263" s="21"/>
      <c r="W1263" s="21"/>
      <c r="X1263" s="21"/>
      <c r="Y1263" s="21"/>
      <c r="Z1263" s="15"/>
      <c r="AA1263" s="15"/>
      <c r="AB1263" s="15"/>
      <c r="AC1263" s="15"/>
      <c r="AD1263" s="15"/>
      <c r="AE1263" s="15"/>
      <c r="AF1263" s="15"/>
      <c r="AG1263" s="15" t="s">
        <v>131</v>
      </c>
      <c r="AH1263" s="15">
        <v>0</v>
      </c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15"/>
      <c r="AS1263" s="15"/>
      <c r="AT1263" s="15"/>
      <c r="AU1263" s="15"/>
      <c r="AV1263" s="15"/>
      <c r="AW1263" s="15"/>
      <c r="AX1263" s="15"/>
      <c r="AY1263" s="15"/>
      <c r="AZ1263" s="15"/>
      <c r="BA1263" s="15"/>
      <c r="BB1263" s="15"/>
      <c r="BC1263" s="15"/>
      <c r="BD1263" s="15"/>
      <c r="BE1263" s="15"/>
      <c r="BF1263" s="15"/>
      <c r="BG1263" s="15"/>
      <c r="BH1263" s="15"/>
    </row>
    <row r="1264" spans="1:60" ht="22.5" outlineLevel="3">
      <c r="A1264" s="18"/>
      <c r="B1264" s="19"/>
      <c r="C1264" s="30" t="s">
        <v>1074</v>
      </c>
      <c r="D1264" s="23"/>
      <c r="E1264" s="34">
        <v>19.25</v>
      </c>
      <c r="F1264" s="21"/>
      <c r="G1264" s="21"/>
      <c r="H1264" s="21"/>
      <c r="I1264" s="21"/>
      <c r="J1264" s="21"/>
      <c r="K1264" s="21"/>
      <c r="L1264" s="21"/>
      <c r="M1264" s="21"/>
      <c r="N1264" s="393"/>
      <c r="O1264" s="393"/>
      <c r="P1264" s="393"/>
      <c r="Q1264" s="393"/>
      <c r="R1264" s="21"/>
      <c r="S1264" s="21"/>
      <c r="T1264" s="21"/>
      <c r="U1264" s="21"/>
      <c r="V1264" s="21"/>
      <c r="W1264" s="21"/>
      <c r="X1264" s="21"/>
      <c r="Y1264" s="21"/>
      <c r="Z1264" s="15"/>
      <c r="AA1264" s="15"/>
      <c r="AB1264" s="15"/>
      <c r="AC1264" s="15"/>
      <c r="AD1264" s="15"/>
      <c r="AE1264" s="15"/>
      <c r="AF1264" s="15"/>
      <c r="AG1264" s="15" t="s">
        <v>131</v>
      </c>
      <c r="AH1264" s="15">
        <v>0</v>
      </c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  <c r="AS1264" s="15"/>
      <c r="AT1264" s="15"/>
      <c r="AU1264" s="15"/>
      <c r="AV1264" s="15"/>
      <c r="AW1264" s="15"/>
      <c r="AX1264" s="15"/>
      <c r="AY1264" s="15"/>
      <c r="AZ1264" s="15"/>
      <c r="BA1264" s="15"/>
      <c r="BB1264" s="15"/>
      <c r="BC1264" s="15"/>
      <c r="BD1264" s="15"/>
      <c r="BE1264" s="15"/>
      <c r="BF1264" s="15"/>
      <c r="BG1264" s="15"/>
      <c r="BH1264" s="15"/>
    </row>
    <row r="1265" spans="1:60" ht="22.5" outlineLevel="3">
      <c r="A1265" s="18"/>
      <c r="B1265" s="19"/>
      <c r="C1265" s="30" t="s">
        <v>1075</v>
      </c>
      <c r="D1265" s="23"/>
      <c r="E1265" s="34">
        <v>28.94</v>
      </c>
      <c r="F1265" s="21"/>
      <c r="G1265" s="21"/>
      <c r="H1265" s="21"/>
      <c r="I1265" s="21"/>
      <c r="J1265" s="21"/>
      <c r="K1265" s="21"/>
      <c r="L1265" s="21"/>
      <c r="M1265" s="21"/>
      <c r="N1265" s="393"/>
      <c r="O1265" s="393"/>
      <c r="P1265" s="393"/>
      <c r="Q1265" s="393"/>
      <c r="R1265" s="21"/>
      <c r="S1265" s="21"/>
      <c r="T1265" s="21"/>
      <c r="U1265" s="21"/>
      <c r="V1265" s="21"/>
      <c r="W1265" s="21"/>
      <c r="X1265" s="21"/>
      <c r="Y1265" s="21"/>
      <c r="Z1265" s="15"/>
      <c r="AA1265" s="15"/>
      <c r="AB1265" s="15"/>
      <c r="AC1265" s="15"/>
      <c r="AD1265" s="15"/>
      <c r="AE1265" s="15"/>
      <c r="AF1265" s="15"/>
      <c r="AG1265" s="15" t="s">
        <v>131</v>
      </c>
      <c r="AH1265" s="15">
        <v>0</v>
      </c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  <c r="BF1265" s="15"/>
      <c r="BG1265" s="15"/>
      <c r="BH1265" s="15"/>
    </row>
    <row r="1266" spans="1:60" outlineLevel="3">
      <c r="A1266" s="18"/>
      <c r="B1266" s="19"/>
      <c r="C1266" s="30" t="s">
        <v>1076</v>
      </c>
      <c r="D1266" s="23"/>
      <c r="E1266" s="34">
        <v>21.4</v>
      </c>
      <c r="F1266" s="21"/>
      <c r="G1266" s="21"/>
      <c r="H1266" s="21"/>
      <c r="I1266" s="21"/>
      <c r="J1266" s="21"/>
      <c r="K1266" s="21"/>
      <c r="L1266" s="21"/>
      <c r="M1266" s="21"/>
      <c r="N1266" s="393"/>
      <c r="O1266" s="393"/>
      <c r="P1266" s="393"/>
      <c r="Q1266" s="393"/>
      <c r="R1266" s="21"/>
      <c r="S1266" s="21"/>
      <c r="T1266" s="21"/>
      <c r="U1266" s="21"/>
      <c r="V1266" s="21"/>
      <c r="W1266" s="21"/>
      <c r="X1266" s="21"/>
      <c r="Y1266" s="21"/>
      <c r="Z1266" s="15"/>
      <c r="AA1266" s="15"/>
      <c r="AB1266" s="15"/>
      <c r="AC1266" s="15"/>
      <c r="AD1266" s="15"/>
      <c r="AE1266" s="15"/>
      <c r="AF1266" s="15"/>
      <c r="AG1266" s="15" t="s">
        <v>131</v>
      </c>
      <c r="AH1266" s="15">
        <v>0</v>
      </c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5"/>
      <c r="AX1266" s="15"/>
      <c r="AY1266" s="15"/>
      <c r="AZ1266" s="15"/>
      <c r="BA1266" s="15"/>
      <c r="BB1266" s="15"/>
      <c r="BC1266" s="15"/>
      <c r="BD1266" s="15"/>
      <c r="BE1266" s="15"/>
      <c r="BF1266" s="15"/>
      <c r="BG1266" s="15"/>
      <c r="BH1266" s="15"/>
    </row>
    <row r="1267" spans="1:60" ht="22.5" outlineLevel="3">
      <c r="A1267" s="18"/>
      <c r="B1267" s="19"/>
      <c r="C1267" s="30" t="s">
        <v>1077</v>
      </c>
      <c r="D1267" s="23"/>
      <c r="E1267" s="34">
        <v>32.29</v>
      </c>
      <c r="F1267" s="21"/>
      <c r="G1267" s="21"/>
      <c r="H1267" s="21"/>
      <c r="I1267" s="21"/>
      <c r="J1267" s="21"/>
      <c r="K1267" s="21"/>
      <c r="L1267" s="21"/>
      <c r="M1267" s="21"/>
      <c r="N1267" s="393"/>
      <c r="O1267" s="393"/>
      <c r="P1267" s="393"/>
      <c r="Q1267" s="393"/>
      <c r="R1267" s="21"/>
      <c r="S1267" s="21"/>
      <c r="T1267" s="21"/>
      <c r="U1267" s="21"/>
      <c r="V1267" s="21"/>
      <c r="W1267" s="21"/>
      <c r="X1267" s="21"/>
      <c r="Y1267" s="21"/>
      <c r="Z1267" s="15"/>
      <c r="AA1267" s="15"/>
      <c r="AB1267" s="15"/>
      <c r="AC1267" s="15"/>
      <c r="AD1267" s="15"/>
      <c r="AE1267" s="15"/>
      <c r="AF1267" s="15"/>
      <c r="AG1267" s="15" t="s">
        <v>131</v>
      </c>
      <c r="AH1267" s="15">
        <v>0</v>
      </c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15"/>
      <c r="AS1267" s="15"/>
      <c r="AT1267" s="15"/>
      <c r="AU1267" s="15"/>
      <c r="AV1267" s="15"/>
      <c r="AW1267" s="15"/>
      <c r="AX1267" s="15"/>
      <c r="AY1267" s="15"/>
      <c r="AZ1267" s="15"/>
      <c r="BA1267" s="15"/>
      <c r="BB1267" s="15"/>
      <c r="BC1267" s="15"/>
      <c r="BD1267" s="15"/>
      <c r="BE1267" s="15"/>
      <c r="BF1267" s="15"/>
      <c r="BG1267" s="15"/>
      <c r="BH1267" s="15"/>
    </row>
    <row r="1268" spans="1:60" outlineLevel="3">
      <c r="A1268" s="18"/>
      <c r="B1268" s="19"/>
      <c r="C1268" s="30" t="s">
        <v>1078</v>
      </c>
      <c r="D1268" s="23"/>
      <c r="E1268" s="34">
        <v>5.46</v>
      </c>
      <c r="F1268" s="21"/>
      <c r="G1268" s="21"/>
      <c r="H1268" s="21"/>
      <c r="I1268" s="21"/>
      <c r="J1268" s="21"/>
      <c r="K1268" s="21"/>
      <c r="L1268" s="21"/>
      <c r="M1268" s="21"/>
      <c r="N1268" s="393"/>
      <c r="O1268" s="393"/>
      <c r="P1268" s="393"/>
      <c r="Q1268" s="393"/>
      <c r="R1268" s="21"/>
      <c r="S1268" s="21"/>
      <c r="T1268" s="21"/>
      <c r="U1268" s="21"/>
      <c r="V1268" s="21"/>
      <c r="W1268" s="21"/>
      <c r="X1268" s="21"/>
      <c r="Y1268" s="21"/>
      <c r="Z1268" s="15"/>
      <c r="AA1268" s="15"/>
      <c r="AB1268" s="15"/>
      <c r="AC1268" s="15"/>
      <c r="AD1268" s="15"/>
      <c r="AE1268" s="15"/>
      <c r="AF1268" s="15"/>
      <c r="AG1268" s="15" t="s">
        <v>131</v>
      </c>
      <c r="AH1268" s="15">
        <v>0</v>
      </c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15"/>
      <c r="AS1268" s="15"/>
      <c r="AT1268" s="15"/>
      <c r="AU1268" s="15"/>
      <c r="AV1268" s="15"/>
      <c r="AW1268" s="15"/>
      <c r="AX1268" s="15"/>
      <c r="AY1268" s="15"/>
      <c r="AZ1268" s="15"/>
      <c r="BA1268" s="15"/>
      <c r="BB1268" s="15"/>
      <c r="BC1268" s="15"/>
      <c r="BD1268" s="15"/>
      <c r="BE1268" s="15"/>
      <c r="BF1268" s="15"/>
      <c r="BG1268" s="15"/>
      <c r="BH1268" s="15"/>
    </row>
    <row r="1269" spans="1:60" outlineLevel="3">
      <c r="A1269" s="18"/>
      <c r="B1269" s="19"/>
      <c r="C1269" s="30" t="s">
        <v>1079</v>
      </c>
      <c r="D1269" s="23"/>
      <c r="E1269" s="34">
        <v>25.05</v>
      </c>
      <c r="F1269" s="21"/>
      <c r="G1269" s="21"/>
      <c r="H1269" s="21"/>
      <c r="I1269" s="21"/>
      <c r="J1269" s="21"/>
      <c r="K1269" s="21"/>
      <c r="L1269" s="21"/>
      <c r="M1269" s="21"/>
      <c r="N1269" s="393"/>
      <c r="O1269" s="393"/>
      <c r="P1269" s="393"/>
      <c r="Q1269" s="393"/>
      <c r="R1269" s="21"/>
      <c r="S1269" s="21"/>
      <c r="T1269" s="21"/>
      <c r="U1269" s="21"/>
      <c r="V1269" s="21"/>
      <c r="W1269" s="21"/>
      <c r="X1269" s="21"/>
      <c r="Y1269" s="21"/>
      <c r="Z1269" s="15"/>
      <c r="AA1269" s="15"/>
      <c r="AB1269" s="15"/>
      <c r="AC1269" s="15"/>
      <c r="AD1269" s="15"/>
      <c r="AE1269" s="15"/>
      <c r="AF1269" s="15"/>
      <c r="AG1269" s="15" t="s">
        <v>131</v>
      </c>
      <c r="AH1269" s="15">
        <v>0</v>
      </c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  <c r="AS1269" s="15"/>
      <c r="AT1269" s="15"/>
      <c r="AU1269" s="15"/>
      <c r="AV1269" s="15"/>
      <c r="AW1269" s="15"/>
      <c r="AX1269" s="15"/>
      <c r="AY1269" s="15"/>
      <c r="AZ1269" s="15"/>
      <c r="BA1269" s="15"/>
      <c r="BB1269" s="15"/>
      <c r="BC1269" s="15"/>
      <c r="BD1269" s="15"/>
      <c r="BE1269" s="15"/>
      <c r="BF1269" s="15"/>
      <c r="BG1269" s="15"/>
      <c r="BH1269" s="15"/>
    </row>
    <row r="1270" spans="1:60" outlineLevel="3">
      <c r="A1270" s="18"/>
      <c r="B1270" s="19"/>
      <c r="C1270" s="30" t="s">
        <v>1080</v>
      </c>
      <c r="D1270" s="23"/>
      <c r="E1270" s="34">
        <v>4.5999999999999996</v>
      </c>
      <c r="F1270" s="21"/>
      <c r="G1270" s="21"/>
      <c r="H1270" s="21"/>
      <c r="I1270" s="21"/>
      <c r="J1270" s="21"/>
      <c r="K1270" s="21"/>
      <c r="L1270" s="21"/>
      <c r="M1270" s="21"/>
      <c r="N1270" s="393"/>
      <c r="O1270" s="393"/>
      <c r="P1270" s="393"/>
      <c r="Q1270" s="393"/>
      <c r="R1270" s="21"/>
      <c r="S1270" s="21"/>
      <c r="T1270" s="21"/>
      <c r="U1270" s="21"/>
      <c r="V1270" s="21"/>
      <c r="W1270" s="21"/>
      <c r="X1270" s="21"/>
      <c r="Y1270" s="21"/>
      <c r="Z1270" s="15"/>
      <c r="AA1270" s="15"/>
      <c r="AB1270" s="15"/>
      <c r="AC1270" s="15"/>
      <c r="AD1270" s="15"/>
      <c r="AE1270" s="15"/>
      <c r="AF1270" s="15"/>
      <c r="AG1270" s="15" t="s">
        <v>131</v>
      </c>
      <c r="AH1270" s="15">
        <v>0</v>
      </c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  <c r="AS1270" s="15"/>
      <c r="AT1270" s="15"/>
      <c r="AU1270" s="15"/>
      <c r="AV1270" s="15"/>
      <c r="AW1270" s="15"/>
      <c r="AX1270" s="15"/>
      <c r="AY1270" s="15"/>
      <c r="AZ1270" s="15"/>
      <c r="BA1270" s="15"/>
      <c r="BB1270" s="15"/>
      <c r="BC1270" s="15"/>
      <c r="BD1270" s="15"/>
      <c r="BE1270" s="15"/>
      <c r="BF1270" s="15"/>
      <c r="BG1270" s="15"/>
      <c r="BH1270" s="15"/>
    </row>
    <row r="1271" spans="1:60" outlineLevel="3">
      <c r="A1271" s="18"/>
      <c r="B1271" s="19"/>
      <c r="C1271" s="30" t="s">
        <v>1081</v>
      </c>
      <c r="D1271" s="23"/>
      <c r="E1271" s="34">
        <v>9.6</v>
      </c>
      <c r="F1271" s="21"/>
      <c r="G1271" s="21"/>
      <c r="H1271" s="21"/>
      <c r="I1271" s="21"/>
      <c r="J1271" s="21"/>
      <c r="K1271" s="21"/>
      <c r="L1271" s="21"/>
      <c r="M1271" s="21"/>
      <c r="N1271" s="393"/>
      <c r="O1271" s="393"/>
      <c r="P1271" s="393"/>
      <c r="Q1271" s="393"/>
      <c r="R1271" s="21"/>
      <c r="S1271" s="21"/>
      <c r="T1271" s="21"/>
      <c r="U1271" s="21"/>
      <c r="V1271" s="21"/>
      <c r="W1271" s="21"/>
      <c r="X1271" s="21"/>
      <c r="Y1271" s="21"/>
      <c r="Z1271" s="15"/>
      <c r="AA1271" s="15"/>
      <c r="AB1271" s="15"/>
      <c r="AC1271" s="15"/>
      <c r="AD1271" s="15"/>
      <c r="AE1271" s="15"/>
      <c r="AF1271" s="15"/>
      <c r="AG1271" s="15" t="s">
        <v>131</v>
      </c>
      <c r="AH1271" s="15">
        <v>0</v>
      </c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  <c r="AS1271" s="15"/>
      <c r="AT1271" s="15"/>
      <c r="AU1271" s="15"/>
      <c r="AV1271" s="15"/>
      <c r="AW1271" s="15"/>
      <c r="AX1271" s="15"/>
      <c r="AY1271" s="15"/>
      <c r="AZ1271" s="15"/>
      <c r="BA1271" s="15"/>
      <c r="BB1271" s="15"/>
      <c r="BC1271" s="15"/>
      <c r="BD1271" s="15"/>
      <c r="BE1271" s="15"/>
      <c r="BF1271" s="15"/>
      <c r="BG1271" s="15"/>
      <c r="BH1271" s="15"/>
    </row>
    <row r="1272" spans="1:60" outlineLevel="3">
      <c r="A1272" s="18"/>
      <c r="B1272" s="19"/>
      <c r="C1272" s="30" t="s">
        <v>1082</v>
      </c>
      <c r="D1272" s="23"/>
      <c r="E1272" s="34">
        <v>23.05</v>
      </c>
      <c r="F1272" s="21"/>
      <c r="G1272" s="21"/>
      <c r="H1272" s="21"/>
      <c r="I1272" s="21"/>
      <c r="J1272" s="21"/>
      <c r="K1272" s="21"/>
      <c r="L1272" s="21"/>
      <c r="M1272" s="21"/>
      <c r="N1272" s="393"/>
      <c r="O1272" s="393"/>
      <c r="P1272" s="393"/>
      <c r="Q1272" s="393"/>
      <c r="R1272" s="21"/>
      <c r="S1272" s="21"/>
      <c r="T1272" s="21"/>
      <c r="U1272" s="21"/>
      <c r="V1272" s="21"/>
      <c r="W1272" s="21"/>
      <c r="X1272" s="21"/>
      <c r="Y1272" s="21"/>
      <c r="Z1272" s="15"/>
      <c r="AA1272" s="15"/>
      <c r="AB1272" s="15"/>
      <c r="AC1272" s="15"/>
      <c r="AD1272" s="15"/>
      <c r="AE1272" s="15"/>
      <c r="AF1272" s="15"/>
      <c r="AG1272" s="15" t="s">
        <v>131</v>
      </c>
      <c r="AH1272" s="15">
        <v>0</v>
      </c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5"/>
      <c r="AX1272" s="15"/>
      <c r="AY1272" s="15"/>
      <c r="AZ1272" s="15"/>
      <c r="BA1272" s="15"/>
      <c r="BB1272" s="15"/>
      <c r="BC1272" s="15"/>
      <c r="BD1272" s="15"/>
      <c r="BE1272" s="15"/>
      <c r="BF1272" s="15"/>
      <c r="BG1272" s="15"/>
      <c r="BH1272" s="15"/>
    </row>
    <row r="1273" spans="1:60" outlineLevel="3">
      <c r="A1273" s="18"/>
      <c r="B1273" s="19"/>
      <c r="C1273" s="30" t="s">
        <v>1083</v>
      </c>
      <c r="D1273" s="23"/>
      <c r="E1273" s="34">
        <v>12.15</v>
      </c>
      <c r="F1273" s="21"/>
      <c r="G1273" s="21"/>
      <c r="H1273" s="21"/>
      <c r="I1273" s="21"/>
      <c r="J1273" s="21"/>
      <c r="K1273" s="21"/>
      <c r="L1273" s="21"/>
      <c r="M1273" s="21"/>
      <c r="N1273" s="393"/>
      <c r="O1273" s="393"/>
      <c r="P1273" s="393"/>
      <c r="Q1273" s="393"/>
      <c r="R1273" s="21"/>
      <c r="S1273" s="21"/>
      <c r="T1273" s="21"/>
      <c r="U1273" s="21"/>
      <c r="V1273" s="21"/>
      <c r="W1273" s="21"/>
      <c r="X1273" s="21"/>
      <c r="Y1273" s="21"/>
      <c r="Z1273" s="15"/>
      <c r="AA1273" s="15"/>
      <c r="AB1273" s="15"/>
      <c r="AC1273" s="15"/>
      <c r="AD1273" s="15"/>
      <c r="AE1273" s="15"/>
      <c r="AF1273" s="15"/>
      <c r="AG1273" s="15" t="s">
        <v>131</v>
      </c>
      <c r="AH1273" s="15">
        <v>0</v>
      </c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15"/>
      <c r="AS1273" s="15"/>
      <c r="AT1273" s="15"/>
      <c r="AU1273" s="15"/>
      <c r="AV1273" s="15"/>
      <c r="AW1273" s="15"/>
      <c r="AX1273" s="15"/>
      <c r="AY1273" s="15"/>
      <c r="AZ1273" s="15"/>
      <c r="BA1273" s="15"/>
      <c r="BB1273" s="15"/>
      <c r="BC1273" s="15"/>
      <c r="BD1273" s="15"/>
      <c r="BE1273" s="15"/>
      <c r="BF1273" s="15"/>
      <c r="BG1273" s="15"/>
      <c r="BH1273" s="15"/>
    </row>
    <row r="1274" spans="1:60" outlineLevel="3">
      <c r="A1274" s="18"/>
      <c r="B1274" s="19"/>
      <c r="C1274" s="30" t="s">
        <v>1084</v>
      </c>
      <c r="D1274" s="23"/>
      <c r="E1274" s="34">
        <v>5.3</v>
      </c>
      <c r="F1274" s="21"/>
      <c r="G1274" s="21"/>
      <c r="H1274" s="21"/>
      <c r="I1274" s="21"/>
      <c r="J1274" s="21"/>
      <c r="K1274" s="21"/>
      <c r="L1274" s="21"/>
      <c r="M1274" s="21"/>
      <c r="N1274" s="393"/>
      <c r="O1274" s="393"/>
      <c r="P1274" s="393"/>
      <c r="Q1274" s="393"/>
      <c r="R1274" s="21"/>
      <c r="S1274" s="21"/>
      <c r="T1274" s="21"/>
      <c r="U1274" s="21"/>
      <c r="V1274" s="21"/>
      <c r="W1274" s="21"/>
      <c r="X1274" s="21"/>
      <c r="Y1274" s="21"/>
      <c r="Z1274" s="15"/>
      <c r="AA1274" s="15"/>
      <c r="AB1274" s="15"/>
      <c r="AC1274" s="15"/>
      <c r="AD1274" s="15"/>
      <c r="AE1274" s="15"/>
      <c r="AF1274" s="15"/>
      <c r="AG1274" s="15" t="s">
        <v>131</v>
      </c>
      <c r="AH1274" s="15">
        <v>0</v>
      </c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  <c r="AS1274" s="15"/>
      <c r="AT1274" s="15"/>
      <c r="AU1274" s="15"/>
      <c r="AV1274" s="15"/>
      <c r="AW1274" s="15"/>
      <c r="AX1274" s="15"/>
      <c r="AY1274" s="15"/>
      <c r="AZ1274" s="15"/>
      <c r="BA1274" s="15"/>
      <c r="BB1274" s="15"/>
      <c r="BC1274" s="15"/>
      <c r="BD1274" s="15"/>
      <c r="BE1274" s="15"/>
      <c r="BF1274" s="15"/>
      <c r="BG1274" s="15"/>
      <c r="BH1274" s="15"/>
    </row>
    <row r="1275" spans="1:60" outlineLevel="3">
      <c r="A1275" s="18"/>
      <c r="B1275" s="19"/>
      <c r="C1275" s="30" t="s">
        <v>1085</v>
      </c>
      <c r="D1275" s="23"/>
      <c r="E1275" s="34">
        <v>19</v>
      </c>
      <c r="F1275" s="21"/>
      <c r="G1275" s="21"/>
      <c r="H1275" s="21"/>
      <c r="I1275" s="21"/>
      <c r="J1275" s="21"/>
      <c r="K1275" s="21"/>
      <c r="L1275" s="21"/>
      <c r="M1275" s="21"/>
      <c r="N1275" s="393"/>
      <c r="O1275" s="393"/>
      <c r="P1275" s="393"/>
      <c r="Q1275" s="393"/>
      <c r="R1275" s="21"/>
      <c r="S1275" s="21"/>
      <c r="T1275" s="21"/>
      <c r="U1275" s="21"/>
      <c r="V1275" s="21"/>
      <c r="W1275" s="21"/>
      <c r="X1275" s="21"/>
      <c r="Y1275" s="21"/>
      <c r="Z1275" s="15"/>
      <c r="AA1275" s="15"/>
      <c r="AB1275" s="15"/>
      <c r="AC1275" s="15"/>
      <c r="AD1275" s="15"/>
      <c r="AE1275" s="15"/>
      <c r="AF1275" s="15"/>
      <c r="AG1275" s="15" t="s">
        <v>131</v>
      </c>
      <c r="AH1275" s="15">
        <v>0</v>
      </c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  <c r="AS1275" s="15"/>
      <c r="AT1275" s="15"/>
      <c r="AU1275" s="15"/>
      <c r="AV1275" s="15"/>
      <c r="AW1275" s="15"/>
      <c r="AX1275" s="15"/>
      <c r="AY1275" s="15"/>
      <c r="AZ1275" s="15"/>
      <c r="BA1275" s="15"/>
      <c r="BB1275" s="15"/>
      <c r="BC1275" s="15"/>
      <c r="BD1275" s="15"/>
      <c r="BE1275" s="15"/>
      <c r="BF1275" s="15"/>
      <c r="BG1275" s="15"/>
      <c r="BH1275" s="15"/>
    </row>
    <row r="1276" spans="1:60" outlineLevel="3">
      <c r="A1276" s="18"/>
      <c r="B1276" s="19"/>
      <c r="C1276" s="30" t="s">
        <v>1086</v>
      </c>
      <c r="D1276" s="23"/>
      <c r="E1276" s="34">
        <v>11.1</v>
      </c>
      <c r="F1276" s="21"/>
      <c r="G1276" s="21"/>
      <c r="H1276" s="21"/>
      <c r="I1276" s="21"/>
      <c r="J1276" s="21"/>
      <c r="K1276" s="21"/>
      <c r="L1276" s="21"/>
      <c r="M1276" s="21"/>
      <c r="N1276" s="393"/>
      <c r="O1276" s="393"/>
      <c r="P1276" s="393"/>
      <c r="Q1276" s="393"/>
      <c r="R1276" s="21"/>
      <c r="S1276" s="21"/>
      <c r="T1276" s="21"/>
      <c r="U1276" s="21"/>
      <c r="V1276" s="21"/>
      <c r="W1276" s="21"/>
      <c r="X1276" s="21"/>
      <c r="Y1276" s="21"/>
      <c r="Z1276" s="15"/>
      <c r="AA1276" s="15"/>
      <c r="AB1276" s="15"/>
      <c r="AC1276" s="15"/>
      <c r="AD1276" s="15"/>
      <c r="AE1276" s="15"/>
      <c r="AF1276" s="15"/>
      <c r="AG1276" s="15" t="s">
        <v>131</v>
      </c>
      <c r="AH1276" s="15">
        <v>0</v>
      </c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  <c r="AS1276" s="15"/>
      <c r="AT1276" s="15"/>
      <c r="AU1276" s="15"/>
      <c r="AV1276" s="15"/>
      <c r="AW1276" s="15"/>
      <c r="AX1276" s="15"/>
      <c r="AY1276" s="15"/>
      <c r="AZ1276" s="15"/>
      <c r="BA1276" s="15"/>
      <c r="BB1276" s="15"/>
      <c r="BC1276" s="15"/>
      <c r="BD1276" s="15"/>
      <c r="BE1276" s="15"/>
      <c r="BF1276" s="15"/>
      <c r="BG1276" s="15"/>
      <c r="BH1276" s="15"/>
    </row>
    <row r="1277" spans="1:60" outlineLevel="3">
      <c r="A1277" s="18"/>
      <c r="B1277" s="19"/>
      <c r="C1277" s="30" t="s">
        <v>1087</v>
      </c>
      <c r="D1277" s="23"/>
      <c r="E1277" s="34">
        <v>7.2</v>
      </c>
      <c r="F1277" s="21"/>
      <c r="G1277" s="21"/>
      <c r="H1277" s="21"/>
      <c r="I1277" s="21"/>
      <c r="J1277" s="21"/>
      <c r="K1277" s="21"/>
      <c r="L1277" s="21"/>
      <c r="M1277" s="21"/>
      <c r="N1277" s="393"/>
      <c r="O1277" s="393"/>
      <c r="P1277" s="393"/>
      <c r="Q1277" s="393"/>
      <c r="R1277" s="21"/>
      <c r="S1277" s="21"/>
      <c r="T1277" s="21"/>
      <c r="U1277" s="21"/>
      <c r="V1277" s="21"/>
      <c r="W1277" s="21"/>
      <c r="X1277" s="21"/>
      <c r="Y1277" s="21"/>
      <c r="Z1277" s="15"/>
      <c r="AA1277" s="15"/>
      <c r="AB1277" s="15"/>
      <c r="AC1277" s="15"/>
      <c r="AD1277" s="15"/>
      <c r="AE1277" s="15"/>
      <c r="AF1277" s="15"/>
      <c r="AG1277" s="15" t="s">
        <v>131</v>
      </c>
      <c r="AH1277" s="15">
        <v>0</v>
      </c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  <c r="AS1277" s="15"/>
      <c r="AT1277" s="15"/>
      <c r="AU1277" s="15"/>
      <c r="AV1277" s="15"/>
      <c r="AW1277" s="15"/>
      <c r="AX1277" s="15"/>
      <c r="AY1277" s="15"/>
      <c r="AZ1277" s="15"/>
      <c r="BA1277" s="15"/>
      <c r="BB1277" s="15"/>
      <c r="BC1277" s="15"/>
      <c r="BD1277" s="15"/>
      <c r="BE1277" s="15"/>
      <c r="BF1277" s="15"/>
      <c r="BG1277" s="15"/>
      <c r="BH1277" s="15"/>
    </row>
    <row r="1278" spans="1:60" outlineLevel="3">
      <c r="A1278" s="18"/>
      <c r="B1278" s="19"/>
      <c r="C1278" s="30" t="s">
        <v>1088</v>
      </c>
      <c r="D1278" s="23"/>
      <c r="E1278" s="34">
        <v>5</v>
      </c>
      <c r="F1278" s="21"/>
      <c r="G1278" s="21"/>
      <c r="H1278" s="21"/>
      <c r="I1278" s="21"/>
      <c r="J1278" s="21"/>
      <c r="K1278" s="21"/>
      <c r="L1278" s="21"/>
      <c r="M1278" s="21"/>
      <c r="N1278" s="393"/>
      <c r="O1278" s="393"/>
      <c r="P1278" s="393"/>
      <c r="Q1278" s="393"/>
      <c r="R1278" s="21"/>
      <c r="S1278" s="21"/>
      <c r="T1278" s="21"/>
      <c r="U1278" s="21"/>
      <c r="V1278" s="21"/>
      <c r="W1278" s="21"/>
      <c r="X1278" s="21"/>
      <c r="Y1278" s="21"/>
      <c r="Z1278" s="15"/>
      <c r="AA1278" s="15"/>
      <c r="AB1278" s="15"/>
      <c r="AC1278" s="15"/>
      <c r="AD1278" s="15"/>
      <c r="AE1278" s="15"/>
      <c r="AF1278" s="15"/>
      <c r="AG1278" s="15" t="s">
        <v>131</v>
      </c>
      <c r="AH1278" s="15">
        <v>0</v>
      </c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5"/>
      <c r="AX1278" s="15"/>
      <c r="AY1278" s="15"/>
      <c r="AZ1278" s="15"/>
      <c r="BA1278" s="15"/>
      <c r="BB1278" s="15"/>
      <c r="BC1278" s="15"/>
      <c r="BD1278" s="15"/>
      <c r="BE1278" s="15"/>
      <c r="BF1278" s="15"/>
      <c r="BG1278" s="15"/>
      <c r="BH1278" s="15"/>
    </row>
    <row r="1279" spans="1:60" ht="22.5" outlineLevel="1">
      <c r="A1279" s="25">
        <v>206</v>
      </c>
      <c r="B1279" s="26" t="s">
        <v>2280</v>
      </c>
      <c r="C1279" s="29" t="s">
        <v>2281</v>
      </c>
      <c r="D1279" s="27" t="s">
        <v>152</v>
      </c>
      <c r="E1279" s="35">
        <v>81.307500000000005</v>
      </c>
      <c r="F1279" s="392"/>
      <c r="G1279" s="36">
        <f>ROUND(E1279*F1279,2)</f>
        <v>0</v>
      </c>
      <c r="H1279" s="392"/>
      <c r="I1279" s="36">
        <f>ROUND(E1279*H1279,2)</f>
        <v>0</v>
      </c>
      <c r="J1279" s="392"/>
      <c r="K1279" s="36">
        <f>ROUND(E1279*J1279,2)</f>
        <v>0</v>
      </c>
      <c r="L1279" s="36">
        <v>21</v>
      </c>
      <c r="M1279" s="36">
        <f>G1279*(1+L1279/100)</f>
        <v>0</v>
      </c>
      <c r="N1279" s="35">
        <v>6.3579999999999998E-2</v>
      </c>
      <c r="O1279" s="35">
        <f>ROUND(E1279*N1279,2)</f>
        <v>5.17</v>
      </c>
      <c r="P1279" s="35">
        <v>0</v>
      </c>
      <c r="Q1279" s="35">
        <f>ROUND(E1279*P1279,2)</f>
        <v>0</v>
      </c>
      <c r="R1279" s="36"/>
      <c r="S1279" s="36" t="s">
        <v>2116</v>
      </c>
      <c r="T1279" s="28" t="s">
        <v>2116</v>
      </c>
      <c r="U1279" s="21">
        <v>0.8</v>
      </c>
      <c r="V1279" s="21">
        <f>ROUND(E1279*U1279,2)</f>
        <v>65.05</v>
      </c>
      <c r="W1279" s="21"/>
      <c r="X1279" s="21" t="s">
        <v>135</v>
      </c>
      <c r="Y1279" s="21" t="s">
        <v>2117</v>
      </c>
      <c r="Z1279" s="15"/>
      <c r="AA1279" s="15"/>
      <c r="AB1279" s="15"/>
      <c r="AC1279" s="15"/>
      <c r="AD1279" s="15"/>
      <c r="AE1279" s="15"/>
      <c r="AF1279" s="15"/>
      <c r="AG1279" s="15" t="s">
        <v>136</v>
      </c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5"/>
      <c r="AX1279" s="15"/>
      <c r="AY1279" s="15"/>
      <c r="AZ1279" s="15"/>
      <c r="BA1279" s="15"/>
      <c r="BB1279" s="15"/>
      <c r="BC1279" s="15"/>
      <c r="BD1279" s="15"/>
      <c r="BE1279" s="15"/>
      <c r="BF1279" s="15"/>
      <c r="BG1279" s="15"/>
      <c r="BH1279" s="15"/>
    </row>
    <row r="1280" spans="1:60" outlineLevel="2">
      <c r="A1280" s="18"/>
      <c r="B1280" s="19"/>
      <c r="C1280" s="30" t="s">
        <v>2267</v>
      </c>
      <c r="D1280" s="23"/>
      <c r="E1280" s="34">
        <v>29.265000000000001</v>
      </c>
      <c r="F1280" s="21"/>
      <c r="G1280" s="21"/>
      <c r="H1280" s="21"/>
      <c r="I1280" s="21"/>
      <c r="J1280" s="21"/>
      <c r="K1280" s="21"/>
      <c r="L1280" s="21"/>
      <c r="M1280" s="21"/>
      <c r="N1280" s="393"/>
      <c r="O1280" s="393"/>
      <c r="P1280" s="393"/>
      <c r="Q1280" s="393"/>
      <c r="R1280" s="21"/>
      <c r="S1280" s="21"/>
      <c r="T1280" s="21"/>
      <c r="U1280" s="21"/>
      <c r="V1280" s="21"/>
      <c r="W1280" s="21"/>
      <c r="X1280" s="21"/>
      <c r="Y1280" s="21"/>
      <c r="Z1280" s="15"/>
      <c r="AA1280" s="15"/>
      <c r="AB1280" s="15"/>
      <c r="AC1280" s="15"/>
      <c r="AD1280" s="15"/>
      <c r="AE1280" s="15"/>
      <c r="AF1280" s="15"/>
      <c r="AG1280" s="15" t="s">
        <v>131</v>
      </c>
      <c r="AH1280" s="15">
        <v>0</v>
      </c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5"/>
      <c r="AX1280" s="15"/>
      <c r="AY1280" s="15"/>
      <c r="AZ1280" s="15"/>
      <c r="BA1280" s="15"/>
      <c r="BB1280" s="15"/>
      <c r="BC1280" s="15"/>
      <c r="BD1280" s="15"/>
      <c r="BE1280" s="15"/>
      <c r="BF1280" s="15"/>
      <c r="BG1280" s="15"/>
      <c r="BH1280" s="15"/>
    </row>
    <row r="1281" spans="1:60" ht="22.5" outlineLevel="3">
      <c r="A1281" s="18"/>
      <c r="B1281" s="19"/>
      <c r="C1281" s="30" t="s">
        <v>2268</v>
      </c>
      <c r="D1281" s="23"/>
      <c r="E1281" s="34">
        <v>26.302499999999998</v>
      </c>
      <c r="F1281" s="21"/>
      <c r="G1281" s="21"/>
      <c r="H1281" s="21"/>
      <c r="I1281" s="21"/>
      <c r="J1281" s="21"/>
      <c r="K1281" s="21"/>
      <c r="L1281" s="21"/>
      <c r="M1281" s="21"/>
      <c r="N1281" s="393"/>
      <c r="O1281" s="393"/>
      <c r="P1281" s="393"/>
      <c r="Q1281" s="393"/>
      <c r="R1281" s="21"/>
      <c r="S1281" s="21"/>
      <c r="T1281" s="21"/>
      <c r="U1281" s="21"/>
      <c r="V1281" s="21"/>
      <c r="W1281" s="21"/>
      <c r="X1281" s="21"/>
      <c r="Y1281" s="21"/>
      <c r="Z1281" s="15"/>
      <c r="AA1281" s="15"/>
      <c r="AB1281" s="15"/>
      <c r="AC1281" s="15"/>
      <c r="AD1281" s="15"/>
      <c r="AE1281" s="15"/>
      <c r="AF1281" s="15"/>
      <c r="AG1281" s="15" t="s">
        <v>131</v>
      </c>
      <c r="AH1281" s="15">
        <v>0</v>
      </c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  <c r="AS1281" s="15"/>
      <c r="AT1281" s="15"/>
      <c r="AU1281" s="15"/>
      <c r="AV1281" s="15"/>
      <c r="AW1281" s="15"/>
      <c r="AX1281" s="15"/>
      <c r="AY1281" s="15"/>
      <c r="AZ1281" s="15"/>
      <c r="BA1281" s="15"/>
      <c r="BB1281" s="15"/>
      <c r="BC1281" s="15"/>
      <c r="BD1281" s="15"/>
      <c r="BE1281" s="15"/>
      <c r="BF1281" s="15"/>
      <c r="BG1281" s="15"/>
      <c r="BH1281" s="15"/>
    </row>
    <row r="1282" spans="1:60" outlineLevel="3">
      <c r="A1282" s="18"/>
      <c r="B1282" s="19"/>
      <c r="C1282" s="30" t="s">
        <v>2269</v>
      </c>
      <c r="D1282" s="23"/>
      <c r="E1282" s="34">
        <v>12.87</v>
      </c>
      <c r="F1282" s="21"/>
      <c r="G1282" s="21"/>
      <c r="H1282" s="21"/>
      <c r="I1282" s="21"/>
      <c r="J1282" s="21"/>
      <c r="K1282" s="21"/>
      <c r="L1282" s="21"/>
      <c r="M1282" s="21"/>
      <c r="N1282" s="393"/>
      <c r="O1282" s="393"/>
      <c r="P1282" s="393"/>
      <c r="Q1282" s="393"/>
      <c r="R1282" s="21"/>
      <c r="S1282" s="21"/>
      <c r="T1282" s="21"/>
      <c r="U1282" s="21"/>
      <c r="V1282" s="21"/>
      <c r="W1282" s="21"/>
      <c r="X1282" s="21"/>
      <c r="Y1282" s="21"/>
      <c r="Z1282" s="15"/>
      <c r="AA1282" s="15"/>
      <c r="AB1282" s="15"/>
      <c r="AC1282" s="15"/>
      <c r="AD1282" s="15"/>
      <c r="AE1282" s="15"/>
      <c r="AF1282" s="15"/>
      <c r="AG1282" s="15" t="s">
        <v>131</v>
      </c>
      <c r="AH1282" s="15">
        <v>0</v>
      </c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15"/>
      <c r="AS1282" s="15"/>
      <c r="AT1282" s="15"/>
      <c r="AU1282" s="15"/>
      <c r="AV1282" s="15"/>
      <c r="AW1282" s="15"/>
      <c r="AX1282" s="15"/>
      <c r="AY1282" s="15"/>
      <c r="AZ1282" s="15"/>
      <c r="BA1282" s="15"/>
      <c r="BB1282" s="15"/>
      <c r="BC1282" s="15"/>
      <c r="BD1282" s="15"/>
      <c r="BE1282" s="15"/>
      <c r="BF1282" s="15"/>
      <c r="BG1282" s="15"/>
      <c r="BH1282" s="15"/>
    </row>
    <row r="1283" spans="1:60" outlineLevel="3">
      <c r="A1283" s="18"/>
      <c r="B1283" s="19"/>
      <c r="C1283" s="30" t="s">
        <v>2269</v>
      </c>
      <c r="D1283" s="23"/>
      <c r="E1283" s="34">
        <v>12.87</v>
      </c>
      <c r="F1283" s="21"/>
      <c r="G1283" s="21"/>
      <c r="H1283" s="21"/>
      <c r="I1283" s="21"/>
      <c r="J1283" s="21"/>
      <c r="K1283" s="21"/>
      <c r="L1283" s="21"/>
      <c r="M1283" s="21"/>
      <c r="N1283" s="393"/>
      <c r="O1283" s="393"/>
      <c r="P1283" s="393"/>
      <c r="Q1283" s="393"/>
      <c r="R1283" s="21"/>
      <c r="S1283" s="21"/>
      <c r="T1283" s="21"/>
      <c r="U1283" s="21"/>
      <c r="V1283" s="21"/>
      <c r="W1283" s="21"/>
      <c r="X1283" s="21"/>
      <c r="Y1283" s="21"/>
      <c r="Z1283" s="15"/>
      <c r="AA1283" s="15"/>
      <c r="AB1283" s="15"/>
      <c r="AC1283" s="15"/>
      <c r="AD1283" s="15"/>
      <c r="AE1283" s="15"/>
      <c r="AF1283" s="15"/>
      <c r="AG1283" s="15" t="s">
        <v>131</v>
      </c>
      <c r="AH1283" s="15">
        <v>0</v>
      </c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</row>
    <row r="1284" spans="1:60" outlineLevel="1">
      <c r="A1284" s="25">
        <v>207</v>
      </c>
      <c r="B1284" s="26" t="s">
        <v>1091</v>
      </c>
      <c r="C1284" s="29" t="s">
        <v>1092</v>
      </c>
      <c r="D1284" s="27" t="s">
        <v>152</v>
      </c>
      <c r="E1284" s="35">
        <v>670</v>
      </c>
      <c r="F1284" s="392"/>
      <c r="G1284" s="36">
        <f>ROUND(E1284*F1284,2)</f>
        <v>0</v>
      </c>
      <c r="H1284" s="392"/>
      <c r="I1284" s="36">
        <f>ROUND(E1284*H1284,2)</f>
        <v>0</v>
      </c>
      <c r="J1284" s="392"/>
      <c r="K1284" s="36">
        <f>ROUND(E1284*J1284,2)</f>
        <v>0</v>
      </c>
      <c r="L1284" s="36">
        <v>21</v>
      </c>
      <c r="M1284" s="36">
        <f>G1284*(1+L1284/100)</f>
        <v>0</v>
      </c>
      <c r="N1284" s="35">
        <v>5.0400000000000002E-3</v>
      </c>
      <c r="O1284" s="35">
        <f>ROUND(E1284*N1284,2)</f>
        <v>3.38</v>
      </c>
      <c r="P1284" s="35">
        <v>0</v>
      </c>
      <c r="Q1284" s="35">
        <f>ROUND(E1284*P1284,2)</f>
        <v>0</v>
      </c>
      <c r="R1284" s="36"/>
      <c r="S1284" s="36" t="s">
        <v>2116</v>
      </c>
      <c r="T1284" s="28" t="s">
        <v>2116</v>
      </c>
      <c r="U1284" s="21">
        <v>0.98</v>
      </c>
      <c r="V1284" s="21">
        <f>ROUND(E1284*U1284,2)</f>
        <v>656.6</v>
      </c>
      <c r="W1284" s="21"/>
      <c r="X1284" s="21" t="s">
        <v>135</v>
      </c>
      <c r="Y1284" s="21" t="s">
        <v>2117</v>
      </c>
      <c r="Z1284" s="15"/>
      <c r="AA1284" s="15"/>
      <c r="AB1284" s="15"/>
      <c r="AC1284" s="15"/>
      <c r="AD1284" s="15"/>
      <c r="AE1284" s="15"/>
      <c r="AF1284" s="15"/>
      <c r="AG1284" s="15" t="s">
        <v>136</v>
      </c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  <c r="AS1284" s="15"/>
      <c r="AT1284" s="15"/>
      <c r="AU1284" s="15"/>
      <c r="AV1284" s="15"/>
      <c r="AW1284" s="15"/>
      <c r="AX1284" s="15"/>
      <c r="AY1284" s="15"/>
      <c r="AZ1284" s="15"/>
      <c r="BA1284" s="15"/>
      <c r="BB1284" s="15"/>
      <c r="BC1284" s="15"/>
      <c r="BD1284" s="15"/>
      <c r="BE1284" s="15"/>
      <c r="BF1284" s="15"/>
      <c r="BG1284" s="15"/>
      <c r="BH1284" s="15"/>
    </row>
    <row r="1285" spans="1:60" outlineLevel="2">
      <c r="A1285" s="18"/>
      <c r="B1285" s="19"/>
      <c r="C1285" s="30" t="s">
        <v>624</v>
      </c>
      <c r="D1285" s="23"/>
      <c r="E1285" s="34">
        <v>236.9</v>
      </c>
      <c r="F1285" s="21"/>
      <c r="G1285" s="21"/>
      <c r="H1285" s="21"/>
      <c r="I1285" s="21"/>
      <c r="J1285" s="21"/>
      <c r="K1285" s="21"/>
      <c r="L1285" s="21"/>
      <c r="M1285" s="21"/>
      <c r="N1285" s="393"/>
      <c r="O1285" s="393"/>
      <c r="P1285" s="393"/>
      <c r="Q1285" s="393"/>
      <c r="R1285" s="21"/>
      <c r="S1285" s="21"/>
      <c r="T1285" s="21"/>
      <c r="U1285" s="21"/>
      <c r="V1285" s="21"/>
      <c r="W1285" s="21"/>
      <c r="X1285" s="21"/>
      <c r="Y1285" s="21"/>
      <c r="Z1285" s="15"/>
      <c r="AA1285" s="15"/>
      <c r="AB1285" s="15"/>
      <c r="AC1285" s="15"/>
      <c r="AD1285" s="15"/>
      <c r="AE1285" s="15"/>
      <c r="AF1285" s="15"/>
      <c r="AG1285" s="15" t="s">
        <v>131</v>
      </c>
      <c r="AH1285" s="15">
        <v>0</v>
      </c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</row>
    <row r="1286" spans="1:60" outlineLevel="3">
      <c r="A1286" s="18"/>
      <c r="B1286" s="19"/>
      <c r="C1286" s="30" t="s">
        <v>625</v>
      </c>
      <c r="D1286" s="23"/>
      <c r="E1286" s="34">
        <v>156.19999999999999</v>
      </c>
      <c r="F1286" s="21"/>
      <c r="G1286" s="21"/>
      <c r="H1286" s="21"/>
      <c r="I1286" s="21"/>
      <c r="J1286" s="21"/>
      <c r="K1286" s="21"/>
      <c r="L1286" s="21"/>
      <c r="M1286" s="21"/>
      <c r="N1286" s="393"/>
      <c r="O1286" s="393"/>
      <c r="P1286" s="393"/>
      <c r="Q1286" s="393"/>
      <c r="R1286" s="21"/>
      <c r="S1286" s="21"/>
      <c r="T1286" s="21"/>
      <c r="U1286" s="21"/>
      <c r="V1286" s="21"/>
      <c r="W1286" s="21"/>
      <c r="X1286" s="21"/>
      <c r="Y1286" s="21"/>
      <c r="Z1286" s="15"/>
      <c r="AA1286" s="15"/>
      <c r="AB1286" s="15"/>
      <c r="AC1286" s="15"/>
      <c r="AD1286" s="15"/>
      <c r="AE1286" s="15"/>
      <c r="AF1286" s="15"/>
      <c r="AG1286" s="15" t="s">
        <v>131</v>
      </c>
      <c r="AH1286" s="15">
        <v>0</v>
      </c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15"/>
      <c r="AS1286" s="15"/>
      <c r="AT1286" s="15"/>
      <c r="AU1286" s="15"/>
      <c r="AV1286" s="15"/>
      <c r="AW1286" s="15"/>
      <c r="AX1286" s="15"/>
      <c r="AY1286" s="15"/>
      <c r="AZ1286" s="15"/>
      <c r="BA1286" s="15"/>
      <c r="BB1286" s="15"/>
      <c r="BC1286" s="15"/>
      <c r="BD1286" s="15"/>
      <c r="BE1286" s="15"/>
      <c r="BF1286" s="15"/>
      <c r="BG1286" s="15"/>
      <c r="BH1286" s="15"/>
    </row>
    <row r="1287" spans="1:60" outlineLevel="3">
      <c r="A1287" s="18"/>
      <c r="B1287" s="19"/>
      <c r="C1287" s="30" t="s">
        <v>626</v>
      </c>
      <c r="D1287" s="23"/>
      <c r="E1287" s="34">
        <v>17</v>
      </c>
      <c r="F1287" s="21"/>
      <c r="G1287" s="21"/>
      <c r="H1287" s="21"/>
      <c r="I1287" s="21"/>
      <c r="J1287" s="21"/>
      <c r="K1287" s="21"/>
      <c r="L1287" s="21"/>
      <c r="M1287" s="21"/>
      <c r="N1287" s="393"/>
      <c r="O1287" s="393"/>
      <c r="P1287" s="393"/>
      <c r="Q1287" s="393"/>
      <c r="R1287" s="21"/>
      <c r="S1287" s="21"/>
      <c r="T1287" s="21"/>
      <c r="U1287" s="21"/>
      <c r="V1287" s="21"/>
      <c r="W1287" s="21"/>
      <c r="X1287" s="21"/>
      <c r="Y1287" s="21"/>
      <c r="Z1287" s="15"/>
      <c r="AA1287" s="15"/>
      <c r="AB1287" s="15"/>
      <c r="AC1287" s="15"/>
      <c r="AD1287" s="15"/>
      <c r="AE1287" s="15"/>
      <c r="AF1287" s="15"/>
      <c r="AG1287" s="15" t="s">
        <v>131</v>
      </c>
      <c r="AH1287" s="15">
        <v>0</v>
      </c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  <c r="AX1287" s="15"/>
      <c r="AY1287" s="15"/>
      <c r="AZ1287" s="15"/>
      <c r="BA1287" s="15"/>
      <c r="BB1287" s="15"/>
      <c r="BC1287" s="15"/>
      <c r="BD1287" s="15"/>
      <c r="BE1287" s="15"/>
      <c r="BF1287" s="15"/>
      <c r="BG1287" s="15"/>
      <c r="BH1287" s="15"/>
    </row>
    <row r="1288" spans="1:60" outlineLevel="3">
      <c r="A1288" s="18"/>
      <c r="B1288" s="19"/>
      <c r="C1288" s="30" t="s">
        <v>300</v>
      </c>
      <c r="D1288" s="23"/>
      <c r="E1288" s="34">
        <v>4.5999999999999996</v>
      </c>
      <c r="F1288" s="21"/>
      <c r="G1288" s="21"/>
      <c r="H1288" s="21"/>
      <c r="I1288" s="21"/>
      <c r="J1288" s="21"/>
      <c r="K1288" s="21"/>
      <c r="L1288" s="21"/>
      <c r="M1288" s="21"/>
      <c r="N1288" s="393"/>
      <c r="O1288" s="393"/>
      <c r="P1288" s="393"/>
      <c r="Q1288" s="393"/>
      <c r="R1288" s="21"/>
      <c r="S1288" s="21"/>
      <c r="T1288" s="21"/>
      <c r="U1288" s="21"/>
      <c r="V1288" s="21"/>
      <c r="W1288" s="21"/>
      <c r="X1288" s="21"/>
      <c r="Y1288" s="21"/>
      <c r="Z1288" s="15"/>
      <c r="AA1288" s="15"/>
      <c r="AB1288" s="15"/>
      <c r="AC1288" s="15"/>
      <c r="AD1288" s="15"/>
      <c r="AE1288" s="15"/>
      <c r="AF1288" s="15"/>
      <c r="AG1288" s="15" t="s">
        <v>131</v>
      </c>
      <c r="AH1288" s="15">
        <v>0</v>
      </c>
      <c r="AI1288" s="15"/>
      <c r="AJ1288" s="15"/>
      <c r="AK1288" s="15"/>
      <c r="AL1288" s="15"/>
      <c r="AM1288" s="15"/>
      <c r="AN1288" s="15"/>
      <c r="AO1288" s="15"/>
      <c r="AP1288" s="15"/>
      <c r="AQ1288" s="15"/>
      <c r="AR1288" s="15"/>
      <c r="AS1288" s="15"/>
      <c r="AT1288" s="15"/>
      <c r="AU1288" s="15"/>
      <c r="AV1288" s="15"/>
      <c r="AW1288" s="15"/>
      <c r="AX1288" s="15"/>
      <c r="AY1288" s="15"/>
      <c r="AZ1288" s="15"/>
      <c r="BA1288" s="15"/>
      <c r="BB1288" s="15"/>
      <c r="BC1288" s="15"/>
      <c r="BD1288" s="15"/>
      <c r="BE1288" s="15"/>
      <c r="BF1288" s="15"/>
      <c r="BG1288" s="15"/>
      <c r="BH1288" s="15"/>
    </row>
    <row r="1289" spans="1:60" outlineLevel="3">
      <c r="A1289" s="18"/>
      <c r="B1289" s="19"/>
      <c r="C1289" s="30" t="s">
        <v>302</v>
      </c>
      <c r="D1289" s="23"/>
      <c r="E1289" s="34">
        <v>63.4</v>
      </c>
      <c r="F1289" s="21"/>
      <c r="G1289" s="21"/>
      <c r="H1289" s="21"/>
      <c r="I1289" s="21"/>
      <c r="J1289" s="21"/>
      <c r="K1289" s="21"/>
      <c r="L1289" s="21"/>
      <c r="M1289" s="21"/>
      <c r="N1289" s="393"/>
      <c r="O1289" s="393"/>
      <c r="P1289" s="393"/>
      <c r="Q1289" s="393"/>
      <c r="R1289" s="21"/>
      <c r="S1289" s="21"/>
      <c r="T1289" s="21"/>
      <c r="U1289" s="21"/>
      <c r="V1289" s="21"/>
      <c r="W1289" s="21"/>
      <c r="X1289" s="21"/>
      <c r="Y1289" s="21"/>
      <c r="Z1289" s="15"/>
      <c r="AA1289" s="15"/>
      <c r="AB1289" s="15"/>
      <c r="AC1289" s="15"/>
      <c r="AD1289" s="15"/>
      <c r="AE1289" s="15"/>
      <c r="AF1289" s="15"/>
      <c r="AG1289" s="15" t="s">
        <v>131</v>
      </c>
      <c r="AH1289" s="15">
        <v>0</v>
      </c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</row>
    <row r="1290" spans="1:60" outlineLevel="3">
      <c r="A1290" s="18"/>
      <c r="B1290" s="19"/>
      <c r="C1290" s="30" t="s">
        <v>627</v>
      </c>
      <c r="D1290" s="23"/>
      <c r="E1290" s="34">
        <v>152.19999999999999</v>
      </c>
      <c r="F1290" s="21"/>
      <c r="G1290" s="21"/>
      <c r="H1290" s="21"/>
      <c r="I1290" s="21"/>
      <c r="J1290" s="21"/>
      <c r="K1290" s="21"/>
      <c r="L1290" s="21"/>
      <c r="M1290" s="21"/>
      <c r="N1290" s="393"/>
      <c r="O1290" s="393"/>
      <c r="P1290" s="393"/>
      <c r="Q1290" s="393"/>
      <c r="R1290" s="21"/>
      <c r="S1290" s="21"/>
      <c r="T1290" s="21"/>
      <c r="U1290" s="21"/>
      <c r="V1290" s="21"/>
      <c r="W1290" s="21"/>
      <c r="X1290" s="21"/>
      <c r="Y1290" s="21"/>
      <c r="Z1290" s="15"/>
      <c r="AA1290" s="15"/>
      <c r="AB1290" s="15"/>
      <c r="AC1290" s="15"/>
      <c r="AD1290" s="15"/>
      <c r="AE1290" s="15"/>
      <c r="AF1290" s="15"/>
      <c r="AG1290" s="15" t="s">
        <v>131</v>
      </c>
      <c r="AH1290" s="15">
        <v>0</v>
      </c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15"/>
      <c r="AS1290" s="15"/>
      <c r="AT1290" s="15"/>
      <c r="AU1290" s="15"/>
      <c r="AV1290" s="15"/>
      <c r="AW1290" s="15"/>
      <c r="AX1290" s="15"/>
      <c r="AY1290" s="15"/>
      <c r="AZ1290" s="15"/>
      <c r="BA1290" s="15"/>
      <c r="BB1290" s="15"/>
      <c r="BC1290" s="15"/>
      <c r="BD1290" s="15"/>
      <c r="BE1290" s="15"/>
      <c r="BF1290" s="15"/>
      <c r="BG1290" s="15"/>
      <c r="BH1290" s="15"/>
    </row>
    <row r="1291" spans="1:60" outlineLevel="3">
      <c r="A1291" s="18"/>
      <c r="B1291" s="19"/>
      <c r="C1291" s="30" t="s">
        <v>1093</v>
      </c>
      <c r="D1291" s="23"/>
      <c r="E1291" s="34">
        <v>39.700000000000003</v>
      </c>
      <c r="F1291" s="21"/>
      <c r="G1291" s="21"/>
      <c r="H1291" s="21"/>
      <c r="I1291" s="21"/>
      <c r="J1291" s="21"/>
      <c r="K1291" s="21"/>
      <c r="L1291" s="21"/>
      <c r="M1291" s="21"/>
      <c r="N1291" s="393"/>
      <c r="O1291" s="393"/>
      <c r="P1291" s="393"/>
      <c r="Q1291" s="393"/>
      <c r="R1291" s="21"/>
      <c r="S1291" s="21"/>
      <c r="T1291" s="21"/>
      <c r="U1291" s="21"/>
      <c r="V1291" s="21"/>
      <c r="W1291" s="21"/>
      <c r="X1291" s="21"/>
      <c r="Y1291" s="21"/>
      <c r="Z1291" s="15"/>
      <c r="AA1291" s="15"/>
      <c r="AB1291" s="15"/>
      <c r="AC1291" s="15"/>
      <c r="AD1291" s="15"/>
      <c r="AE1291" s="15"/>
      <c r="AF1291" s="15"/>
      <c r="AG1291" s="15" t="s">
        <v>131</v>
      </c>
      <c r="AH1291" s="15">
        <v>0</v>
      </c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15"/>
      <c r="AS1291" s="15"/>
      <c r="AT1291" s="15"/>
      <c r="AU1291" s="15"/>
      <c r="AV1291" s="15"/>
      <c r="AW1291" s="15"/>
      <c r="AX1291" s="15"/>
      <c r="AY1291" s="15"/>
      <c r="AZ1291" s="15"/>
      <c r="BA1291" s="15"/>
      <c r="BB1291" s="15"/>
      <c r="BC1291" s="15"/>
      <c r="BD1291" s="15"/>
      <c r="BE1291" s="15"/>
      <c r="BF1291" s="15"/>
      <c r="BG1291" s="15"/>
      <c r="BH1291" s="15"/>
    </row>
    <row r="1292" spans="1:60" ht="22.5" outlineLevel="1">
      <c r="A1292" s="25">
        <v>208</v>
      </c>
      <c r="B1292" s="26" t="s">
        <v>1094</v>
      </c>
      <c r="C1292" s="29" t="s">
        <v>1095</v>
      </c>
      <c r="D1292" s="27" t="s">
        <v>152</v>
      </c>
      <c r="E1292" s="35">
        <v>703.2</v>
      </c>
      <c r="F1292" s="392"/>
      <c r="G1292" s="36">
        <f>ROUND(E1292*F1292,2)</f>
        <v>0</v>
      </c>
      <c r="H1292" s="392"/>
      <c r="I1292" s="36">
        <f>ROUND(E1292*H1292,2)</f>
        <v>0</v>
      </c>
      <c r="J1292" s="392"/>
      <c r="K1292" s="36">
        <f>ROUND(E1292*J1292,2)</f>
        <v>0</v>
      </c>
      <c r="L1292" s="36">
        <v>21</v>
      </c>
      <c r="M1292" s="36">
        <f>G1292*(1+L1292/100)</f>
        <v>0</v>
      </c>
      <c r="N1292" s="35">
        <v>8.0000000000000004E-4</v>
      </c>
      <c r="O1292" s="35">
        <f>ROUND(E1292*N1292,2)</f>
        <v>0.56000000000000005</v>
      </c>
      <c r="P1292" s="35">
        <v>0</v>
      </c>
      <c r="Q1292" s="35">
        <f>ROUND(E1292*P1292,2)</f>
        <v>0</v>
      </c>
      <c r="R1292" s="36"/>
      <c r="S1292" s="36" t="s">
        <v>2116</v>
      </c>
      <c r="T1292" s="28" t="s">
        <v>127</v>
      </c>
      <c r="U1292" s="21">
        <v>0</v>
      </c>
      <c r="V1292" s="21">
        <f>ROUND(E1292*U1292,2)</f>
        <v>0</v>
      </c>
      <c r="W1292" s="21"/>
      <c r="X1292" s="21" t="s">
        <v>135</v>
      </c>
      <c r="Y1292" s="21" t="s">
        <v>2117</v>
      </c>
      <c r="Z1292" s="15"/>
      <c r="AA1292" s="15"/>
      <c r="AB1292" s="15"/>
      <c r="AC1292" s="15"/>
      <c r="AD1292" s="15"/>
      <c r="AE1292" s="15"/>
      <c r="AF1292" s="15"/>
      <c r="AG1292" s="15" t="s">
        <v>136</v>
      </c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  <c r="AS1292" s="15"/>
      <c r="AT1292" s="15"/>
      <c r="AU1292" s="15"/>
      <c r="AV1292" s="15"/>
      <c r="AW1292" s="15"/>
      <c r="AX1292" s="15"/>
      <c r="AY1292" s="15"/>
      <c r="AZ1292" s="15"/>
      <c r="BA1292" s="15"/>
      <c r="BB1292" s="15"/>
      <c r="BC1292" s="15"/>
      <c r="BD1292" s="15"/>
      <c r="BE1292" s="15"/>
      <c r="BF1292" s="15"/>
      <c r="BG1292" s="15"/>
      <c r="BH1292" s="15"/>
    </row>
    <row r="1293" spans="1:60" outlineLevel="2">
      <c r="A1293" s="18"/>
      <c r="B1293" s="19"/>
      <c r="C1293" s="30" t="s">
        <v>624</v>
      </c>
      <c r="D1293" s="23"/>
      <c r="E1293" s="34">
        <v>236.9</v>
      </c>
      <c r="F1293" s="21"/>
      <c r="G1293" s="21"/>
      <c r="H1293" s="21"/>
      <c r="I1293" s="21"/>
      <c r="J1293" s="21"/>
      <c r="K1293" s="21"/>
      <c r="L1293" s="21"/>
      <c r="M1293" s="21"/>
      <c r="N1293" s="393"/>
      <c r="O1293" s="393"/>
      <c r="P1293" s="393"/>
      <c r="Q1293" s="393"/>
      <c r="R1293" s="21"/>
      <c r="S1293" s="21"/>
      <c r="T1293" s="21"/>
      <c r="U1293" s="21"/>
      <c r="V1293" s="21"/>
      <c r="W1293" s="21"/>
      <c r="X1293" s="21"/>
      <c r="Y1293" s="21"/>
      <c r="Z1293" s="15"/>
      <c r="AA1293" s="15"/>
      <c r="AB1293" s="15"/>
      <c r="AC1293" s="15"/>
      <c r="AD1293" s="15"/>
      <c r="AE1293" s="15"/>
      <c r="AF1293" s="15"/>
      <c r="AG1293" s="15" t="s">
        <v>131</v>
      </c>
      <c r="AH1293" s="15">
        <v>0</v>
      </c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5"/>
      <c r="AZ1293" s="15"/>
      <c r="BA1293" s="15"/>
      <c r="BB1293" s="15"/>
      <c r="BC1293" s="15"/>
      <c r="BD1293" s="15"/>
      <c r="BE1293" s="15"/>
      <c r="BF1293" s="15"/>
      <c r="BG1293" s="15"/>
      <c r="BH1293" s="15"/>
    </row>
    <row r="1294" spans="1:60" outlineLevel="3">
      <c r="A1294" s="18"/>
      <c r="B1294" s="19"/>
      <c r="C1294" s="30" t="s">
        <v>625</v>
      </c>
      <c r="D1294" s="23"/>
      <c r="E1294" s="34">
        <v>156.19999999999999</v>
      </c>
      <c r="F1294" s="21"/>
      <c r="G1294" s="21"/>
      <c r="H1294" s="21"/>
      <c r="I1294" s="21"/>
      <c r="J1294" s="21"/>
      <c r="K1294" s="21"/>
      <c r="L1294" s="21"/>
      <c r="M1294" s="21"/>
      <c r="N1294" s="393"/>
      <c r="O1294" s="393"/>
      <c r="P1294" s="393"/>
      <c r="Q1294" s="393"/>
      <c r="R1294" s="21"/>
      <c r="S1294" s="21"/>
      <c r="T1294" s="21"/>
      <c r="U1294" s="21"/>
      <c r="V1294" s="21"/>
      <c r="W1294" s="21"/>
      <c r="X1294" s="21"/>
      <c r="Y1294" s="21"/>
      <c r="Z1294" s="15"/>
      <c r="AA1294" s="15"/>
      <c r="AB1294" s="15"/>
      <c r="AC1294" s="15"/>
      <c r="AD1294" s="15"/>
      <c r="AE1294" s="15"/>
      <c r="AF1294" s="15"/>
      <c r="AG1294" s="15" t="s">
        <v>131</v>
      </c>
      <c r="AH1294" s="15">
        <v>0</v>
      </c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  <c r="AS1294" s="15"/>
      <c r="AT1294" s="15"/>
      <c r="AU1294" s="15"/>
      <c r="AV1294" s="15"/>
      <c r="AW1294" s="15"/>
      <c r="AX1294" s="15"/>
      <c r="AY1294" s="15"/>
      <c r="AZ1294" s="15"/>
      <c r="BA1294" s="15"/>
      <c r="BB1294" s="15"/>
      <c r="BC1294" s="15"/>
      <c r="BD1294" s="15"/>
      <c r="BE1294" s="15"/>
      <c r="BF1294" s="15"/>
      <c r="BG1294" s="15"/>
      <c r="BH1294" s="15"/>
    </row>
    <row r="1295" spans="1:60" outlineLevel="3">
      <c r="A1295" s="18"/>
      <c r="B1295" s="19"/>
      <c r="C1295" s="30" t="s">
        <v>626</v>
      </c>
      <c r="D1295" s="23"/>
      <c r="E1295" s="34">
        <v>17</v>
      </c>
      <c r="F1295" s="21"/>
      <c r="G1295" s="21"/>
      <c r="H1295" s="21"/>
      <c r="I1295" s="21"/>
      <c r="J1295" s="21"/>
      <c r="K1295" s="21"/>
      <c r="L1295" s="21"/>
      <c r="M1295" s="21"/>
      <c r="N1295" s="393"/>
      <c r="O1295" s="393"/>
      <c r="P1295" s="393"/>
      <c r="Q1295" s="393"/>
      <c r="R1295" s="21"/>
      <c r="S1295" s="21"/>
      <c r="T1295" s="21"/>
      <c r="U1295" s="21"/>
      <c r="V1295" s="21"/>
      <c r="W1295" s="21"/>
      <c r="X1295" s="21"/>
      <c r="Y1295" s="21"/>
      <c r="Z1295" s="15"/>
      <c r="AA1295" s="15"/>
      <c r="AB1295" s="15"/>
      <c r="AC1295" s="15"/>
      <c r="AD1295" s="15"/>
      <c r="AE1295" s="15"/>
      <c r="AF1295" s="15"/>
      <c r="AG1295" s="15" t="s">
        <v>131</v>
      </c>
      <c r="AH1295" s="15">
        <v>0</v>
      </c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  <c r="AS1295" s="15"/>
      <c r="AT1295" s="15"/>
      <c r="AU1295" s="15"/>
      <c r="AV1295" s="15"/>
      <c r="AW1295" s="15"/>
      <c r="AX1295" s="15"/>
      <c r="AY1295" s="15"/>
      <c r="AZ1295" s="15"/>
      <c r="BA1295" s="15"/>
      <c r="BB1295" s="15"/>
      <c r="BC1295" s="15"/>
      <c r="BD1295" s="15"/>
      <c r="BE1295" s="15"/>
      <c r="BF1295" s="15"/>
      <c r="BG1295" s="15"/>
      <c r="BH1295" s="15"/>
    </row>
    <row r="1296" spans="1:60" outlineLevel="3">
      <c r="A1296" s="18"/>
      <c r="B1296" s="19"/>
      <c r="C1296" s="30" t="s">
        <v>300</v>
      </c>
      <c r="D1296" s="23"/>
      <c r="E1296" s="34">
        <v>4.5999999999999996</v>
      </c>
      <c r="F1296" s="21"/>
      <c r="G1296" s="21"/>
      <c r="H1296" s="21"/>
      <c r="I1296" s="21"/>
      <c r="J1296" s="21"/>
      <c r="K1296" s="21"/>
      <c r="L1296" s="21"/>
      <c r="M1296" s="21"/>
      <c r="N1296" s="393"/>
      <c r="O1296" s="393"/>
      <c r="P1296" s="393"/>
      <c r="Q1296" s="393"/>
      <c r="R1296" s="21"/>
      <c r="S1296" s="21"/>
      <c r="T1296" s="21"/>
      <c r="U1296" s="21"/>
      <c r="V1296" s="21"/>
      <c r="W1296" s="21"/>
      <c r="X1296" s="21"/>
      <c r="Y1296" s="21"/>
      <c r="Z1296" s="15"/>
      <c r="AA1296" s="15"/>
      <c r="AB1296" s="15"/>
      <c r="AC1296" s="15"/>
      <c r="AD1296" s="15"/>
      <c r="AE1296" s="15"/>
      <c r="AF1296" s="15"/>
      <c r="AG1296" s="15" t="s">
        <v>131</v>
      </c>
      <c r="AH1296" s="15">
        <v>0</v>
      </c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15"/>
      <c r="AS1296" s="15"/>
      <c r="AT1296" s="15"/>
      <c r="AU1296" s="15"/>
      <c r="AV1296" s="15"/>
      <c r="AW1296" s="15"/>
      <c r="AX1296" s="15"/>
      <c r="AY1296" s="15"/>
      <c r="AZ1296" s="15"/>
      <c r="BA1296" s="15"/>
      <c r="BB1296" s="15"/>
      <c r="BC1296" s="15"/>
      <c r="BD1296" s="15"/>
      <c r="BE1296" s="15"/>
      <c r="BF1296" s="15"/>
      <c r="BG1296" s="15"/>
      <c r="BH1296" s="15"/>
    </row>
    <row r="1297" spans="1:60" outlineLevel="3">
      <c r="A1297" s="18"/>
      <c r="B1297" s="19"/>
      <c r="C1297" s="30" t="s">
        <v>302</v>
      </c>
      <c r="D1297" s="23"/>
      <c r="E1297" s="34">
        <v>63.4</v>
      </c>
      <c r="F1297" s="21"/>
      <c r="G1297" s="21"/>
      <c r="H1297" s="21"/>
      <c r="I1297" s="21"/>
      <c r="J1297" s="21"/>
      <c r="K1297" s="21"/>
      <c r="L1297" s="21"/>
      <c r="M1297" s="21"/>
      <c r="N1297" s="393"/>
      <c r="O1297" s="393"/>
      <c r="P1297" s="393"/>
      <c r="Q1297" s="393"/>
      <c r="R1297" s="21"/>
      <c r="S1297" s="21"/>
      <c r="T1297" s="21"/>
      <c r="U1297" s="21"/>
      <c r="V1297" s="21"/>
      <c r="W1297" s="21"/>
      <c r="X1297" s="21"/>
      <c r="Y1297" s="21"/>
      <c r="Z1297" s="15"/>
      <c r="AA1297" s="15"/>
      <c r="AB1297" s="15"/>
      <c r="AC1297" s="15"/>
      <c r="AD1297" s="15"/>
      <c r="AE1297" s="15"/>
      <c r="AF1297" s="15"/>
      <c r="AG1297" s="15" t="s">
        <v>131</v>
      </c>
      <c r="AH1297" s="15">
        <v>0</v>
      </c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15"/>
      <c r="AS1297" s="15"/>
      <c r="AT1297" s="15"/>
      <c r="AU1297" s="15"/>
      <c r="AV1297" s="15"/>
      <c r="AW1297" s="15"/>
      <c r="AX1297" s="15"/>
      <c r="AY1297" s="15"/>
      <c r="AZ1297" s="15"/>
      <c r="BA1297" s="15"/>
      <c r="BB1297" s="15"/>
      <c r="BC1297" s="15"/>
      <c r="BD1297" s="15"/>
      <c r="BE1297" s="15"/>
      <c r="BF1297" s="15"/>
      <c r="BG1297" s="15"/>
      <c r="BH1297" s="15"/>
    </row>
    <row r="1298" spans="1:60" outlineLevel="3">
      <c r="A1298" s="18"/>
      <c r="B1298" s="19"/>
      <c r="C1298" s="30" t="s">
        <v>627</v>
      </c>
      <c r="D1298" s="23"/>
      <c r="E1298" s="34">
        <v>152.19999999999999</v>
      </c>
      <c r="F1298" s="21"/>
      <c r="G1298" s="21"/>
      <c r="H1298" s="21"/>
      <c r="I1298" s="21"/>
      <c r="J1298" s="21"/>
      <c r="K1298" s="21"/>
      <c r="L1298" s="21"/>
      <c r="M1298" s="21"/>
      <c r="N1298" s="393"/>
      <c r="O1298" s="393"/>
      <c r="P1298" s="393"/>
      <c r="Q1298" s="393"/>
      <c r="R1298" s="21"/>
      <c r="S1298" s="21"/>
      <c r="T1298" s="21"/>
      <c r="U1298" s="21"/>
      <c r="V1298" s="21"/>
      <c r="W1298" s="21"/>
      <c r="X1298" s="21"/>
      <c r="Y1298" s="21"/>
      <c r="Z1298" s="15"/>
      <c r="AA1298" s="15"/>
      <c r="AB1298" s="15"/>
      <c r="AC1298" s="15"/>
      <c r="AD1298" s="15"/>
      <c r="AE1298" s="15"/>
      <c r="AF1298" s="15"/>
      <c r="AG1298" s="15" t="s">
        <v>131</v>
      </c>
      <c r="AH1298" s="15">
        <v>0</v>
      </c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  <c r="AX1298" s="15"/>
      <c r="AY1298" s="15"/>
      <c r="AZ1298" s="15"/>
      <c r="BA1298" s="15"/>
      <c r="BB1298" s="15"/>
      <c r="BC1298" s="15"/>
      <c r="BD1298" s="15"/>
      <c r="BE1298" s="15"/>
      <c r="BF1298" s="15"/>
      <c r="BG1298" s="15"/>
      <c r="BH1298" s="15"/>
    </row>
    <row r="1299" spans="1:60" outlineLevel="3">
      <c r="A1299" s="18"/>
      <c r="B1299" s="19"/>
      <c r="C1299" s="30" t="s">
        <v>1093</v>
      </c>
      <c r="D1299" s="23"/>
      <c r="E1299" s="34">
        <v>39.700000000000003</v>
      </c>
      <c r="F1299" s="21"/>
      <c r="G1299" s="21"/>
      <c r="H1299" s="21"/>
      <c r="I1299" s="21"/>
      <c r="J1299" s="21"/>
      <c r="K1299" s="21"/>
      <c r="L1299" s="21"/>
      <c r="M1299" s="21"/>
      <c r="N1299" s="393"/>
      <c r="O1299" s="393"/>
      <c r="P1299" s="393"/>
      <c r="Q1299" s="393"/>
      <c r="R1299" s="21"/>
      <c r="S1299" s="21"/>
      <c r="T1299" s="21"/>
      <c r="U1299" s="21"/>
      <c r="V1299" s="21"/>
      <c r="W1299" s="21"/>
      <c r="X1299" s="21"/>
      <c r="Y1299" s="21"/>
      <c r="Z1299" s="15"/>
      <c r="AA1299" s="15"/>
      <c r="AB1299" s="15"/>
      <c r="AC1299" s="15"/>
      <c r="AD1299" s="15"/>
      <c r="AE1299" s="15"/>
      <c r="AF1299" s="15"/>
      <c r="AG1299" s="15" t="s">
        <v>131</v>
      </c>
      <c r="AH1299" s="15">
        <v>0</v>
      </c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  <c r="AX1299" s="15"/>
      <c r="AY1299" s="15"/>
      <c r="AZ1299" s="15"/>
      <c r="BA1299" s="15"/>
      <c r="BB1299" s="15"/>
      <c r="BC1299" s="15"/>
      <c r="BD1299" s="15"/>
      <c r="BE1299" s="15"/>
      <c r="BF1299" s="15"/>
      <c r="BG1299" s="15"/>
      <c r="BH1299" s="15"/>
    </row>
    <row r="1300" spans="1:60" outlineLevel="3">
      <c r="A1300" s="18"/>
      <c r="B1300" s="19"/>
      <c r="C1300" s="30" t="s">
        <v>1064</v>
      </c>
      <c r="D1300" s="23"/>
      <c r="E1300" s="34">
        <v>33.200000000000003</v>
      </c>
      <c r="F1300" s="21"/>
      <c r="G1300" s="21"/>
      <c r="H1300" s="21"/>
      <c r="I1300" s="21"/>
      <c r="J1300" s="21"/>
      <c r="K1300" s="21"/>
      <c r="L1300" s="21"/>
      <c r="M1300" s="21"/>
      <c r="N1300" s="393"/>
      <c r="O1300" s="393"/>
      <c r="P1300" s="393"/>
      <c r="Q1300" s="393"/>
      <c r="R1300" s="21"/>
      <c r="S1300" s="21"/>
      <c r="T1300" s="21"/>
      <c r="U1300" s="21"/>
      <c r="V1300" s="21"/>
      <c r="W1300" s="21"/>
      <c r="X1300" s="21"/>
      <c r="Y1300" s="21"/>
      <c r="Z1300" s="15"/>
      <c r="AA1300" s="15"/>
      <c r="AB1300" s="15"/>
      <c r="AC1300" s="15"/>
      <c r="AD1300" s="15"/>
      <c r="AE1300" s="15"/>
      <c r="AF1300" s="15"/>
      <c r="AG1300" s="15" t="s">
        <v>131</v>
      </c>
      <c r="AH1300" s="15">
        <v>0</v>
      </c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15"/>
      <c r="AS1300" s="15"/>
      <c r="AT1300" s="15"/>
      <c r="AU1300" s="15"/>
      <c r="AV1300" s="15"/>
      <c r="AW1300" s="15"/>
      <c r="AX1300" s="15"/>
      <c r="AY1300" s="15"/>
      <c r="AZ1300" s="15"/>
      <c r="BA1300" s="15"/>
      <c r="BB1300" s="15"/>
      <c r="BC1300" s="15"/>
      <c r="BD1300" s="15"/>
      <c r="BE1300" s="15"/>
      <c r="BF1300" s="15"/>
      <c r="BG1300" s="15"/>
      <c r="BH1300" s="15"/>
    </row>
    <row r="1301" spans="1:60" outlineLevel="1">
      <c r="A1301" s="25">
        <v>209</v>
      </c>
      <c r="B1301" s="26" t="s">
        <v>1096</v>
      </c>
      <c r="C1301" s="29" t="s">
        <v>1097</v>
      </c>
      <c r="D1301" s="27" t="s">
        <v>1098</v>
      </c>
      <c r="E1301" s="35">
        <v>70</v>
      </c>
      <c r="F1301" s="392"/>
      <c r="G1301" s="36">
        <f>ROUND(E1301*F1301,2)</f>
        <v>0</v>
      </c>
      <c r="H1301" s="392"/>
      <c r="I1301" s="36">
        <f>ROUND(E1301*H1301,2)</f>
        <v>0</v>
      </c>
      <c r="J1301" s="392"/>
      <c r="K1301" s="36">
        <f>ROUND(E1301*J1301,2)</f>
        <v>0</v>
      </c>
      <c r="L1301" s="36">
        <v>21</v>
      </c>
      <c r="M1301" s="36">
        <f>G1301*(1+L1301/100)</f>
        <v>0</v>
      </c>
      <c r="N1301" s="35">
        <v>1E-3</v>
      </c>
      <c r="O1301" s="35">
        <f>ROUND(E1301*N1301,2)</f>
        <v>7.0000000000000007E-2</v>
      </c>
      <c r="P1301" s="35">
        <v>0</v>
      </c>
      <c r="Q1301" s="35">
        <f>ROUND(E1301*P1301,2)</f>
        <v>0</v>
      </c>
      <c r="R1301" s="36" t="s">
        <v>230</v>
      </c>
      <c r="S1301" s="36" t="s">
        <v>2116</v>
      </c>
      <c r="T1301" s="28" t="s">
        <v>2116</v>
      </c>
      <c r="U1301" s="21">
        <v>0</v>
      </c>
      <c r="V1301" s="21">
        <f>ROUND(E1301*U1301,2)</f>
        <v>0</v>
      </c>
      <c r="W1301" s="21"/>
      <c r="X1301" s="21" t="s">
        <v>231</v>
      </c>
      <c r="Y1301" s="21" t="s">
        <v>2117</v>
      </c>
      <c r="Z1301" s="15"/>
      <c r="AA1301" s="15"/>
      <c r="AB1301" s="15"/>
      <c r="AC1301" s="15"/>
      <c r="AD1301" s="15"/>
      <c r="AE1301" s="15"/>
      <c r="AF1301" s="15"/>
      <c r="AG1301" s="15" t="s">
        <v>232</v>
      </c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15"/>
      <c r="AS1301" s="15"/>
      <c r="AT1301" s="15"/>
      <c r="AU1301" s="15"/>
      <c r="AV1301" s="15"/>
      <c r="AW1301" s="15"/>
      <c r="AX1301" s="15"/>
      <c r="AY1301" s="15"/>
      <c r="AZ1301" s="15"/>
      <c r="BA1301" s="15"/>
      <c r="BB1301" s="15"/>
      <c r="BC1301" s="15"/>
      <c r="BD1301" s="15"/>
      <c r="BE1301" s="15"/>
      <c r="BF1301" s="15"/>
      <c r="BG1301" s="15"/>
      <c r="BH1301" s="15"/>
    </row>
    <row r="1302" spans="1:60" outlineLevel="2">
      <c r="A1302" s="18"/>
      <c r="B1302" s="19"/>
      <c r="C1302" s="30" t="s">
        <v>874</v>
      </c>
      <c r="D1302" s="23"/>
      <c r="E1302" s="34">
        <v>70</v>
      </c>
      <c r="F1302" s="21"/>
      <c r="G1302" s="21"/>
      <c r="H1302" s="21"/>
      <c r="I1302" s="21"/>
      <c r="J1302" s="21"/>
      <c r="K1302" s="21"/>
      <c r="L1302" s="21"/>
      <c r="M1302" s="21"/>
      <c r="N1302" s="393"/>
      <c r="O1302" s="393"/>
      <c r="P1302" s="393"/>
      <c r="Q1302" s="393"/>
      <c r="R1302" s="21"/>
      <c r="S1302" s="21"/>
      <c r="T1302" s="21"/>
      <c r="U1302" s="21"/>
      <c r="V1302" s="21"/>
      <c r="W1302" s="21"/>
      <c r="X1302" s="21"/>
      <c r="Y1302" s="21"/>
      <c r="Z1302" s="15"/>
      <c r="AA1302" s="15"/>
      <c r="AB1302" s="15"/>
      <c r="AC1302" s="15"/>
      <c r="AD1302" s="15"/>
      <c r="AE1302" s="15"/>
      <c r="AF1302" s="15"/>
      <c r="AG1302" s="15" t="s">
        <v>131</v>
      </c>
      <c r="AH1302" s="15">
        <v>0</v>
      </c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  <c r="AX1302" s="15"/>
      <c r="AY1302" s="15"/>
      <c r="AZ1302" s="15"/>
      <c r="BA1302" s="15"/>
      <c r="BB1302" s="15"/>
      <c r="BC1302" s="15"/>
      <c r="BD1302" s="15"/>
      <c r="BE1302" s="15"/>
      <c r="BF1302" s="15"/>
      <c r="BG1302" s="15"/>
      <c r="BH1302" s="15"/>
    </row>
    <row r="1303" spans="1:60" outlineLevel="1">
      <c r="A1303" s="25">
        <v>210</v>
      </c>
      <c r="B1303" s="26" t="s">
        <v>2282</v>
      </c>
      <c r="C1303" s="29" t="s">
        <v>2283</v>
      </c>
      <c r="D1303" s="27" t="s">
        <v>152</v>
      </c>
      <c r="E1303" s="35">
        <v>81.307500000000005</v>
      </c>
      <c r="F1303" s="392"/>
      <c r="G1303" s="36">
        <f>ROUND(E1303*F1303,2)</f>
        <v>0</v>
      </c>
      <c r="H1303" s="392"/>
      <c r="I1303" s="36">
        <f>ROUND(E1303*H1303,2)</f>
        <v>0</v>
      </c>
      <c r="J1303" s="392"/>
      <c r="K1303" s="36">
        <f>ROUND(E1303*J1303,2)</f>
        <v>0</v>
      </c>
      <c r="L1303" s="36">
        <v>21</v>
      </c>
      <c r="M1303" s="36">
        <f>G1303*(1+L1303/100)</f>
        <v>0</v>
      </c>
      <c r="N1303" s="35">
        <v>6.6000000000000003E-2</v>
      </c>
      <c r="O1303" s="35">
        <f>ROUND(E1303*N1303,2)</f>
        <v>5.37</v>
      </c>
      <c r="P1303" s="35">
        <v>0</v>
      </c>
      <c r="Q1303" s="35">
        <f>ROUND(E1303*P1303,2)</f>
        <v>0</v>
      </c>
      <c r="R1303" s="36" t="s">
        <v>230</v>
      </c>
      <c r="S1303" s="36" t="s">
        <v>2116</v>
      </c>
      <c r="T1303" s="28" t="s">
        <v>2116</v>
      </c>
      <c r="U1303" s="21">
        <v>0</v>
      </c>
      <c r="V1303" s="21">
        <f>ROUND(E1303*U1303,2)</f>
        <v>0</v>
      </c>
      <c r="W1303" s="21"/>
      <c r="X1303" s="21" t="s">
        <v>231</v>
      </c>
      <c r="Y1303" s="21" t="s">
        <v>2117</v>
      </c>
      <c r="Z1303" s="15"/>
      <c r="AA1303" s="15"/>
      <c r="AB1303" s="15"/>
      <c r="AC1303" s="15"/>
      <c r="AD1303" s="15"/>
      <c r="AE1303" s="15"/>
      <c r="AF1303" s="15"/>
      <c r="AG1303" s="15" t="s">
        <v>232</v>
      </c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  <c r="AS1303" s="15"/>
      <c r="AT1303" s="15"/>
      <c r="AU1303" s="15"/>
      <c r="AV1303" s="15"/>
      <c r="AW1303" s="15"/>
      <c r="AX1303" s="15"/>
      <c r="AY1303" s="15"/>
      <c r="AZ1303" s="15"/>
      <c r="BA1303" s="15"/>
      <c r="BB1303" s="15"/>
      <c r="BC1303" s="15"/>
      <c r="BD1303" s="15"/>
      <c r="BE1303" s="15"/>
      <c r="BF1303" s="15"/>
      <c r="BG1303" s="15"/>
      <c r="BH1303" s="15"/>
    </row>
    <row r="1304" spans="1:60" outlineLevel="2">
      <c r="A1304" s="18"/>
      <c r="B1304" s="19"/>
      <c r="C1304" s="30" t="s">
        <v>2284</v>
      </c>
      <c r="D1304" s="23"/>
      <c r="E1304" s="34">
        <v>81.307500000000005</v>
      </c>
      <c r="F1304" s="21"/>
      <c r="G1304" s="21"/>
      <c r="H1304" s="21"/>
      <c r="I1304" s="21"/>
      <c r="J1304" s="21"/>
      <c r="K1304" s="21"/>
      <c r="L1304" s="21"/>
      <c r="M1304" s="21"/>
      <c r="N1304" s="393"/>
      <c r="O1304" s="393"/>
      <c r="P1304" s="393"/>
      <c r="Q1304" s="393"/>
      <c r="R1304" s="21"/>
      <c r="S1304" s="21"/>
      <c r="T1304" s="21"/>
      <c r="U1304" s="21"/>
      <c r="V1304" s="21"/>
      <c r="W1304" s="21"/>
      <c r="X1304" s="21"/>
      <c r="Y1304" s="21"/>
      <c r="Z1304" s="15"/>
      <c r="AA1304" s="15"/>
      <c r="AB1304" s="15"/>
      <c r="AC1304" s="15"/>
      <c r="AD1304" s="15"/>
      <c r="AE1304" s="15"/>
      <c r="AF1304" s="15"/>
      <c r="AG1304" s="15" t="s">
        <v>131</v>
      </c>
      <c r="AH1304" s="15">
        <v>0</v>
      </c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  <c r="AS1304" s="15"/>
      <c r="AT1304" s="15"/>
      <c r="AU1304" s="15"/>
      <c r="AV1304" s="15"/>
      <c r="AW1304" s="15"/>
      <c r="AX1304" s="15"/>
      <c r="AY1304" s="15"/>
      <c r="AZ1304" s="15"/>
      <c r="BA1304" s="15"/>
      <c r="BB1304" s="15"/>
      <c r="BC1304" s="15"/>
      <c r="BD1304" s="15"/>
      <c r="BE1304" s="15"/>
      <c r="BF1304" s="15"/>
      <c r="BG1304" s="15"/>
      <c r="BH1304" s="15"/>
    </row>
    <row r="1305" spans="1:60" ht="22.5" outlineLevel="1">
      <c r="A1305" s="25">
        <v>211</v>
      </c>
      <c r="B1305" s="26" t="s">
        <v>1099</v>
      </c>
      <c r="C1305" s="29" t="s">
        <v>2255</v>
      </c>
      <c r="D1305" s="27" t="s">
        <v>152</v>
      </c>
      <c r="E1305" s="35">
        <v>773.52</v>
      </c>
      <c r="F1305" s="392"/>
      <c r="G1305" s="36">
        <f>ROUND(E1305*F1305,2)</f>
        <v>0</v>
      </c>
      <c r="H1305" s="392"/>
      <c r="I1305" s="36">
        <f>ROUND(E1305*H1305,2)</f>
        <v>0</v>
      </c>
      <c r="J1305" s="392"/>
      <c r="K1305" s="36">
        <f>ROUND(E1305*J1305,2)</f>
        <v>0</v>
      </c>
      <c r="L1305" s="36">
        <v>21</v>
      </c>
      <c r="M1305" s="36">
        <f>G1305*(1+L1305/100)</f>
        <v>0</v>
      </c>
      <c r="N1305" s="35">
        <v>2.07E-2</v>
      </c>
      <c r="O1305" s="35">
        <f>ROUND(E1305*N1305,2)</f>
        <v>16.010000000000002</v>
      </c>
      <c r="P1305" s="35">
        <v>0</v>
      </c>
      <c r="Q1305" s="35">
        <f>ROUND(E1305*P1305,2)</f>
        <v>0</v>
      </c>
      <c r="R1305" s="36" t="s">
        <v>230</v>
      </c>
      <c r="S1305" s="36" t="s">
        <v>2116</v>
      </c>
      <c r="T1305" s="28" t="s">
        <v>127</v>
      </c>
      <c r="U1305" s="21">
        <v>0</v>
      </c>
      <c r="V1305" s="21">
        <f>ROUND(E1305*U1305,2)</f>
        <v>0</v>
      </c>
      <c r="W1305" s="21"/>
      <c r="X1305" s="21" t="s">
        <v>231</v>
      </c>
      <c r="Y1305" s="21" t="s">
        <v>2117</v>
      </c>
      <c r="Z1305" s="15"/>
      <c r="AA1305" s="15"/>
      <c r="AB1305" s="15"/>
      <c r="AC1305" s="15"/>
      <c r="AD1305" s="15"/>
      <c r="AE1305" s="15"/>
      <c r="AF1305" s="15"/>
      <c r="AG1305" s="15" t="s">
        <v>232</v>
      </c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5"/>
      <c r="AZ1305" s="15"/>
      <c r="BA1305" s="15"/>
      <c r="BB1305" s="15"/>
      <c r="BC1305" s="15"/>
      <c r="BD1305" s="15"/>
      <c r="BE1305" s="15"/>
      <c r="BF1305" s="15"/>
      <c r="BG1305" s="15"/>
      <c r="BH1305" s="15"/>
    </row>
    <row r="1306" spans="1:60" outlineLevel="2">
      <c r="A1306" s="18"/>
      <c r="B1306" s="19"/>
      <c r="C1306" s="30" t="s">
        <v>1100</v>
      </c>
      <c r="D1306" s="23"/>
      <c r="E1306" s="34">
        <v>729.85</v>
      </c>
      <c r="F1306" s="21"/>
      <c r="G1306" s="21"/>
      <c r="H1306" s="21"/>
      <c r="I1306" s="21"/>
      <c r="J1306" s="21"/>
      <c r="K1306" s="21"/>
      <c r="L1306" s="21"/>
      <c r="M1306" s="21"/>
      <c r="N1306" s="393"/>
      <c r="O1306" s="393"/>
      <c r="P1306" s="393"/>
      <c r="Q1306" s="393"/>
      <c r="R1306" s="21"/>
      <c r="S1306" s="21"/>
      <c r="T1306" s="21"/>
      <c r="U1306" s="21"/>
      <c r="V1306" s="21"/>
      <c r="W1306" s="21"/>
      <c r="X1306" s="21"/>
      <c r="Y1306" s="21"/>
      <c r="Z1306" s="15"/>
      <c r="AA1306" s="15"/>
      <c r="AB1306" s="15"/>
      <c r="AC1306" s="15"/>
      <c r="AD1306" s="15"/>
      <c r="AE1306" s="15"/>
      <c r="AF1306" s="15"/>
      <c r="AG1306" s="15" t="s">
        <v>131</v>
      </c>
      <c r="AH1306" s="15">
        <v>0</v>
      </c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  <c r="AS1306" s="15"/>
      <c r="AT1306" s="15"/>
      <c r="AU1306" s="15"/>
      <c r="AV1306" s="15"/>
      <c r="AW1306" s="15"/>
      <c r="AX1306" s="15"/>
      <c r="AY1306" s="15"/>
      <c r="AZ1306" s="15"/>
      <c r="BA1306" s="15"/>
      <c r="BB1306" s="15"/>
      <c r="BC1306" s="15"/>
      <c r="BD1306" s="15"/>
      <c r="BE1306" s="15"/>
      <c r="BF1306" s="15"/>
      <c r="BG1306" s="15"/>
      <c r="BH1306" s="15"/>
    </row>
    <row r="1307" spans="1:60" outlineLevel="3">
      <c r="A1307" s="18"/>
      <c r="B1307" s="19"/>
      <c r="C1307" s="30" t="s">
        <v>1101</v>
      </c>
      <c r="D1307" s="23"/>
      <c r="E1307" s="34">
        <v>43.67</v>
      </c>
      <c r="F1307" s="21"/>
      <c r="G1307" s="21"/>
      <c r="H1307" s="21"/>
      <c r="I1307" s="21"/>
      <c r="J1307" s="21"/>
      <c r="K1307" s="21"/>
      <c r="L1307" s="21"/>
      <c r="M1307" s="21"/>
      <c r="N1307" s="393"/>
      <c r="O1307" s="393"/>
      <c r="P1307" s="393"/>
      <c r="Q1307" s="393"/>
      <c r="R1307" s="21"/>
      <c r="S1307" s="21"/>
      <c r="T1307" s="21"/>
      <c r="U1307" s="21"/>
      <c r="V1307" s="21"/>
      <c r="W1307" s="21"/>
      <c r="X1307" s="21"/>
      <c r="Y1307" s="21"/>
      <c r="Z1307" s="15"/>
      <c r="AA1307" s="15"/>
      <c r="AB1307" s="15"/>
      <c r="AC1307" s="15"/>
      <c r="AD1307" s="15"/>
      <c r="AE1307" s="15"/>
      <c r="AF1307" s="15"/>
      <c r="AG1307" s="15" t="s">
        <v>131</v>
      </c>
      <c r="AH1307" s="15">
        <v>0</v>
      </c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  <c r="AX1307" s="15"/>
      <c r="AY1307" s="15"/>
      <c r="AZ1307" s="15"/>
      <c r="BA1307" s="15"/>
      <c r="BB1307" s="15"/>
      <c r="BC1307" s="15"/>
      <c r="BD1307" s="15"/>
      <c r="BE1307" s="15"/>
      <c r="BF1307" s="15"/>
      <c r="BG1307" s="15"/>
      <c r="BH1307" s="15"/>
    </row>
    <row r="1308" spans="1:60" ht="33.75" outlineLevel="1">
      <c r="A1308" s="25">
        <v>212</v>
      </c>
      <c r="B1308" s="26" t="s">
        <v>1102</v>
      </c>
      <c r="C1308" s="29" t="s">
        <v>2285</v>
      </c>
      <c r="D1308" s="27" t="s">
        <v>152</v>
      </c>
      <c r="E1308" s="35">
        <v>267.16250000000002</v>
      </c>
      <c r="F1308" s="392"/>
      <c r="G1308" s="36">
        <f>ROUND(E1308*F1308,2)</f>
        <v>0</v>
      </c>
      <c r="H1308" s="392"/>
      <c r="I1308" s="36">
        <f>ROUND(E1308*H1308,2)</f>
        <v>0</v>
      </c>
      <c r="J1308" s="392"/>
      <c r="K1308" s="36">
        <f>ROUND(E1308*J1308,2)</f>
        <v>0</v>
      </c>
      <c r="L1308" s="36">
        <v>21</v>
      </c>
      <c r="M1308" s="36">
        <f>G1308*(1+L1308/100)</f>
        <v>0</v>
      </c>
      <c r="N1308" s="35">
        <v>0</v>
      </c>
      <c r="O1308" s="35">
        <f>ROUND(E1308*N1308,2)</f>
        <v>0</v>
      </c>
      <c r="P1308" s="35">
        <v>0</v>
      </c>
      <c r="Q1308" s="35">
        <f>ROUND(E1308*P1308,2)</f>
        <v>0</v>
      </c>
      <c r="R1308" s="36"/>
      <c r="S1308" s="36" t="s">
        <v>236</v>
      </c>
      <c r="T1308" s="28" t="s">
        <v>127</v>
      </c>
      <c r="U1308" s="21">
        <v>0</v>
      </c>
      <c r="V1308" s="21">
        <f>ROUND(E1308*U1308,2)</f>
        <v>0</v>
      </c>
      <c r="W1308" s="21"/>
      <c r="X1308" s="21" t="s">
        <v>231</v>
      </c>
      <c r="Y1308" s="21" t="s">
        <v>2117</v>
      </c>
      <c r="Z1308" s="15"/>
      <c r="AA1308" s="15"/>
      <c r="AB1308" s="15"/>
      <c r="AC1308" s="15"/>
      <c r="AD1308" s="15"/>
      <c r="AE1308" s="15"/>
      <c r="AF1308" s="15"/>
      <c r="AG1308" s="15" t="s">
        <v>232</v>
      </c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  <c r="AX1308" s="15"/>
      <c r="AY1308" s="15"/>
      <c r="AZ1308" s="15"/>
      <c r="BA1308" s="15"/>
      <c r="BB1308" s="15"/>
      <c r="BC1308" s="15"/>
      <c r="BD1308" s="15"/>
      <c r="BE1308" s="15"/>
      <c r="BF1308" s="15"/>
      <c r="BG1308" s="15"/>
      <c r="BH1308" s="15"/>
    </row>
    <row r="1309" spans="1:60" outlineLevel="2">
      <c r="A1309" s="18"/>
      <c r="B1309" s="19"/>
      <c r="C1309" s="30" t="s">
        <v>675</v>
      </c>
      <c r="D1309" s="23"/>
      <c r="E1309" s="34">
        <v>19.04</v>
      </c>
      <c r="F1309" s="21"/>
      <c r="G1309" s="21"/>
      <c r="H1309" s="21"/>
      <c r="I1309" s="21"/>
      <c r="J1309" s="21"/>
      <c r="K1309" s="21"/>
      <c r="L1309" s="21"/>
      <c r="M1309" s="21"/>
      <c r="N1309" s="393"/>
      <c r="O1309" s="393"/>
      <c r="P1309" s="393"/>
      <c r="Q1309" s="393"/>
      <c r="R1309" s="21"/>
      <c r="S1309" s="21"/>
      <c r="T1309" s="21"/>
      <c r="U1309" s="21"/>
      <c r="V1309" s="21"/>
      <c r="W1309" s="21"/>
      <c r="X1309" s="21"/>
      <c r="Y1309" s="21"/>
      <c r="Z1309" s="15"/>
      <c r="AA1309" s="15"/>
      <c r="AB1309" s="15"/>
      <c r="AC1309" s="15"/>
      <c r="AD1309" s="15"/>
      <c r="AE1309" s="15"/>
      <c r="AF1309" s="15"/>
      <c r="AG1309" s="15" t="s">
        <v>131</v>
      </c>
      <c r="AH1309" s="15">
        <v>0</v>
      </c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  <c r="AS1309" s="15"/>
      <c r="AT1309" s="15"/>
      <c r="AU1309" s="15"/>
      <c r="AV1309" s="15"/>
      <c r="AW1309" s="15"/>
      <c r="AX1309" s="15"/>
      <c r="AY1309" s="15"/>
      <c r="AZ1309" s="15"/>
      <c r="BA1309" s="15"/>
      <c r="BB1309" s="15"/>
      <c r="BC1309" s="15"/>
      <c r="BD1309" s="15"/>
      <c r="BE1309" s="15"/>
      <c r="BF1309" s="15"/>
      <c r="BG1309" s="15"/>
      <c r="BH1309" s="15"/>
    </row>
    <row r="1310" spans="1:60" outlineLevel="3">
      <c r="A1310" s="18"/>
      <c r="B1310" s="19"/>
      <c r="C1310" s="30" t="s">
        <v>676</v>
      </c>
      <c r="D1310" s="23"/>
      <c r="E1310" s="34">
        <v>4.95</v>
      </c>
      <c r="F1310" s="21"/>
      <c r="G1310" s="21"/>
      <c r="H1310" s="21"/>
      <c r="I1310" s="21"/>
      <c r="J1310" s="21"/>
      <c r="K1310" s="21"/>
      <c r="L1310" s="21"/>
      <c r="M1310" s="21"/>
      <c r="N1310" s="393"/>
      <c r="O1310" s="393"/>
      <c r="P1310" s="393"/>
      <c r="Q1310" s="393"/>
      <c r="R1310" s="21"/>
      <c r="S1310" s="21"/>
      <c r="T1310" s="21"/>
      <c r="U1310" s="21"/>
      <c r="V1310" s="21"/>
      <c r="W1310" s="21"/>
      <c r="X1310" s="21"/>
      <c r="Y1310" s="21"/>
      <c r="Z1310" s="15"/>
      <c r="AA1310" s="15"/>
      <c r="AB1310" s="15"/>
      <c r="AC1310" s="15"/>
      <c r="AD1310" s="15"/>
      <c r="AE1310" s="15"/>
      <c r="AF1310" s="15"/>
      <c r="AG1310" s="15" t="s">
        <v>131</v>
      </c>
      <c r="AH1310" s="15">
        <v>0</v>
      </c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  <c r="AS1310" s="15"/>
      <c r="AT1310" s="15"/>
      <c r="AU1310" s="15"/>
      <c r="AV1310" s="15"/>
      <c r="AW1310" s="15"/>
      <c r="AX1310" s="15"/>
      <c r="AY1310" s="15"/>
      <c r="AZ1310" s="15"/>
      <c r="BA1310" s="15"/>
      <c r="BB1310" s="15"/>
      <c r="BC1310" s="15"/>
      <c r="BD1310" s="15"/>
      <c r="BE1310" s="15"/>
      <c r="BF1310" s="15"/>
      <c r="BG1310" s="15"/>
      <c r="BH1310" s="15"/>
    </row>
    <row r="1311" spans="1:60" outlineLevel="3">
      <c r="A1311" s="18"/>
      <c r="B1311" s="19"/>
      <c r="C1311" s="30" t="s">
        <v>677</v>
      </c>
      <c r="D1311" s="23"/>
      <c r="E1311" s="34">
        <v>5.25</v>
      </c>
      <c r="F1311" s="21"/>
      <c r="G1311" s="21"/>
      <c r="H1311" s="21"/>
      <c r="I1311" s="21"/>
      <c r="J1311" s="21"/>
      <c r="K1311" s="21"/>
      <c r="L1311" s="21"/>
      <c r="M1311" s="21"/>
      <c r="N1311" s="393"/>
      <c r="O1311" s="393"/>
      <c r="P1311" s="393"/>
      <c r="Q1311" s="393"/>
      <c r="R1311" s="21"/>
      <c r="S1311" s="21"/>
      <c r="T1311" s="21"/>
      <c r="U1311" s="21"/>
      <c r="V1311" s="21"/>
      <c r="W1311" s="21"/>
      <c r="X1311" s="21"/>
      <c r="Y1311" s="21"/>
      <c r="Z1311" s="15"/>
      <c r="AA1311" s="15"/>
      <c r="AB1311" s="15"/>
      <c r="AC1311" s="15"/>
      <c r="AD1311" s="15"/>
      <c r="AE1311" s="15"/>
      <c r="AF1311" s="15"/>
      <c r="AG1311" s="15" t="s">
        <v>131</v>
      </c>
      <c r="AH1311" s="15">
        <v>0</v>
      </c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  <c r="AS1311" s="15"/>
      <c r="AT1311" s="15"/>
      <c r="AU1311" s="15"/>
      <c r="AV1311" s="15"/>
      <c r="AW1311" s="15"/>
      <c r="AX1311" s="15"/>
      <c r="AY1311" s="15"/>
      <c r="AZ1311" s="15"/>
      <c r="BA1311" s="15"/>
      <c r="BB1311" s="15"/>
      <c r="BC1311" s="15"/>
      <c r="BD1311" s="15"/>
      <c r="BE1311" s="15"/>
      <c r="BF1311" s="15"/>
      <c r="BG1311" s="15"/>
      <c r="BH1311" s="15"/>
    </row>
    <row r="1312" spans="1:60" outlineLevel="3">
      <c r="A1312" s="18"/>
      <c r="B1312" s="19"/>
      <c r="C1312" s="30" t="s">
        <v>678</v>
      </c>
      <c r="D1312" s="23"/>
      <c r="E1312" s="34">
        <v>4.2</v>
      </c>
      <c r="F1312" s="21"/>
      <c r="G1312" s="21"/>
      <c r="H1312" s="21"/>
      <c r="I1312" s="21"/>
      <c r="J1312" s="21"/>
      <c r="K1312" s="21"/>
      <c r="L1312" s="21"/>
      <c r="M1312" s="21"/>
      <c r="N1312" s="393"/>
      <c r="O1312" s="393"/>
      <c r="P1312" s="393"/>
      <c r="Q1312" s="393"/>
      <c r="R1312" s="21"/>
      <c r="S1312" s="21"/>
      <c r="T1312" s="21"/>
      <c r="U1312" s="21"/>
      <c r="V1312" s="21"/>
      <c r="W1312" s="21"/>
      <c r="X1312" s="21"/>
      <c r="Y1312" s="21"/>
      <c r="Z1312" s="15"/>
      <c r="AA1312" s="15"/>
      <c r="AB1312" s="15"/>
      <c r="AC1312" s="15"/>
      <c r="AD1312" s="15"/>
      <c r="AE1312" s="15"/>
      <c r="AF1312" s="15"/>
      <c r="AG1312" s="15" t="s">
        <v>131</v>
      </c>
      <c r="AH1312" s="15">
        <v>0</v>
      </c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  <c r="AS1312" s="15"/>
      <c r="AT1312" s="15"/>
      <c r="AU1312" s="15"/>
      <c r="AV1312" s="15"/>
      <c r="AW1312" s="15"/>
      <c r="AX1312" s="15"/>
      <c r="AY1312" s="15"/>
      <c r="AZ1312" s="15"/>
      <c r="BA1312" s="15"/>
      <c r="BB1312" s="15"/>
      <c r="BC1312" s="15"/>
      <c r="BD1312" s="15"/>
      <c r="BE1312" s="15"/>
      <c r="BF1312" s="15"/>
      <c r="BG1312" s="15"/>
      <c r="BH1312" s="15"/>
    </row>
    <row r="1313" spans="1:60" outlineLevel="3">
      <c r="A1313" s="18"/>
      <c r="B1313" s="19"/>
      <c r="C1313" s="30" t="s">
        <v>675</v>
      </c>
      <c r="D1313" s="23"/>
      <c r="E1313" s="34">
        <v>19.04</v>
      </c>
      <c r="F1313" s="21"/>
      <c r="G1313" s="21"/>
      <c r="H1313" s="21"/>
      <c r="I1313" s="21"/>
      <c r="J1313" s="21"/>
      <c r="K1313" s="21"/>
      <c r="L1313" s="21"/>
      <c r="M1313" s="21"/>
      <c r="N1313" s="393"/>
      <c r="O1313" s="393"/>
      <c r="P1313" s="393"/>
      <c r="Q1313" s="393"/>
      <c r="R1313" s="21"/>
      <c r="S1313" s="21"/>
      <c r="T1313" s="21"/>
      <c r="U1313" s="21"/>
      <c r="V1313" s="21"/>
      <c r="W1313" s="21"/>
      <c r="X1313" s="21"/>
      <c r="Y1313" s="21"/>
      <c r="Z1313" s="15"/>
      <c r="AA1313" s="15"/>
      <c r="AB1313" s="15"/>
      <c r="AC1313" s="15"/>
      <c r="AD1313" s="15"/>
      <c r="AE1313" s="15"/>
      <c r="AF1313" s="15"/>
      <c r="AG1313" s="15" t="s">
        <v>131</v>
      </c>
      <c r="AH1313" s="15">
        <v>0</v>
      </c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15"/>
      <c r="AS1313" s="15"/>
      <c r="AT1313" s="15"/>
      <c r="AU1313" s="15"/>
      <c r="AV1313" s="15"/>
      <c r="AW1313" s="15"/>
      <c r="AX1313" s="15"/>
      <c r="AY1313" s="15"/>
      <c r="AZ1313" s="15"/>
      <c r="BA1313" s="15"/>
      <c r="BB1313" s="15"/>
      <c r="BC1313" s="15"/>
      <c r="BD1313" s="15"/>
      <c r="BE1313" s="15"/>
      <c r="BF1313" s="15"/>
      <c r="BG1313" s="15"/>
      <c r="BH1313" s="15"/>
    </row>
    <row r="1314" spans="1:60" outlineLevel="3">
      <c r="A1314" s="18"/>
      <c r="B1314" s="19"/>
      <c r="C1314" s="30" t="s">
        <v>677</v>
      </c>
      <c r="D1314" s="23"/>
      <c r="E1314" s="34">
        <v>5.25</v>
      </c>
      <c r="F1314" s="21"/>
      <c r="G1314" s="21"/>
      <c r="H1314" s="21"/>
      <c r="I1314" s="21"/>
      <c r="J1314" s="21"/>
      <c r="K1314" s="21"/>
      <c r="L1314" s="21"/>
      <c r="M1314" s="21"/>
      <c r="N1314" s="393"/>
      <c r="O1314" s="393"/>
      <c r="P1314" s="393"/>
      <c r="Q1314" s="393"/>
      <c r="R1314" s="21"/>
      <c r="S1314" s="21"/>
      <c r="T1314" s="21"/>
      <c r="U1314" s="21"/>
      <c r="V1314" s="21"/>
      <c r="W1314" s="21"/>
      <c r="X1314" s="21"/>
      <c r="Y1314" s="21"/>
      <c r="Z1314" s="15"/>
      <c r="AA1314" s="15"/>
      <c r="AB1314" s="15"/>
      <c r="AC1314" s="15"/>
      <c r="AD1314" s="15"/>
      <c r="AE1314" s="15"/>
      <c r="AF1314" s="15"/>
      <c r="AG1314" s="15" t="s">
        <v>131</v>
      </c>
      <c r="AH1314" s="15">
        <v>0</v>
      </c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  <c r="AS1314" s="15"/>
      <c r="AT1314" s="15"/>
      <c r="AU1314" s="15"/>
      <c r="AV1314" s="15"/>
      <c r="AW1314" s="15"/>
      <c r="AX1314" s="15"/>
      <c r="AY1314" s="15"/>
      <c r="AZ1314" s="15"/>
      <c r="BA1314" s="15"/>
      <c r="BB1314" s="15"/>
      <c r="BC1314" s="15"/>
      <c r="BD1314" s="15"/>
      <c r="BE1314" s="15"/>
      <c r="BF1314" s="15"/>
      <c r="BG1314" s="15"/>
      <c r="BH1314" s="15"/>
    </row>
    <row r="1315" spans="1:60" outlineLevel="3">
      <c r="A1315" s="18"/>
      <c r="B1315" s="19"/>
      <c r="C1315" s="30" t="s">
        <v>679</v>
      </c>
      <c r="D1315" s="23"/>
      <c r="E1315" s="34">
        <v>4</v>
      </c>
      <c r="F1315" s="21"/>
      <c r="G1315" s="21"/>
      <c r="H1315" s="21"/>
      <c r="I1315" s="21"/>
      <c r="J1315" s="21"/>
      <c r="K1315" s="21"/>
      <c r="L1315" s="21"/>
      <c r="M1315" s="21"/>
      <c r="N1315" s="393"/>
      <c r="O1315" s="393"/>
      <c r="P1315" s="393"/>
      <c r="Q1315" s="393"/>
      <c r="R1315" s="21"/>
      <c r="S1315" s="21"/>
      <c r="T1315" s="21"/>
      <c r="U1315" s="21"/>
      <c r="V1315" s="21"/>
      <c r="W1315" s="21"/>
      <c r="X1315" s="21"/>
      <c r="Y1315" s="21"/>
      <c r="Z1315" s="15"/>
      <c r="AA1315" s="15"/>
      <c r="AB1315" s="15"/>
      <c r="AC1315" s="15"/>
      <c r="AD1315" s="15"/>
      <c r="AE1315" s="15"/>
      <c r="AF1315" s="15"/>
      <c r="AG1315" s="15" t="s">
        <v>131</v>
      </c>
      <c r="AH1315" s="15">
        <v>0</v>
      </c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15"/>
      <c r="AS1315" s="15"/>
      <c r="AT1315" s="15"/>
      <c r="AU1315" s="15"/>
      <c r="AV1315" s="15"/>
      <c r="AW1315" s="15"/>
      <c r="AX1315" s="15"/>
      <c r="AY1315" s="15"/>
      <c r="AZ1315" s="15"/>
      <c r="BA1315" s="15"/>
      <c r="BB1315" s="15"/>
      <c r="BC1315" s="15"/>
      <c r="BD1315" s="15"/>
      <c r="BE1315" s="15"/>
      <c r="BF1315" s="15"/>
      <c r="BG1315" s="15"/>
      <c r="BH1315" s="15"/>
    </row>
    <row r="1316" spans="1:60" outlineLevel="3">
      <c r="A1316" s="18"/>
      <c r="B1316" s="19"/>
      <c r="C1316" s="30" t="s">
        <v>680</v>
      </c>
      <c r="D1316" s="23"/>
      <c r="E1316" s="34">
        <v>1.6</v>
      </c>
      <c r="F1316" s="21"/>
      <c r="G1316" s="21"/>
      <c r="H1316" s="21"/>
      <c r="I1316" s="21"/>
      <c r="J1316" s="21"/>
      <c r="K1316" s="21"/>
      <c r="L1316" s="21"/>
      <c r="M1316" s="21"/>
      <c r="N1316" s="393"/>
      <c r="O1316" s="393"/>
      <c r="P1316" s="393"/>
      <c r="Q1316" s="393"/>
      <c r="R1316" s="21"/>
      <c r="S1316" s="21"/>
      <c r="T1316" s="21"/>
      <c r="U1316" s="21"/>
      <c r="V1316" s="21"/>
      <c r="W1316" s="21"/>
      <c r="X1316" s="21"/>
      <c r="Y1316" s="21"/>
      <c r="Z1316" s="15"/>
      <c r="AA1316" s="15"/>
      <c r="AB1316" s="15"/>
      <c r="AC1316" s="15"/>
      <c r="AD1316" s="15"/>
      <c r="AE1316" s="15"/>
      <c r="AF1316" s="15"/>
      <c r="AG1316" s="15" t="s">
        <v>131</v>
      </c>
      <c r="AH1316" s="15">
        <v>0</v>
      </c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15"/>
      <c r="AS1316" s="15"/>
      <c r="AT1316" s="15"/>
      <c r="AU1316" s="15"/>
      <c r="AV1316" s="15"/>
      <c r="AW1316" s="15"/>
      <c r="AX1316" s="15"/>
      <c r="AY1316" s="15"/>
      <c r="AZ1316" s="15"/>
      <c r="BA1316" s="15"/>
      <c r="BB1316" s="15"/>
      <c r="BC1316" s="15"/>
      <c r="BD1316" s="15"/>
      <c r="BE1316" s="15"/>
      <c r="BF1316" s="15"/>
      <c r="BG1316" s="15"/>
      <c r="BH1316" s="15"/>
    </row>
    <row r="1317" spans="1:60" outlineLevel="3">
      <c r="A1317" s="18"/>
      <c r="B1317" s="19"/>
      <c r="C1317" s="30" t="s">
        <v>681</v>
      </c>
      <c r="D1317" s="23"/>
      <c r="E1317" s="34">
        <v>13.44</v>
      </c>
      <c r="F1317" s="21"/>
      <c r="G1317" s="21"/>
      <c r="H1317" s="21"/>
      <c r="I1317" s="21"/>
      <c r="J1317" s="21"/>
      <c r="K1317" s="21"/>
      <c r="L1317" s="21"/>
      <c r="M1317" s="21"/>
      <c r="N1317" s="393"/>
      <c r="O1317" s="393"/>
      <c r="P1317" s="393"/>
      <c r="Q1317" s="393"/>
      <c r="R1317" s="21"/>
      <c r="S1317" s="21"/>
      <c r="T1317" s="21"/>
      <c r="U1317" s="21"/>
      <c r="V1317" s="21"/>
      <c r="W1317" s="21"/>
      <c r="X1317" s="21"/>
      <c r="Y1317" s="21"/>
      <c r="Z1317" s="15"/>
      <c r="AA1317" s="15"/>
      <c r="AB1317" s="15"/>
      <c r="AC1317" s="15"/>
      <c r="AD1317" s="15"/>
      <c r="AE1317" s="15"/>
      <c r="AF1317" s="15"/>
      <c r="AG1317" s="15" t="s">
        <v>131</v>
      </c>
      <c r="AH1317" s="15">
        <v>0</v>
      </c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</row>
    <row r="1318" spans="1:60" outlineLevel="3">
      <c r="A1318" s="18"/>
      <c r="B1318" s="19"/>
      <c r="C1318" s="30" t="s">
        <v>682</v>
      </c>
      <c r="D1318" s="23"/>
      <c r="E1318" s="34">
        <v>8.9600000000000009</v>
      </c>
      <c r="F1318" s="21"/>
      <c r="G1318" s="21"/>
      <c r="H1318" s="21"/>
      <c r="I1318" s="21"/>
      <c r="J1318" s="21"/>
      <c r="K1318" s="21"/>
      <c r="L1318" s="21"/>
      <c r="M1318" s="21"/>
      <c r="N1318" s="393"/>
      <c r="O1318" s="393"/>
      <c r="P1318" s="393"/>
      <c r="Q1318" s="393"/>
      <c r="R1318" s="21"/>
      <c r="S1318" s="21"/>
      <c r="T1318" s="21"/>
      <c r="U1318" s="21"/>
      <c r="V1318" s="21"/>
      <c r="W1318" s="21"/>
      <c r="X1318" s="21"/>
      <c r="Y1318" s="21"/>
      <c r="Z1318" s="15"/>
      <c r="AA1318" s="15"/>
      <c r="AB1318" s="15"/>
      <c r="AC1318" s="15"/>
      <c r="AD1318" s="15"/>
      <c r="AE1318" s="15"/>
      <c r="AF1318" s="15"/>
      <c r="AG1318" s="15" t="s">
        <v>131</v>
      </c>
      <c r="AH1318" s="15">
        <v>0</v>
      </c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5"/>
      <c r="AZ1318" s="15"/>
      <c r="BA1318" s="15"/>
      <c r="BB1318" s="15"/>
      <c r="BC1318" s="15"/>
      <c r="BD1318" s="15"/>
      <c r="BE1318" s="15"/>
      <c r="BF1318" s="15"/>
      <c r="BG1318" s="15"/>
      <c r="BH1318" s="15"/>
    </row>
    <row r="1319" spans="1:60" outlineLevel="3">
      <c r="A1319" s="18"/>
      <c r="B1319" s="19"/>
      <c r="C1319" s="30" t="s">
        <v>683</v>
      </c>
      <c r="D1319" s="23"/>
      <c r="E1319" s="34">
        <v>18.149999999999999</v>
      </c>
      <c r="F1319" s="21"/>
      <c r="G1319" s="21"/>
      <c r="H1319" s="21"/>
      <c r="I1319" s="21"/>
      <c r="J1319" s="21"/>
      <c r="K1319" s="21"/>
      <c r="L1319" s="21"/>
      <c r="M1319" s="21"/>
      <c r="N1319" s="393"/>
      <c r="O1319" s="393"/>
      <c r="P1319" s="393"/>
      <c r="Q1319" s="393"/>
      <c r="R1319" s="21"/>
      <c r="S1319" s="21"/>
      <c r="T1319" s="21"/>
      <c r="U1319" s="21"/>
      <c r="V1319" s="21"/>
      <c r="W1319" s="21"/>
      <c r="X1319" s="21"/>
      <c r="Y1319" s="21"/>
      <c r="Z1319" s="15"/>
      <c r="AA1319" s="15"/>
      <c r="AB1319" s="15"/>
      <c r="AC1319" s="15"/>
      <c r="AD1319" s="15"/>
      <c r="AE1319" s="15"/>
      <c r="AF1319" s="15"/>
      <c r="AG1319" s="15" t="s">
        <v>131</v>
      </c>
      <c r="AH1319" s="15">
        <v>0</v>
      </c>
      <c r="AI1319" s="15"/>
      <c r="AJ1319" s="15"/>
      <c r="AK1319" s="15"/>
      <c r="AL1319" s="15"/>
      <c r="AM1319" s="15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  <c r="BF1319" s="15"/>
      <c r="BG1319" s="15"/>
      <c r="BH1319" s="15"/>
    </row>
    <row r="1320" spans="1:60" outlineLevel="3">
      <c r="A1320" s="18"/>
      <c r="B1320" s="19"/>
      <c r="C1320" s="30" t="s">
        <v>684</v>
      </c>
      <c r="D1320" s="23"/>
      <c r="E1320" s="34">
        <v>5.4</v>
      </c>
      <c r="F1320" s="21"/>
      <c r="G1320" s="21"/>
      <c r="H1320" s="21"/>
      <c r="I1320" s="21"/>
      <c r="J1320" s="21"/>
      <c r="K1320" s="21"/>
      <c r="L1320" s="21"/>
      <c r="M1320" s="21"/>
      <c r="N1320" s="393"/>
      <c r="O1320" s="393"/>
      <c r="P1320" s="393"/>
      <c r="Q1320" s="393"/>
      <c r="R1320" s="21"/>
      <c r="S1320" s="21"/>
      <c r="T1320" s="21"/>
      <c r="U1320" s="21"/>
      <c r="V1320" s="21"/>
      <c r="W1320" s="21"/>
      <c r="X1320" s="21"/>
      <c r="Y1320" s="21"/>
      <c r="Z1320" s="15"/>
      <c r="AA1320" s="15"/>
      <c r="AB1320" s="15"/>
      <c r="AC1320" s="15"/>
      <c r="AD1320" s="15"/>
      <c r="AE1320" s="15"/>
      <c r="AF1320" s="15"/>
      <c r="AG1320" s="15" t="s">
        <v>131</v>
      </c>
      <c r="AH1320" s="15">
        <v>0</v>
      </c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15"/>
      <c r="AS1320" s="15"/>
      <c r="AT1320" s="15"/>
      <c r="AU1320" s="15"/>
      <c r="AV1320" s="15"/>
      <c r="AW1320" s="15"/>
      <c r="AX1320" s="15"/>
      <c r="AY1320" s="15"/>
      <c r="AZ1320" s="15"/>
      <c r="BA1320" s="15"/>
      <c r="BB1320" s="15"/>
      <c r="BC1320" s="15"/>
      <c r="BD1320" s="15"/>
      <c r="BE1320" s="15"/>
      <c r="BF1320" s="15"/>
      <c r="BG1320" s="15"/>
      <c r="BH1320" s="15"/>
    </row>
    <row r="1321" spans="1:60" outlineLevel="3">
      <c r="A1321" s="18"/>
      <c r="B1321" s="19"/>
      <c r="C1321" s="30" t="s">
        <v>685</v>
      </c>
      <c r="D1321" s="23"/>
      <c r="E1321" s="34">
        <v>18.149999999999999</v>
      </c>
      <c r="F1321" s="21"/>
      <c r="G1321" s="21"/>
      <c r="H1321" s="21"/>
      <c r="I1321" s="21"/>
      <c r="J1321" s="21"/>
      <c r="K1321" s="21"/>
      <c r="L1321" s="21"/>
      <c r="M1321" s="21"/>
      <c r="N1321" s="393"/>
      <c r="O1321" s="393"/>
      <c r="P1321" s="393"/>
      <c r="Q1321" s="393"/>
      <c r="R1321" s="21"/>
      <c r="S1321" s="21"/>
      <c r="T1321" s="21"/>
      <c r="U1321" s="21"/>
      <c r="V1321" s="21"/>
      <c r="W1321" s="21"/>
      <c r="X1321" s="21"/>
      <c r="Y1321" s="21"/>
      <c r="Z1321" s="15"/>
      <c r="AA1321" s="15"/>
      <c r="AB1321" s="15"/>
      <c r="AC1321" s="15"/>
      <c r="AD1321" s="15"/>
      <c r="AE1321" s="15"/>
      <c r="AF1321" s="15"/>
      <c r="AG1321" s="15" t="s">
        <v>131</v>
      </c>
      <c r="AH1321" s="15">
        <v>0</v>
      </c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</row>
    <row r="1322" spans="1:60" outlineLevel="3">
      <c r="A1322" s="18"/>
      <c r="B1322" s="19"/>
      <c r="C1322" s="30" t="s">
        <v>684</v>
      </c>
      <c r="D1322" s="23"/>
      <c r="E1322" s="34">
        <v>5.4</v>
      </c>
      <c r="F1322" s="21"/>
      <c r="G1322" s="21"/>
      <c r="H1322" s="21"/>
      <c r="I1322" s="21"/>
      <c r="J1322" s="21"/>
      <c r="K1322" s="21"/>
      <c r="L1322" s="21"/>
      <c r="M1322" s="21"/>
      <c r="N1322" s="393"/>
      <c r="O1322" s="393"/>
      <c r="P1322" s="393"/>
      <c r="Q1322" s="393"/>
      <c r="R1322" s="21"/>
      <c r="S1322" s="21"/>
      <c r="T1322" s="21"/>
      <c r="U1322" s="21"/>
      <c r="V1322" s="21"/>
      <c r="W1322" s="21"/>
      <c r="X1322" s="21"/>
      <c r="Y1322" s="21"/>
      <c r="Z1322" s="15"/>
      <c r="AA1322" s="15"/>
      <c r="AB1322" s="15"/>
      <c r="AC1322" s="15"/>
      <c r="AD1322" s="15"/>
      <c r="AE1322" s="15"/>
      <c r="AF1322" s="15"/>
      <c r="AG1322" s="15" t="s">
        <v>131</v>
      </c>
      <c r="AH1322" s="15">
        <v>0</v>
      </c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  <c r="AX1322" s="15"/>
      <c r="AY1322" s="15"/>
      <c r="AZ1322" s="15"/>
      <c r="BA1322" s="15"/>
      <c r="BB1322" s="15"/>
      <c r="BC1322" s="15"/>
      <c r="BD1322" s="15"/>
      <c r="BE1322" s="15"/>
      <c r="BF1322" s="15"/>
      <c r="BG1322" s="15"/>
      <c r="BH1322" s="15"/>
    </row>
    <row r="1323" spans="1:60" outlineLevel="3">
      <c r="A1323" s="18"/>
      <c r="B1323" s="19"/>
      <c r="C1323" s="30" t="s">
        <v>686</v>
      </c>
      <c r="D1323" s="23"/>
      <c r="E1323" s="34">
        <v>8.32</v>
      </c>
      <c r="F1323" s="21"/>
      <c r="G1323" s="21"/>
      <c r="H1323" s="21"/>
      <c r="I1323" s="21"/>
      <c r="J1323" s="21"/>
      <c r="K1323" s="21"/>
      <c r="L1323" s="21"/>
      <c r="M1323" s="21"/>
      <c r="N1323" s="393"/>
      <c r="O1323" s="393"/>
      <c r="P1323" s="393"/>
      <c r="Q1323" s="393"/>
      <c r="R1323" s="21"/>
      <c r="S1323" s="21"/>
      <c r="T1323" s="21"/>
      <c r="U1323" s="21"/>
      <c r="V1323" s="21"/>
      <c r="W1323" s="21"/>
      <c r="X1323" s="21"/>
      <c r="Y1323" s="21"/>
      <c r="Z1323" s="15"/>
      <c r="AA1323" s="15"/>
      <c r="AB1323" s="15"/>
      <c r="AC1323" s="15"/>
      <c r="AD1323" s="15"/>
      <c r="AE1323" s="15"/>
      <c r="AF1323" s="15"/>
      <c r="AG1323" s="15" t="s">
        <v>131</v>
      </c>
      <c r="AH1323" s="15">
        <v>0</v>
      </c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5"/>
      <c r="AZ1323" s="15"/>
      <c r="BA1323" s="15"/>
      <c r="BB1323" s="15"/>
      <c r="BC1323" s="15"/>
      <c r="BD1323" s="15"/>
      <c r="BE1323" s="15"/>
      <c r="BF1323" s="15"/>
      <c r="BG1323" s="15"/>
      <c r="BH1323" s="15"/>
    </row>
    <row r="1324" spans="1:60" outlineLevel="3">
      <c r="A1324" s="18"/>
      <c r="B1324" s="19"/>
      <c r="C1324" s="30" t="s">
        <v>687</v>
      </c>
      <c r="D1324" s="23"/>
      <c r="E1324" s="34">
        <v>3.96</v>
      </c>
      <c r="F1324" s="21"/>
      <c r="G1324" s="21"/>
      <c r="H1324" s="21"/>
      <c r="I1324" s="21"/>
      <c r="J1324" s="21"/>
      <c r="K1324" s="21"/>
      <c r="L1324" s="21"/>
      <c r="M1324" s="21"/>
      <c r="N1324" s="393"/>
      <c r="O1324" s="393"/>
      <c r="P1324" s="393"/>
      <c r="Q1324" s="393"/>
      <c r="R1324" s="21"/>
      <c r="S1324" s="21"/>
      <c r="T1324" s="21"/>
      <c r="U1324" s="21"/>
      <c r="V1324" s="21"/>
      <c r="W1324" s="21"/>
      <c r="X1324" s="21"/>
      <c r="Y1324" s="21"/>
      <c r="Z1324" s="15"/>
      <c r="AA1324" s="15"/>
      <c r="AB1324" s="15"/>
      <c r="AC1324" s="15"/>
      <c r="AD1324" s="15"/>
      <c r="AE1324" s="15"/>
      <c r="AF1324" s="15"/>
      <c r="AG1324" s="15" t="s">
        <v>131</v>
      </c>
      <c r="AH1324" s="15">
        <v>0</v>
      </c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5"/>
      <c r="AW1324" s="15"/>
      <c r="AX1324" s="15"/>
      <c r="AY1324" s="15"/>
      <c r="AZ1324" s="15"/>
      <c r="BA1324" s="15"/>
      <c r="BB1324" s="15"/>
      <c r="BC1324" s="15"/>
      <c r="BD1324" s="15"/>
      <c r="BE1324" s="15"/>
      <c r="BF1324" s="15"/>
      <c r="BG1324" s="15"/>
      <c r="BH1324" s="15"/>
    </row>
    <row r="1325" spans="1:60" outlineLevel="3">
      <c r="A1325" s="18"/>
      <c r="B1325" s="19"/>
      <c r="C1325" s="30" t="s">
        <v>688</v>
      </c>
      <c r="D1325" s="23"/>
      <c r="E1325" s="34">
        <v>36.96</v>
      </c>
      <c r="F1325" s="21"/>
      <c r="G1325" s="21"/>
      <c r="H1325" s="21"/>
      <c r="I1325" s="21"/>
      <c r="J1325" s="21"/>
      <c r="K1325" s="21"/>
      <c r="L1325" s="21"/>
      <c r="M1325" s="21"/>
      <c r="N1325" s="393"/>
      <c r="O1325" s="393"/>
      <c r="P1325" s="393"/>
      <c r="Q1325" s="393"/>
      <c r="R1325" s="21"/>
      <c r="S1325" s="21"/>
      <c r="T1325" s="21"/>
      <c r="U1325" s="21"/>
      <c r="V1325" s="21"/>
      <c r="W1325" s="21"/>
      <c r="X1325" s="21"/>
      <c r="Y1325" s="21"/>
      <c r="Z1325" s="15"/>
      <c r="AA1325" s="15"/>
      <c r="AB1325" s="15"/>
      <c r="AC1325" s="15"/>
      <c r="AD1325" s="15"/>
      <c r="AE1325" s="15"/>
      <c r="AF1325" s="15"/>
      <c r="AG1325" s="15" t="s">
        <v>131</v>
      </c>
      <c r="AH1325" s="15">
        <v>0</v>
      </c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  <c r="AX1325" s="15"/>
      <c r="AY1325" s="15"/>
      <c r="AZ1325" s="15"/>
      <c r="BA1325" s="15"/>
      <c r="BB1325" s="15"/>
      <c r="BC1325" s="15"/>
      <c r="BD1325" s="15"/>
      <c r="BE1325" s="15"/>
      <c r="BF1325" s="15"/>
      <c r="BG1325" s="15"/>
      <c r="BH1325" s="15"/>
    </row>
    <row r="1326" spans="1:60" outlineLevel="3">
      <c r="A1326" s="18"/>
      <c r="B1326" s="19"/>
      <c r="C1326" s="30" t="s">
        <v>689</v>
      </c>
      <c r="D1326" s="23"/>
      <c r="E1326" s="34">
        <v>10.8</v>
      </c>
      <c r="F1326" s="21"/>
      <c r="G1326" s="21"/>
      <c r="H1326" s="21"/>
      <c r="I1326" s="21"/>
      <c r="J1326" s="21"/>
      <c r="K1326" s="21"/>
      <c r="L1326" s="21"/>
      <c r="M1326" s="21"/>
      <c r="N1326" s="393"/>
      <c r="O1326" s="393"/>
      <c r="P1326" s="393"/>
      <c r="Q1326" s="393"/>
      <c r="R1326" s="21"/>
      <c r="S1326" s="21"/>
      <c r="T1326" s="21"/>
      <c r="U1326" s="21"/>
      <c r="V1326" s="21"/>
      <c r="W1326" s="21"/>
      <c r="X1326" s="21"/>
      <c r="Y1326" s="21"/>
      <c r="Z1326" s="15"/>
      <c r="AA1326" s="15"/>
      <c r="AB1326" s="15"/>
      <c r="AC1326" s="15"/>
      <c r="AD1326" s="15"/>
      <c r="AE1326" s="15"/>
      <c r="AF1326" s="15"/>
      <c r="AG1326" s="15" t="s">
        <v>131</v>
      </c>
      <c r="AH1326" s="15">
        <v>0</v>
      </c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15"/>
      <c r="AS1326" s="15"/>
      <c r="AT1326" s="15"/>
      <c r="AU1326" s="15"/>
      <c r="AV1326" s="15"/>
      <c r="AW1326" s="15"/>
      <c r="AX1326" s="15"/>
      <c r="AY1326" s="15"/>
      <c r="AZ1326" s="15"/>
      <c r="BA1326" s="15"/>
      <c r="BB1326" s="15"/>
      <c r="BC1326" s="15"/>
      <c r="BD1326" s="15"/>
      <c r="BE1326" s="15"/>
      <c r="BF1326" s="15"/>
      <c r="BG1326" s="15"/>
      <c r="BH1326" s="15"/>
    </row>
    <row r="1327" spans="1:60" outlineLevel="3">
      <c r="A1327" s="18"/>
      <c r="B1327" s="19"/>
      <c r="C1327" s="30" t="s">
        <v>690</v>
      </c>
      <c r="D1327" s="23"/>
      <c r="E1327" s="34">
        <v>3.6</v>
      </c>
      <c r="F1327" s="21"/>
      <c r="G1327" s="21"/>
      <c r="H1327" s="21"/>
      <c r="I1327" s="21"/>
      <c r="J1327" s="21"/>
      <c r="K1327" s="21"/>
      <c r="L1327" s="21"/>
      <c r="M1327" s="21"/>
      <c r="N1327" s="393"/>
      <c r="O1327" s="393"/>
      <c r="P1327" s="393"/>
      <c r="Q1327" s="393"/>
      <c r="R1327" s="21"/>
      <c r="S1327" s="21"/>
      <c r="T1327" s="21"/>
      <c r="U1327" s="21"/>
      <c r="V1327" s="21"/>
      <c r="W1327" s="21"/>
      <c r="X1327" s="21"/>
      <c r="Y1327" s="21"/>
      <c r="Z1327" s="15"/>
      <c r="AA1327" s="15"/>
      <c r="AB1327" s="15"/>
      <c r="AC1327" s="15"/>
      <c r="AD1327" s="15"/>
      <c r="AE1327" s="15"/>
      <c r="AF1327" s="15"/>
      <c r="AG1327" s="15" t="s">
        <v>131</v>
      </c>
      <c r="AH1327" s="15">
        <v>0</v>
      </c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5"/>
      <c r="AX1327" s="15"/>
      <c r="AY1327" s="15"/>
      <c r="AZ1327" s="15"/>
      <c r="BA1327" s="15"/>
      <c r="BB1327" s="15"/>
      <c r="BC1327" s="15"/>
      <c r="BD1327" s="15"/>
      <c r="BE1327" s="15"/>
      <c r="BF1327" s="15"/>
      <c r="BG1327" s="15"/>
      <c r="BH1327" s="15"/>
    </row>
    <row r="1328" spans="1:60" outlineLevel="3">
      <c r="A1328" s="18"/>
      <c r="B1328" s="19"/>
      <c r="C1328" s="30" t="s">
        <v>691</v>
      </c>
      <c r="D1328" s="23"/>
      <c r="E1328" s="34">
        <v>3.8</v>
      </c>
      <c r="F1328" s="21"/>
      <c r="G1328" s="21"/>
      <c r="H1328" s="21"/>
      <c r="I1328" s="21"/>
      <c r="J1328" s="21"/>
      <c r="K1328" s="21"/>
      <c r="L1328" s="21"/>
      <c r="M1328" s="21"/>
      <c r="N1328" s="393"/>
      <c r="O1328" s="393"/>
      <c r="P1328" s="393"/>
      <c r="Q1328" s="393"/>
      <c r="R1328" s="21"/>
      <c r="S1328" s="21"/>
      <c r="T1328" s="21"/>
      <c r="U1328" s="21"/>
      <c r="V1328" s="21"/>
      <c r="W1328" s="21"/>
      <c r="X1328" s="21"/>
      <c r="Y1328" s="21"/>
      <c r="Z1328" s="15"/>
      <c r="AA1328" s="15"/>
      <c r="AB1328" s="15"/>
      <c r="AC1328" s="15"/>
      <c r="AD1328" s="15"/>
      <c r="AE1328" s="15"/>
      <c r="AF1328" s="15"/>
      <c r="AG1328" s="15" t="s">
        <v>131</v>
      </c>
      <c r="AH1328" s="15">
        <v>0</v>
      </c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15"/>
      <c r="AS1328" s="15"/>
      <c r="AT1328" s="15"/>
      <c r="AU1328" s="15"/>
      <c r="AV1328" s="15"/>
      <c r="AW1328" s="15"/>
      <c r="AX1328" s="15"/>
      <c r="AY1328" s="15"/>
      <c r="AZ1328" s="15"/>
      <c r="BA1328" s="15"/>
      <c r="BB1328" s="15"/>
      <c r="BC1328" s="15"/>
      <c r="BD1328" s="15"/>
      <c r="BE1328" s="15"/>
      <c r="BF1328" s="15"/>
      <c r="BG1328" s="15"/>
      <c r="BH1328" s="15"/>
    </row>
    <row r="1329" spans="1:60" outlineLevel="3">
      <c r="A1329" s="18"/>
      <c r="B1329" s="19"/>
      <c r="C1329" s="30" t="s">
        <v>692</v>
      </c>
      <c r="D1329" s="23"/>
      <c r="E1329" s="34">
        <v>5.6</v>
      </c>
      <c r="F1329" s="21"/>
      <c r="G1329" s="21"/>
      <c r="H1329" s="21"/>
      <c r="I1329" s="21"/>
      <c r="J1329" s="21"/>
      <c r="K1329" s="21"/>
      <c r="L1329" s="21"/>
      <c r="M1329" s="21"/>
      <c r="N1329" s="393"/>
      <c r="O1329" s="393"/>
      <c r="P1329" s="393"/>
      <c r="Q1329" s="393"/>
      <c r="R1329" s="21"/>
      <c r="S1329" s="21"/>
      <c r="T1329" s="21"/>
      <c r="U1329" s="21"/>
      <c r="V1329" s="21"/>
      <c r="W1329" s="21"/>
      <c r="X1329" s="21"/>
      <c r="Y1329" s="21"/>
      <c r="Z1329" s="15"/>
      <c r="AA1329" s="15"/>
      <c r="AB1329" s="15"/>
      <c r="AC1329" s="15"/>
      <c r="AD1329" s="15"/>
      <c r="AE1329" s="15"/>
      <c r="AF1329" s="15"/>
      <c r="AG1329" s="15" t="s">
        <v>131</v>
      </c>
      <c r="AH1329" s="15">
        <v>0</v>
      </c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  <c r="AX1329" s="15"/>
      <c r="AY1329" s="15"/>
      <c r="AZ1329" s="15"/>
      <c r="BA1329" s="15"/>
      <c r="BB1329" s="15"/>
      <c r="BC1329" s="15"/>
      <c r="BD1329" s="15"/>
      <c r="BE1329" s="15"/>
      <c r="BF1329" s="15"/>
      <c r="BG1329" s="15"/>
      <c r="BH1329" s="15"/>
    </row>
    <row r="1330" spans="1:60" outlineLevel="3">
      <c r="A1330" s="18"/>
      <c r="B1330" s="19"/>
      <c r="C1330" s="30" t="s">
        <v>693</v>
      </c>
      <c r="D1330" s="23"/>
      <c r="E1330" s="34">
        <v>37</v>
      </c>
      <c r="F1330" s="21"/>
      <c r="G1330" s="21"/>
      <c r="H1330" s="21"/>
      <c r="I1330" s="21"/>
      <c r="J1330" s="21"/>
      <c r="K1330" s="21"/>
      <c r="L1330" s="21"/>
      <c r="M1330" s="21"/>
      <c r="N1330" s="393"/>
      <c r="O1330" s="393"/>
      <c r="P1330" s="393"/>
      <c r="Q1330" s="393"/>
      <c r="R1330" s="21"/>
      <c r="S1330" s="21"/>
      <c r="T1330" s="21"/>
      <c r="U1330" s="21"/>
      <c r="V1330" s="21"/>
      <c r="W1330" s="21"/>
      <c r="X1330" s="21"/>
      <c r="Y1330" s="21"/>
      <c r="Z1330" s="15"/>
      <c r="AA1330" s="15"/>
      <c r="AB1330" s="15"/>
      <c r="AC1330" s="15"/>
      <c r="AD1330" s="15"/>
      <c r="AE1330" s="15"/>
      <c r="AF1330" s="15"/>
      <c r="AG1330" s="15" t="s">
        <v>131</v>
      </c>
      <c r="AH1330" s="15">
        <v>0</v>
      </c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  <c r="AX1330" s="15"/>
      <c r="AY1330" s="15"/>
      <c r="AZ1330" s="15"/>
      <c r="BA1330" s="15"/>
      <c r="BB1330" s="15"/>
      <c r="BC1330" s="15"/>
      <c r="BD1330" s="15"/>
      <c r="BE1330" s="15"/>
      <c r="BF1330" s="15"/>
      <c r="BG1330" s="15"/>
      <c r="BH1330" s="15"/>
    </row>
    <row r="1331" spans="1:60" outlineLevel="3">
      <c r="A1331" s="18"/>
      <c r="B1331" s="19"/>
      <c r="C1331" s="30" t="s">
        <v>694</v>
      </c>
      <c r="D1331" s="23"/>
      <c r="E1331" s="34">
        <v>32.4</v>
      </c>
      <c r="F1331" s="21"/>
      <c r="G1331" s="21"/>
      <c r="H1331" s="21"/>
      <c r="I1331" s="21"/>
      <c r="J1331" s="21"/>
      <c r="K1331" s="21"/>
      <c r="L1331" s="21"/>
      <c r="M1331" s="21"/>
      <c r="N1331" s="393"/>
      <c r="O1331" s="393"/>
      <c r="P1331" s="393"/>
      <c r="Q1331" s="393"/>
      <c r="R1331" s="21"/>
      <c r="S1331" s="21"/>
      <c r="T1331" s="21"/>
      <c r="U1331" s="21"/>
      <c r="V1331" s="21"/>
      <c r="W1331" s="21"/>
      <c r="X1331" s="21"/>
      <c r="Y1331" s="21"/>
      <c r="Z1331" s="15"/>
      <c r="AA1331" s="15"/>
      <c r="AB1331" s="15"/>
      <c r="AC1331" s="15"/>
      <c r="AD1331" s="15"/>
      <c r="AE1331" s="15"/>
      <c r="AF1331" s="15"/>
      <c r="AG1331" s="15" t="s">
        <v>131</v>
      </c>
      <c r="AH1331" s="15">
        <v>0</v>
      </c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  <c r="AX1331" s="15"/>
      <c r="AY1331" s="15"/>
      <c r="AZ1331" s="15"/>
      <c r="BA1331" s="15"/>
      <c r="BB1331" s="15"/>
      <c r="BC1331" s="15"/>
      <c r="BD1331" s="15"/>
      <c r="BE1331" s="15"/>
      <c r="BF1331" s="15"/>
      <c r="BG1331" s="15"/>
      <c r="BH1331" s="15"/>
    </row>
    <row r="1332" spans="1:60" outlineLevel="3">
      <c r="A1332" s="18"/>
      <c r="B1332" s="19"/>
      <c r="C1332" s="30" t="s">
        <v>695</v>
      </c>
      <c r="D1332" s="23"/>
      <c r="E1332" s="34">
        <v>36.6</v>
      </c>
      <c r="F1332" s="21"/>
      <c r="G1332" s="21"/>
      <c r="H1332" s="21"/>
      <c r="I1332" s="21"/>
      <c r="J1332" s="21"/>
      <c r="K1332" s="21"/>
      <c r="L1332" s="21"/>
      <c r="M1332" s="21"/>
      <c r="N1332" s="393"/>
      <c r="O1332" s="393"/>
      <c r="P1332" s="393"/>
      <c r="Q1332" s="393"/>
      <c r="R1332" s="21"/>
      <c r="S1332" s="21"/>
      <c r="T1332" s="21"/>
      <c r="U1332" s="21"/>
      <c r="V1332" s="21"/>
      <c r="W1332" s="21"/>
      <c r="X1332" s="21"/>
      <c r="Y1332" s="21"/>
      <c r="Z1332" s="15"/>
      <c r="AA1332" s="15"/>
      <c r="AB1332" s="15"/>
      <c r="AC1332" s="15"/>
      <c r="AD1332" s="15"/>
      <c r="AE1332" s="15"/>
      <c r="AF1332" s="15"/>
      <c r="AG1332" s="15" t="s">
        <v>131</v>
      </c>
      <c r="AH1332" s="15">
        <v>0</v>
      </c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  <c r="AX1332" s="15"/>
      <c r="AY1332" s="15"/>
      <c r="AZ1332" s="15"/>
      <c r="BA1332" s="15"/>
      <c r="BB1332" s="15"/>
      <c r="BC1332" s="15"/>
      <c r="BD1332" s="15"/>
      <c r="BE1332" s="15"/>
      <c r="BF1332" s="15"/>
      <c r="BG1332" s="15"/>
      <c r="BH1332" s="15"/>
    </row>
    <row r="1333" spans="1:60" outlineLevel="3">
      <c r="A1333" s="18"/>
      <c r="B1333" s="19"/>
      <c r="C1333" s="30" t="s">
        <v>696</v>
      </c>
      <c r="D1333" s="23"/>
      <c r="E1333" s="34">
        <v>36.6</v>
      </c>
      <c r="F1333" s="21"/>
      <c r="G1333" s="21"/>
      <c r="H1333" s="21"/>
      <c r="I1333" s="21"/>
      <c r="J1333" s="21"/>
      <c r="K1333" s="21"/>
      <c r="L1333" s="21"/>
      <c r="M1333" s="21"/>
      <c r="N1333" s="393"/>
      <c r="O1333" s="393"/>
      <c r="P1333" s="393"/>
      <c r="Q1333" s="393"/>
      <c r="R1333" s="21"/>
      <c r="S1333" s="21"/>
      <c r="T1333" s="21"/>
      <c r="U1333" s="21"/>
      <c r="V1333" s="21"/>
      <c r="W1333" s="21"/>
      <c r="X1333" s="21"/>
      <c r="Y1333" s="21"/>
      <c r="Z1333" s="15"/>
      <c r="AA1333" s="15"/>
      <c r="AB1333" s="15"/>
      <c r="AC1333" s="15"/>
      <c r="AD1333" s="15"/>
      <c r="AE1333" s="15"/>
      <c r="AF1333" s="15"/>
      <c r="AG1333" s="15" t="s">
        <v>131</v>
      </c>
      <c r="AH1333" s="15">
        <v>0</v>
      </c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</row>
    <row r="1334" spans="1:60" outlineLevel="3">
      <c r="A1334" s="18"/>
      <c r="B1334" s="19"/>
      <c r="C1334" s="30" t="s">
        <v>2286</v>
      </c>
      <c r="D1334" s="23"/>
      <c r="E1334" s="34">
        <v>-29.265000000000001</v>
      </c>
      <c r="F1334" s="21"/>
      <c r="G1334" s="21"/>
      <c r="H1334" s="21"/>
      <c r="I1334" s="21"/>
      <c r="J1334" s="21"/>
      <c r="K1334" s="21"/>
      <c r="L1334" s="21"/>
      <c r="M1334" s="21"/>
      <c r="N1334" s="393"/>
      <c r="O1334" s="393"/>
      <c r="P1334" s="393"/>
      <c r="Q1334" s="393"/>
      <c r="R1334" s="21"/>
      <c r="S1334" s="21"/>
      <c r="T1334" s="21"/>
      <c r="U1334" s="21"/>
      <c r="V1334" s="21"/>
      <c r="W1334" s="21"/>
      <c r="X1334" s="21"/>
      <c r="Y1334" s="21"/>
      <c r="Z1334" s="15"/>
      <c r="AA1334" s="15"/>
      <c r="AB1334" s="15"/>
      <c r="AC1334" s="15"/>
      <c r="AD1334" s="15"/>
      <c r="AE1334" s="15"/>
      <c r="AF1334" s="15"/>
      <c r="AG1334" s="15" t="s">
        <v>131</v>
      </c>
      <c r="AH1334" s="15">
        <v>0</v>
      </c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  <c r="AX1334" s="15"/>
      <c r="AY1334" s="15"/>
      <c r="AZ1334" s="15"/>
      <c r="BA1334" s="15"/>
      <c r="BB1334" s="15"/>
      <c r="BC1334" s="15"/>
      <c r="BD1334" s="15"/>
      <c r="BE1334" s="15"/>
      <c r="BF1334" s="15"/>
      <c r="BG1334" s="15"/>
      <c r="BH1334" s="15"/>
    </row>
    <row r="1335" spans="1:60" ht="33.75" outlineLevel="3">
      <c r="A1335" s="18"/>
      <c r="B1335" s="19"/>
      <c r="C1335" s="30" t="s">
        <v>2287</v>
      </c>
      <c r="D1335" s="23"/>
      <c r="E1335" s="34">
        <v>-26.302499999999998</v>
      </c>
      <c r="F1335" s="21"/>
      <c r="G1335" s="21"/>
      <c r="H1335" s="21"/>
      <c r="I1335" s="21"/>
      <c r="J1335" s="21"/>
      <c r="K1335" s="21"/>
      <c r="L1335" s="21"/>
      <c r="M1335" s="21"/>
      <c r="N1335" s="393"/>
      <c r="O1335" s="393"/>
      <c r="P1335" s="393"/>
      <c r="Q1335" s="393"/>
      <c r="R1335" s="21"/>
      <c r="S1335" s="21"/>
      <c r="T1335" s="21"/>
      <c r="U1335" s="21"/>
      <c r="V1335" s="21"/>
      <c r="W1335" s="21"/>
      <c r="X1335" s="21"/>
      <c r="Y1335" s="21"/>
      <c r="Z1335" s="15"/>
      <c r="AA1335" s="15"/>
      <c r="AB1335" s="15"/>
      <c r="AC1335" s="15"/>
      <c r="AD1335" s="15"/>
      <c r="AE1335" s="15"/>
      <c r="AF1335" s="15"/>
      <c r="AG1335" s="15" t="s">
        <v>131</v>
      </c>
      <c r="AH1335" s="15">
        <v>0</v>
      </c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  <c r="AX1335" s="15"/>
      <c r="AY1335" s="15"/>
      <c r="AZ1335" s="15"/>
      <c r="BA1335" s="15"/>
      <c r="BB1335" s="15"/>
      <c r="BC1335" s="15"/>
      <c r="BD1335" s="15"/>
      <c r="BE1335" s="15"/>
      <c r="BF1335" s="15"/>
      <c r="BG1335" s="15"/>
      <c r="BH1335" s="15"/>
    </row>
    <row r="1336" spans="1:60" outlineLevel="3">
      <c r="A1336" s="18"/>
      <c r="B1336" s="19"/>
      <c r="C1336" s="30" t="s">
        <v>2288</v>
      </c>
      <c r="D1336" s="23"/>
      <c r="E1336" s="34">
        <v>-12.87</v>
      </c>
      <c r="F1336" s="21"/>
      <c r="G1336" s="21"/>
      <c r="H1336" s="21"/>
      <c r="I1336" s="21"/>
      <c r="J1336" s="21"/>
      <c r="K1336" s="21"/>
      <c r="L1336" s="21"/>
      <c r="M1336" s="21"/>
      <c r="N1336" s="393"/>
      <c r="O1336" s="393"/>
      <c r="P1336" s="393"/>
      <c r="Q1336" s="393"/>
      <c r="R1336" s="21"/>
      <c r="S1336" s="21"/>
      <c r="T1336" s="21"/>
      <c r="U1336" s="21"/>
      <c r="V1336" s="21"/>
      <c r="W1336" s="21"/>
      <c r="X1336" s="21"/>
      <c r="Y1336" s="21"/>
      <c r="Z1336" s="15"/>
      <c r="AA1336" s="15"/>
      <c r="AB1336" s="15"/>
      <c r="AC1336" s="15"/>
      <c r="AD1336" s="15"/>
      <c r="AE1336" s="15"/>
      <c r="AF1336" s="15"/>
      <c r="AG1336" s="15" t="s">
        <v>131</v>
      </c>
      <c r="AH1336" s="15">
        <v>0</v>
      </c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  <c r="AX1336" s="15"/>
      <c r="AY1336" s="15"/>
      <c r="AZ1336" s="15"/>
      <c r="BA1336" s="15"/>
      <c r="BB1336" s="15"/>
      <c r="BC1336" s="15"/>
      <c r="BD1336" s="15"/>
      <c r="BE1336" s="15"/>
      <c r="BF1336" s="15"/>
      <c r="BG1336" s="15"/>
      <c r="BH1336" s="15"/>
    </row>
    <row r="1337" spans="1:60" outlineLevel="3">
      <c r="A1337" s="18"/>
      <c r="B1337" s="19"/>
      <c r="C1337" s="30" t="s">
        <v>2288</v>
      </c>
      <c r="D1337" s="23"/>
      <c r="E1337" s="34">
        <v>-12.87</v>
      </c>
      <c r="F1337" s="21"/>
      <c r="G1337" s="21"/>
      <c r="H1337" s="21"/>
      <c r="I1337" s="21"/>
      <c r="J1337" s="21"/>
      <c r="K1337" s="21"/>
      <c r="L1337" s="21"/>
      <c r="M1337" s="21"/>
      <c r="N1337" s="393"/>
      <c r="O1337" s="393"/>
      <c r="P1337" s="393"/>
      <c r="Q1337" s="393"/>
      <c r="R1337" s="21"/>
      <c r="S1337" s="21"/>
      <c r="T1337" s="21"/>
      <c r="U1337" s="21"/>
      <c r="V1337" s="21"/>
      <c r="W1337" s="21"/>
      <c r="X1337" s="21"/>
      <c r="Y1337" s="21"/>
      <c r="Z1337" s="15"/>
      <c r="AA1337" s="15"/>
      <c r="AB1337" s="15"/>
      <c r="AC1337" s="15"/>
      <c r="AD1337" s="15"/>
      <c r="AE1337" s="15"/>
      <c r="AF1337" s="15"/>
      <c r="AG1337" s="15" t="s">
        <v>131</v>
      </c>
      <c r="AH1337" s="15">
        <v>0</v>
      </c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5"/>
      <c r="AZ1337" s="15"/>
      <c r="BA1337" s="15"/>
      <c r="BB1337" s="15"/>
      <c r="BC1337" s="15"/>
      <c r="BD1337" s="15"/>
      <c r="BE1337" s="15"/>
      <c r="BF1337" s="15"/>
      <c r="BG1337" s="15"/>
      <c r="BH1337" s="15"/>
    </row>
    <row r="1338" spans="1:60" ht="22.5" outlineLevel="1">
      <c r="A1338" s="25">
        <v>213</v>
      </c>
      <c r="B1338" s="26" t="s">
        <v>1103</v>
      </c>
      <c r="C1338" s="29" t="s">
        <v>1104</v>
      </c>
      <c r="D1338" s="27" t="s">
        <v>267</v>
      </c>
      <c r="E1338" s="35">
        <v>331.21</v>
      </c>
      <c r="F1338" s="392"/>
      <c r="G1338" s="36">
        <f>ROUND(E1338*F1338,2)</f>
        <v>0</v>
      </c>
      <c r="H1338" s="392"/>
      <c r="I1338" s="36">
        <f>ROUND(E1338*H1338,2)</f>
        <v>0</v>
      </c>
      <c r="J1338" s="392"/>
      <c r="K1338" s="36">
        <f>ROUND(E1338*J1338,2)</f>
        <v>0</v>
      </c>
      <c r="L1338" s="36">
        <v>21</v>
      </c>
      <c r="M1338" s="36">
        <f>G1338*(1+L1338/100)</f>
        <v>0</v>
      </c>
      <c r="N1338" s="35">
        <v>0</v>
      </c>
      <c r="O1338" s="35">
        <f>ROUND(E1338*N1338,2)</f>
        <v>0</v>
      </c>
      <c r="P1338" s="35">
        <v>0</v>
      </c>
      <c r="Q1338" s="35">
        <f>ROUND(E1338*P1338,2)</f>
        <v>0</v>
      </c>
      <c r="R1338" s="36"/>
      <c r="S1338" s="36" t="s">
        <v>236</v>
      </c>
      <c r="T1338" s="28" t="s">
        <v>127</v>
      </c>
      <c r="U1338" s="21">
        <v>0</v>
      </c>
      <c r="V1338" s="21">
        <f>ROUND(E1338*U1338,2)</f>
        <v>0</v>
      </c>
      <c r="W1338" s="21"/>
      <c r="X1338" s="21" t="s">
        <v>231</v>
      </c>
      <c r="Y1338" s="21" t="s">
        <v>2117</v>
      </c>
      <c r="Z1338" s="15"/>
      <c r="AA1338" s="15"/>
      <c r="AB1338" s="15"/>
      <c r="AC1338" s="15"/>
      <c r="AD1338" s="15"/>
      <c r="AE1338" s="15"/>
      <c r="AF1338" s="15"/>
      <c r="AG1338" s="15" t="s">
        <v>232</v>
      </c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15"/>
      <c r="AS1338" s="15"/>
      <c r="AT1338" s="15"/>
      <c r="AU1338" s="15"/>
      <c r="AV1338" s="15"/>
      <c r="AW1338" s="15"/>
      <c r="AX1338" s="15"/>
      <c r="AY1338" s="15"/>
      <c r="AZ1338" s="15"/>
      <c r="BA1338" s="15"/>
      <c r="BB1338" s="15"/>
      <c r="BC1338" s="15"/>
      <c r="BD1338" s="15"/>
      <c r="BE1338" s="15"/>
      <c r="BF1338" s="15"/>
      <c r="BG1338" s="15"/>
      <c r="BH1338" s="15"/>
    </row>
    <row r="1339" spans="1:60" ht="22.5" outlineLevel="2">
      <c r="A1339" s="18"/>
      <c r="B1339" s="19"/>
      <c r="C1339" s="30" t="s">
        <v>1067</v>
      </c>
      <c r="D1339" s="23"/>
      <c r="E1339" s="34">
        <v>22.4</v>
      </c>
      <c r="F1339" s="21"/>
      <c r="G1339" s="21"/>
      <c r="H1339" s="21"/>
      <c r="I1339" s="21"/>
      <c r="J1339" s="21"/>
      <c r="K1339" s="21"/>
      <c r="L1339" s="21"/>
      <c r="M1339" s="21"/>
      <c r="N1339" s="393"/>
      <c r="O1339" s="393"/>
      <c r="P1339" s="393"/>
      <c r="Q1339" s="393"/>
      <c r="R1339" s="21"/>
      <c r="S1339" s="21"/>
      <c r="T1339" s="21"/>
      <c r="U1339" s="21"/>
      <c r="V1339" s="21"/>
      <c r="W1339" s="21"/>
      <c r="X1339" s="21"/>
      <c r="Y1339" s="21"/>
      <c r="Z1339" s="15"/>
      <c r="AA1339" s="15"/>
      <c r="AB1339" s="15"/>
      <c r="AC1339" s="15"/>
      <c r="AD1339" s="15"/>
      <c r="AE1339" s="15"/>
      <c r="AF1339" s="15"/>
      <c r="AG1339" s="15" t="s">
        <v>131</v>
      </c>
      <c r="AH1339" s="15">
        <v>0</v>
      </c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  <c r="AX1339" s="15"/>
      <c r="AY1339" s="15"/>
      <c r="AZ1339" s="15"/>
      <c r="BA1339" s="15"/>
      <c r="BB1339" s="15"/>
      <c r="BC1339" s="15"/>
      <c r="BD1339" s="15"/>
      <c r="BE1339" s="15"/>
      <c r="BF1339" s="15"/>
      <c r="BG1339" s="15"/>
      <c r="BH1339" s="15"/>
    </row>
    <row r="1340" spans="1:60" outlineLevel="3">
      <c r="A1340" s="18"/>
      <c r="B1340" s="19"/>
      <c r="C1340" s="30" t="s">
        <v>1068</v>
      </c>
      <c r="D1340" s="23"/>
      <c r="E1340" s="34">
        <v>9.85</v>
      </c>
      <c r="F1340" s="21"/>
      <c r="G1340" s="21"/>
      <c r="H1340" s="21"/>
      <c r="I1340" s="21"/>
      <c r="J1340" s="21"/>
      <c r="K1340" s="21"/>
      <c r="L1340" s="21"/>
      <c r="M1340" s="21"/>
      <c r="N1340" s="393"/>
      <c r="O1340" s="393"/>
      <c r="P1340" s="393"/>
      <c r="Q1340" s="393"/>
      <c r="R1340" s="21"/>
      <c r="S1340" s="21"/>
      <c r="T1340" s="21"/>
      <c r="U1340" s="21"/>
      <c r="V1340" s="21"/>
      <c r="W1340" s="21"/>
      <c r="X1340" s="21"/>
      <c r="Y1340" s="21"/>
      <c r="Z1340" s="15"/>
      <c r="AA1340" s="15"/>
      <c r="AB1340" s="15"/>
      <c r="AC1340" s="15"/>
      <c r="AD1340" s="15"/>
      <c r="AE1340" s="15"/>
      <c r="AF1340" s="15"/>
      <c r="AG1340" s="15" t="s">
        <v>131</v>
      </c>
      <c r="AH1340" s="15">
        <v>0</v>
      </c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</row>
    <row r="1341" spans="1:60" outlineLevel="3">
      <c r="A1341" s="18"/>
      <c r="B1341" s="19"/>
      <c r="C1341" s="30" t="s">
        <v>1069</v>
      </c>
      <c r="D1341" s="23"/>
      <c r="E1341" s="34">
        <v>43.6</v>
      </c>
      <c r="F1341" s="21"/>
      <c r="G1341" s="21"/>
      <c r="H1341" s="21"/>
      <c r="I1341" s="21"/>
      <c r="J1341" s="21"/>
      <c r="K1341" s="21"/>
      <c r="L1341" s="21"/>
      <c r="M1341" s="21"/>
      <c r="N1341" s="393"/>
      <c r="O1341" s="393"/>
      <c r="P1341" s="393"/>
      <c r="Q1341" s="393"/>
      <c r="R1341" s="21"/>
      <c r="S1341" s="21"/>
      <c r="T1341" s="21"/>
      <c r="U1341" s="21"/>
      <c r="V1341" s="21"/>
      <c r="W1341" s="21"/>
      <c r="X1341" s="21"/>
      <c r="Y1341" s="21"/>
      <c r="Z1341" s="15"/>
      <c r="AA1341" s="15"/>
      <c r="AB1341" s="15"/>
      <c r="AC1341" s="15"/>
      <c r="AD1341" s="15"/>
      <c r="AE1341" s="15"/>
      <c r="AF1341" s="15"/>
      <c r="AG1341" s="15" t="s">
        <v>131</v>
      </c>
      <c r="AH1341" s="15">
        <v>0</v>
      </c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15"/>
      <c r="AS1341" s="15"/>
      <c r="AT1341" s="15"/>
      <c r="AU1341" s="15"/>
      <c r="AV1341" s="15"/>
      <c r="AW1341" s="15"/>
      <c r="AX1341" s="15"/>
      <c r="AY1341" s="15"/>
      <c r="AZ1341" s="15"/>
      <c r="BA1341" s="15"/>
      <c r="BB1341" s="15"/>
      <c r="BC1341" s="15"/>
      <c r="BD1341" s="15"/>
      <c r="BE1341" s="15"/>
      <c r="BF1341" s="15"/>
      <c r="BG1341" s="15"/>
      <c r="BH1341" s="15"/>
    </row>
    <row r="1342" spans="1:60" outlineLevel="3">
      <c r="A1342" s="18"/>
      <c r="B1342" s="19"/>
      <c r="C1342" s="30" t="s">
        <v>1070</v>
      </c>
      <c r="D1342" s="23"/>
      <c r="E1342" s="34">
        <v>3.4</v>
      </c>
      <c r="F1342" s="21"/>
      <c r="G1342" s="21"/>
      <c r="H1342" s="21"/>
      <c r="I1342" s="21"/>
      <c r="J1342" s="21"/>
      <c r="K1342" s="21"/>
      <c r="L1342" s="21"/>
      <c r="M1342" s="21"/>
      <c r="N1342" s="393"/>
      <c r="O1342" s="393"/>
      <c r="P1342" s="393"/>
      <c r="Q1342" s="393"/>
      <c r="R1342" s="21"/>
      <c r="S1342" s="21"/>
      <c r="T1342" s="21"/>
      <c r="U1342" s="21"/>
      <c r="V1342" s="21"/>
      <c r="W1342" s="21"/>
      <c r="X1342" s="21"/>
      <c r="Y1342" s="21"/>
      <c r="Z1342" s="15"/>
      <c r="AA1342" s="15"/>
      <c r="AB1342" s="15"/>
      <c r="AC1342" s="15"/>
      <c r="AD1342" s="15"/>
      <c r="AE1342" s="15"/>
      <c r="AF1342" s="15"/>
      <c r="AG1342" s="15" t="s">
        <v>131</v>
      </c>
      <c r="AH1342" s="15">
        <v>0</v>
      </c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</row>
    <row r="1343" spans="1:60" outlineLevel="3">
      <c r="A1343" s="18"/>
      <c r="B1343" s="19"/>
      <c r="C1343" s="30" t="s">
        <v>1071</v>
      </c>
      <c r="D1343" s="23"/>
      <c r="E1343" s="34">
        <v>2.87</v>
      </c>
      <c r="F1343" s="21"/>
      <c r="G1343" s="21"/>
      <c r="H1343" s="21"/>
      <c r="I1343" s="21"/>
      <c r="J1343" s="21"/>
      <c r="K1343" s="21"/>
      <c r="L1343" s="21"/>
      <c r="M1343" s="21"/>
      <c r="N1343" s="393"/>
      <c r="O1343" s="393"/>
      <c r="P1343" s="393"/>
      <c r="Q1343" s="393"/>
      <c r="R1343" s="21"/>
      <c r="S1343" s="21"/>
      <c r="T1343" s="21"/>
      <c r="U1343" s="21"/>
      <c r="V1343" s="21"/>
      <c r="W1343" s="21"/>
      <c r="X1343" s="21"/>
      <c r="Y1343" s="21"/>
      <c r="Z1343" s="15"/>
      <c r="AA1343" s="15"/>
      <c r="AB1343" s="15"/>
      <c r="AC1343" s="15"/>
      <c r="AD1343" s="15"/>
      <c r="AE1343" s="15"/>
      <c r="AF1343" s="15"/>
      <c r="AG1343" s="15" t="s">
        <v>131</v>
      </c>
      <c r="AH1343" s="15">
        <v>0</v>
      </c>
      <c r="AI1343" s="15"/>
      <c r="AJ1343" s="15"/>
      <c r="AK1343" s="15"/>
      <c r="AL1343" s="15"/>
      <c r="AM1343" s="15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  <c r="BG1343" s="15"/>
      <c r="BH1343" s="15"/>
    </row>
    <row r="1344" spans="1:60" outlineLevel="3">
      <c r="A1344" s="18"/>
      <c r="B1344" s="19"/>
      <c r="C1344" s="30" t="s">
        <v>1072</v>
      </c>
      <c r="D1344" s="23"/>
      <c r="E1344" s="34">
        <v>1.9</v>
      </c>
      <c r="F1344" s="21"/>
      <c r="G1344" s="21"/>
      <c r="H1344" s="21"/>
      <c r="I1344" s="21"/>
      <c r="J1344" s="21"/>
      <c r="K1344" s="21"/>
      <c r="L1344" s="21"/>
      <c r="M1344" s="21"/>
      <c r="N1344" s="393"/>
      <c r="O1344" s="393"/>
      <c r="P1344" s="393"/>
      <c r="Q1344" s="393"/>
      <c r="R1344" s="21"/>
      <c r="S1344" s="21"/>
      <c r="T1344" s="21"/>
      <c r="U1344" s="21"/>
      <c r="V1344" s="21"/>
      <c r="W1344" s="21"/>
      <c r="X1344" s="21"/>
      <c r="Y1344" s="21"/>
      <c r="Z1344" s="15"/>
      <c r="AA1344" s="15"/>
      <c r="AB1344" s="15"/>
      <c r="AC1344" s="15"/>
      <c r="AD1344" s="15"/>
      <c r="AE1344" s="15"/>
      <c r="AF1344" s="15"/>
      <c r="AG1344" s="15" t="s">
        <v>131</v>
      </c>
      <c r="AH1344" s="15">
        <v>0</v>
      </c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5"/>
      <c r="AZ1344" s="15"/>
      <c r="BA1344" s="15"/>
      <c r="BB1344" s="15"/>
      <c r="BC1344" s="15"/>
      <c r="BD1344" s="15"/>
      <c r="BE1344" s="15"/>
      <c r="BF1344" s="15"/>
      <c r="BG1344" s="15"/>
      <c r="BH1344" s="15"/>
    </row>
    <row r="1345" spans="1:60" outlineLevel="3">
      <c r="A1345" s="18"/>
      <c r="B1345" s="19"/>
      <c r="C1345" s="30" t="s">
        <v>1073</v>
      </c>
      <c r="D1345" s="23"/>
      <c r="E1345" s="34">
        <v>17.8</v>
      </c>
      <c r="F1345" s="21"/>
      <c r="G1345" s="21"/>
      <c r="H1345" s="21"/>
      <c r="I1345" s="21"/>
      <c r="J1345" s="21"/>
      <c r="K1345" s="21"/>
      <c r="L1345" s="21"/>
      <c r="M1345" s="21"/>
      <c r="N1345" s="393"/>
      <c r="O1345" s="393"/>
      <c r="P1345" s="393"/>
      <c r="Q1345" s="393"/>
      <c r="R1345" s="21"/>
      <c r="S1345" s="21"/>
      <c r="T1345" s="21"/>
      <c r="U1345" s="21"/>
      <c r="V1345" s="21"/>
      <c r="W1345" s="21"/>
      <c r="X1345" s="21"/>
      <c r="Y1345" s="21"/>
      <c r="Z1345" s="15"/>
      <c r="AA1345" s="15"/>
      <c r="AB1345" s="15"/>
      <c r="AC1345" s="15"/>
      <c r="AD1345" s="15"/>
      <c r="AE1345" s="15"/>
      <c r="AF1345" s="15"/>
      <c r="AG1345" s="15" t="s">
        <v>131</v>
      </c>
      <c r="AH1345" s="15">
        <v>0</v>
      </c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5"/>
      <c r="AX1345" s="15"/>
      <c r="AY1345" s="15"/>
      <c r="AZ1345" s="15"/>
      <c r="BA1345" s="15"/>
      <c r="BB1345" s="15"/>
      <c r="BC1345" s="15"/>
      <c r="BD1345" s="15"/>
      <c r="BE1345" s="15"/>
      <c r="BF1345" s="15"/>
      <c r="BG1345" s="15"/>
      <c r="BH1345" s="15"/>
    </row>
    <row r="1346" spans="1:60" ht="22.5" outlineLevel="3">
      <c r="A1346" s="18"/>
      <c r="B1346" s="19"/>
      <c r="C1346" s="30" t="s">
        <v>1074</v>
      </c>
      <c r="D1346" s="23"/>
      <c r="E1346" s="34">
        <v>19.25</v>
      </c>
      <c r="F1346" s="21"/>
      <c r="G1346" s="21"/>
      <c r="H1346" s="21"/>
      <c r="I1346" s="21"/>
      <c r="J1346" s="21"/>
      <c r="K1346" s="21"/>
      <c r="L1346" s="21"/>
      <c r="M1346" s="21"/>
      <c r="N1346" s="393"/>
      <c r="O1346" s="393"/>
      <c r="P1346" s="393"/>
      <c r="Q1346" s="393"/>
      <c r="R1346" s="21"/>
      <c r="S1346" s="21"/>
      <c r="T1346" s="21"/>
      <c r="U1346" s="21"/>
      <c r="V1346" s="21"/>
      <c r="W1346" s="21"/>
      <c r="X1346" s="21"/>
      <c r="Y1346" s="21"/>
      <c r="Z1346" s="15"/>
      <c r="AA1346" s="15"/>
      <c r="AB1346" s="15"/>
      <c r="AC1346" s="15"/>
      <c r="AD1346" s="15"/>
      <c r="AE1346" s="15"/>
      <c r="AF1346" s="15"/>
      <c r="AG1346" s="15" t="s">
        <v>131</v>
      </c>
      <c r="AH1346" s="15">
        <v>0</v>
      </c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5"/>
      <c r="AZ1346" s="15"/>
      <c r="BA1346" s="15"/>
      <c r="BB1346" s="15"/>
      <c r="BC1346" s="15"/>
      <c r="BD1346" s="15"/>
      <c r="BE1346" s="15"/>
      <c r="BF1346" s="15"/>
      <c r="BG1346" s="15"/>
      <c r="BH1346" s="15"/>
    </row>
    <row r="1347" spans="1:60" ht="22.5" outlineLevel="3">
      <c r="A1347" s="18"/>
      <c r="B1347" s="19"/>
      <c r="C1347" s="30" t="s">
        <v>1075</v>
      </c>
      <c r="D1347" s="23"/>
      <c r="E1347" s="34">
        <v>28.94</v>
      </c>
      <c r="F1347" s="21"/>
      <c r="G1347" s="21"/>
      <c r="H1347" s="21"/>
      <c r="I1347" s="21"/>
      <c r="J1347" s="21"/>
      <c r="K1347" s="21"/>
      <c r="L1347" s="21"/>
      <c r="M1347" s="21"/>
      <c r="N1347" s="393"/>
      <c r="O1347" s="393"/>
      <c r="P1347" s="393"/>
      <c r="Q1347" s="393"/>
      <c r="R1347" s="21"/>
      <c r="S1347" s="21"/>
      <c r="T1347" s="21"/>
      <c r="U1347" s="21"/>
      <c r="V1347" s="21"/>
      <c r="W1347" s="21"/>
      <c r="X1347" s="21"/>
      <c r="Y1347" s="21"/>
      <c r="Z1347" s="15"/>
      <c r="AA1347" s="15"/>
      <c r="AB1347" s="15"/>
      <c r="AC1347" s="15"/>
      <c r="AD1347" s="15"/>
      <c r="AE1347" s="15"/>
      <c r="AF1347" s="15"/>
      <c r="AG1347" s="15" t="s">
        <v>131</v>
      </c>
      <c r="AH1347" s="15">
        <v>0</v>
      </c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5"/>
      <c r="AZ1347" s="15"/>
      <c r="BA1347" s="15"/>
      <c r="BB1347" s="15"/>
      <c r="BC1347" s="15"/>
      <c r="BD1347" s="15"/>
      <c r="BE1347" s="15"/>
      <c r="BF1347" s="15"/>
      <c r="BG1347" s="15"/>
      <c r="BH1347" s="15"/>
    </row>
    <row r="1348" spans="1:60" outlineLevel="3">
      <c r="A1348" s="18"/>
      <c r="B1348" s="19"/>
      <c r="C1348" s="30" t="s">
        <v>1076</v>
      </c>
      <c r="D1348" s="23"/>
      <c r="E1348" s="34">
        <v>21.4</v>
      </c>
      <c r="F1348" s="21"/>
      <c r="G1348" s="21"/>
      <c r="H1348" s="21"/>
      <c r="I1348" s="21"/>
      <c r="J1348" s="21"/>
      <c r="K1348" s="21"/>
      <c r="L1348" s="21"/>
      <c r="M1348" s="21"/>
      <c r="N1348" s="393"/>
      <c r="O1348" s="393"/>
      <c r="P1348" s="393"/>
      <c r="Q1348" s="393"/>
      <c r="R1348" s="21"/>
      <c r="S1348" s="21"/>
      <c r="T1348" s="21"/>
      <c r="U1348" s="21"/>
      <c r="V1348" s="21"/>
      <c r="W1348" s="21"/>
      <c r="X1348" s="21"/>
      <c r="Y1348" s="21"/>
      <c r="Z1348" s="15"/>
      <c r="AA1348" s="15"/>
      <c r="AB1348" s="15"/>
      <c r="AC1348" s="15"/>
      <c r="AD1348" s="15"/>
      <c r="AE1348" s="15"/>
      <c r="AF1348" s="15"/>
      <c r="AG1348" s="15" t="s">
        <v>131</v>
      </c>
      <c r="AH1348" s="15">
        <v>0</v>
      </c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  <c r="AX1348" s="15"/>
      <c r="AY1348" s="15"/>
      <c r="AZ1348" s="15"/>
      <c r="BA1348" s="15"/>
      <c r="BB1348" s="15"/>
      <c r="BC1348" s="15"/>
      <c r="BD1348" s="15"/>
      <c r="BE1348" s="15"/>
      <c r="BF1348" s="15"/>
      <c r="BG1348" s="15"/>
      <c r="BH1348" s="15"/>
    </row>
    <row r="1349" spans="1:60" ht="22.5" outlineLevel="3">
      <c r="A1349" s="18"/>
      <c r="B1349" s="19"/>
      <c r="C1349" s="30" t="s">
        <v>1077</v>
      </c>
      <c r="D1349" s="23"/>
      <c r="E1349" s="34">
        <v>32.29</v>
      </c>
      <c r="F1349" s="21"/>
      <c r="G1349" s="21"/>
      <c r="H1349" s="21"/>
      <c r="I1349" s="21"/>
      <c r="J1349" s="21"/>
      <c r="K1349" s="21"/>
      <c r="L1349" s="21"/>
      <c r="M1349" s="21"/>
      <c r="N1349" s="393"/>
      <c r="O1349" s="393"/>
      <c r="P1349" s="393"/>
      <c r="Q1349" s="393"/>
      <c r="R1349" s="21"/>
      <c r="S1349" s="21"/>
      <c r="T1349" s="21"/>
      <c r="U1349" s="21"/>
      <c r="V1349" s="21"/>
      <c r="W1349" s="21"/>
      <c r="X1349" s="21"/>
      <c r="Y1349" s="21"/>
      <c r="Z1349" s="15"/>
      <c r="AA1349" s="15"/>
      <c r="AB1349" s="15"/>
      <c r="AC1349" s="15"/>
      <c r="AD1349" s="15"/>
      <c r="AE1349" s="15"/>
      <c r="AF1349" s="15"/>
      <c r="AG1349" s="15" t="s">
        <v>131</v>
      </c>
      <c r="AH1349" s="15">
        <v>0</v>
      </c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  <c r="AX1349" s="15"/>
      <c r="AY1349" s="15"/>
      <c r="AZ1349" s="15"/>
      <c r="BA1349" s="15"/>
      <c r="BB1349" s="15"/>
      <c r="BC1349" s="15"/>
      <c r="BD1349" s="15"/>
      <c r="BE1349" s="15"/>
      <c r="BF1349" s="15"/>
      <c r="BG1349" s="15"/>
      <c r="BH1349" s="15"/>
    </row>
    <row r="1350" spans="1:60" outlineLevel="3">
      <c r="A1350" s="18"/>
      <c r="B1350" s="19"/>
      <c r="C1350" s="30" t="s">
        <v>1078</v>
      </c>
      <c r="D1350" s="23"/>
      <c r="E1350" s="34">
        <v>5.46</v>
      </c>
      <c r="F1350" s="21"/>
      <c r="G1350" s="21"/>
      <c r="H1350" s="21"/>
      <c r="I1350" s="21"/>
      <c r="J1350" s="21"/>
      <c r="K1350" s="21"/>
      <c r="L1350" s="21"/>
      <c r="M1350" s="21"/>
      <c r="N1350" s="393"/>
      <c r="O1350" s="393"/>
      <c r="P1350" s="393"/>
      <c r="Q1350" s="393"/>
      <c r="R1350" s="21"/>
      <c r="S1350" s="21"/>
      <c r="T1350" s="21"/>
      <c r="U1350" s="21"/>
      <c r="V1350" s="21"/>
      <c r="W1350" s="21"/>
      <c r="X1350" s="21"/>
      <c r="Y1350" s="21"/>
      <c r="Z1350" s="15"/>
      <c r="AA1350" s="15"/>
      <c r="AB1350" s="15"/>
      <c r="AC1350" s="15"/>
      <c r="AD1350" s="15"/>
      <c r="AE1350" s="15"/>
      <c r="AF1350" s="15"/>
      <c r="AG1350" s="15" t="s">
        <v>131</v>
      </c>
      <c r="AH1350" s="15">
        <v>0</v>
      </c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  <c r="AX1350" s="15"/>
      <c r="AY1350" s="15"/>
      <c r="AZ1350" s="15"/>
      <c r="BA1350" s="15"/>
      <c r="BB1350" s="15"/>
      <c r="BC1350" s="15"/>
      <c r="BD1350" s="15"/>
      <c r="BE1350" s="15"/>
      <c r="BF1350" s="15"/>
      <c r="BG1350" s="15"/>
      <c r="BH1350" s="15"/>
    </row>
    <row r="1351" spans="1:60" outlineLevel="3">
      <c r="A1351" s="18"/>
      <c r="B1351" s="19"/>
      <c r="C1351" s="30" t="s">
        <v>1079</v>
      </c>
      <c r="D1351" s="23"/>
      <c r="E1351" s="34">
        <v>25.05</v>
      </c>
      <c r="F1351" s="21"/>
      <c r="G1351" s="21"/>
      <c r="H1351" s="21"/>
      <c r="I1351" s="21"/>
      <c r="J1351" s="21"/>
      <c r="K1351" s="21"/>
      <c r="L1351" s="21"/>
      <c r="M1351" s="21"/>
      <c r="N1351" s="393"/>
      <c r="O1351" s="393"/>
      <c r="P1351" s="393"/>
      <c r="Q1351" s="393"/>
      <c r="R1351" s="21"/>
      <c r="S1351" s="21"/>
      <c r="T1351" s="21"/>
      <c r="U1351" s="21"/>
      <c r="V1351" s="21"/>
      <c r="W1351" s="21"/>
      <c r="X1351" s="21"/>
      <c r="Y1351" s="21"/>
      <c r="Z1351" s="15"/>
      <c r="AA1351" s="15"/>
      <c r="AB1351" s="15"/>
      <c r="AC1351" s="15"/>
      <c r="AD1351" s="15"/>
      <c r="AE1351" s="15"/>
      <c r="AF1351" s="15"/>
      <c r="AG1351" s="15" t="s">
        <v>131</v>
      </c>
      <c r="AH1351" s="15">
        <v>0</v>
      </c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  <c r="AX1351" s="15"/>
      <c r="AY1351" s="15"/>
      <c r="AZ1351" s="15"/>
      <c r="BA1351" s="15"/>
      <c r="BB1351" s="15"/>
      <c r="BC1351" s="15"/>
      <c r="BD1351" s="15"/>
      <c r="BE1351" s="15"/>
      <c r="BF1351" s="15"/>
      <c r="BG1351" s="15"/>
      <c r="BH1351" s="15"/>
    </row>
    <row r="1352" spans="1:60" outlineLevel="3">
      <c r="A1352" s="18"/>
      <c r="B1352" s="19"/>
      <c r="C1352" s="30" t="s">
        <v>1080</v>
      </c>
      <c r="D1352" s="23"/>
      <c r="E1352" s="34">
        <v>4.5999999999999996</v>
      </c>
      <c r="F1352" s="21"/>
      <c r="G1352" s="21"/>
      <c r="H1352" s="21"/>
      <c r="I1352" s="21"/>
      <c r="J1352" s="21"/>
      <c r="K1352" s="21"/>
      <c r="L1352" s="21"/>
      <c r="M1352" s="21"/>
      <c r="N1352" s="393"/>
      <c r="O1352" s="393"/>
      <c r="P1352" s="393"/>
      <c r="Q1352" s="393"/>
      <c r="R1352" s="21"/>
      <c r="S1352" s="21"/>
      <c r="T1352" s="21"/>
      <c r="U1352" s="21"/>
      <c r="V1352" s="21"/>
      <c r="W1352" s="21"/>
      <c r="X1352" s="21"/>
      <c r="Y1352" s="21"/>
      <c r="Z1352" s="15"/>
      <c r="AA1352" s="15"/>
      <c r="AB1352" s="15"/>
      <c r="AC1352" s="15"/>
      <c r="AD1352" s="15"/>
      <c r="AE1352" s="15"/>
      <c r="AF1352" s="15"/>
      <c r="AG1352" s="15" t="s">
        <v>131</v>
      </c>
      <c r="AH1352" s="15">
        <v>0</v>
      </c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  <c r="BG1352" s="15"/>
      <c r="BH1352" s="15"/>
    </row>
    <row r="1353" spans="1:60" outlineLevel="3">
      <c r="A1353" s="18"/>
      <c r="B1353" s="19"/>
      <c r="C1353" s="30" t="s">
        <v>1081</v>
      </c>
      <c r="D1353" s="23"/>
      <c r="E1353" s="34">
        <v>9.6</v>
      </c>
      <c r="F1353" s="21"/>
      <c r="G1353" s="21"/>
      <c r="H1353" s="21"/>
      <c r="I1353" s="21"/>
      <c r="J1353" s="21"/>
      <c r="K1353" s="21"/>
      <c r="L1353" s="21"/>
      <c r="M1353" s="21"/>
      <c r="N1353" s="393"/>
      <c r="O1353" s="393"/>
      <c r="P1353" s="393"/>
      <c r="Q1353" s="393"/>
      <c r="R1353" s="21"/>
      <c r="S1353" s="21"/>
      <c r="T1353" s="21"/>
      <c r="U1353" s="21"/>
      <c r="V1353" s="21"/>
      <c r="W1353" s="21"/>
      <c r="X1353" s="21"/>
      <c r="Y1353" s="21"/>
      <c r="Z1353" s="15"/>
      <c r="AA1353" s="15"/>
      <c r="AB1353" s="15"/>
      <c r="AC1353" s="15"/>
      <c r="AD1353" s="15"/>
      <c r="AE1353" s="15"/>
      <c r="AF1353" s="15"/>
      <c r="AG1353" s="15" t="s">
        <v>131</v>
      </c>
      <c r="AH1353" s="15">
        <v>0</v>
      </c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  <c r="BG1353" s="15"/>
      <c r="BH1353" s="15"/>
    </row>
    <row r="1354" spans="1:60" outlineLevel="3">
      <c r="A1354" s="18"/>
      <c r="B1354" s="19"/>
      <c r="C1354" s="30" t="s">
        <v>1082</v>
      </c>
      <c r="D1354" s="23"/>
      <c r="E1354" s="34">
        <v>23.05</v>
      </c>
      <c r="F1354" s="21"/>
      <c r="G1354" s="21"/>
      <c r="H1354" s="21"/>
      <c r="I1354" s="21"/>
      <c r="J1354" s="21"/>
      <c r="K1354" s="21"/>
      <c r="L1354" s="21"/>
      <c r="M1354" s="21"/>
      <c r="N1354" s="393"/>
      <c r="O1354" s="393"/>
      <c r="P1354" s="393"/>
      <c r="Q1354" s="393"/>
      <c r="R1354" s="21"/>
      <c r="S1354" s="21"/>
      <c r="T1354" s="21"/>
      <c r="U1354" s="21"/>
      <c r="V1354" s="21"/>
      <c r="W1354" s="21"/>
      <c r="X1354" s="21"/>
      <c r="Y1354" s="21"/>
      <c r="Z1354" s="15"/>
      <c r="AA1354" s="15"/>
      <c r="AB1354" s="15"/>
      <c r="AC1354" s="15"/>
      <c r="AD1354" s="15"/>
      <c r="AE1354" s="15"/>
      <c r="AF1354" s="15"/>
      <c r="AG1354" s="15" t="s">
        <v>131</v>
      </c>
      <c r="AH1354" s="15">
        <v>0</v>
      </c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  <c r="BF1354" s="15"/>
      <c r="BG1354" s="15"/>
      <c r="BH1354" s="15"/>
    </row>
    <row r="1355" spans="1:60" outlineLevel="3">
      <c r="A1355" s="18"/>
      <c r="B1355" s="19"/>
      <c r="C1355" s="30" t="s">
        <v>1083</v>
      </c>
      <c r="D1355" s="23"/>
      <c r="E1355" s="34">
        <v>12.15</v>
      </c>
      <c r="F1355" s="21"/>
      <c r="G1355" s="21"/>
      <c r="H1355" s="21"/>
      <c r="I1355" s="21"/>
      <c r="J1355" s="21"/>
      <c r="K1355" s="21"/>
      <c r="L1355" s="21"/>
      <c r="M1355" s="21"/>
      <c r="N1355" s="393"/>
      <c r="O1355" s="393"/>
      <c r="P1355" s="393"/>
      <c r="Q1355" s="393"/>
      <c r="R1355" s="21"/>
      <c r="S1355" s="21"/>
      <c r="T1355" s="21"/>
      <c r="U1355" s="21"/>
      <c r="V1355" s="21"/>
      <c r="W1355" s="21"/>
      <c r="X1355" s="21"/>
      <c r="Y1355" s="21"/>
      <c r="Z1355" s="15"/>
      <c r="AA1355" s="15"/>
      <c r="AB1355" s="15"/>
      <c r="AC1355" s="15"/>
      <c r="AD1355" s="15"/>
      <c r="AE1355" s="15"/>
      <c r="AF1355" s="15"/>
      <c r="AG1355" s="15" t="s">
        <v>131</v>
      </c>
      <c r="AH1355" s="15">
        <v>0</v>
      </c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  <c r="BF1355" s="15"/>
      <c r="BG1355" s="15"/>
      <c r="BH1355" s="15"/>
    </row>
    <row r="1356" spans="1:60" outlineLevel="3">
      <c r="A1356" s="18"/>
      <c r="B1356" s="19"/>
      <c r="C1356" s="30" t="s">
        <v>1084</v>
      </c>
      <c r="D1356" s="23"/>
      <c r="E1356" s="34">
        <v>5.3</v>
      </c>
      <c r="F1356" s="21"/>
      <c r="G1356" s="21"/>
      <c r="H1356" s="21"/>
      <c r="I1356" s="21"/>
      <c r="J1356" s="21"/>
      <c r="K1356" s="21"/>
      <c r="L1356" s="21"/>
      <c r="M1356" s="21"/>
      <c r="N1356" s="393"/>
      <c r="O1356" s="393"/>
      <c r="P1356" s="393"/>
      <c r="Q1356" s="393"/>
      <c r="R1356" s="21"/>
      <c r="S1356" s="21"/>
      <c r="T1356" s="21"/>
      <c r="U1356" s="21"/>
      <c r="V1356" s="21"/>
      <c r="W1356" s="21"/>
      <c r="X1356" s="21"/>
      <c r="Y1356" s="21"/>
      <c r="Z1356" s="15"/>
      <c r="AA1356" s="15"/>
      <c r="AB1356" s="15"/>
      <c r="AC1356" s="15"/>
      <c r="AD1356" s="15"/>
      <c r="AE1356" s="15"/>
      <c r="AF1356" s="15"/>
      <c r="AG1356" s="15" t="s">
        <v>131</v>
      </c>
      <c r="AH1356" s="15">
        <v>0</v>
      </c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  <c r="BF1356" s="15"/>
      <c r="BG1356" s="15"/>
      <c r="BH1356" s="15"/>
    </row>
    <row r="1357" spans="1:60" outlineLevel="3">
      <c r="A1357" s="18"/>
      <c r="B1357" s="19"/>
      <c r="C1357" s="30" t="s">
        <v>1085</v>
      </c>
      <c r="D1357" s="23"/>
      <c r="E1357" s="34">
        <v>19</v>
      </c>
      <c r="F1357" s="21"/>
      <c r="G1357" s="21"/>
      <c r="H1357" s="21"/>
      <c r="I1357" s="21"/>
      <c r="J1357" s="21"/>
      <c r="K1357" s="21"/>
      <c r="L1357" s="21"/>
      <c r="M1357" s="21"/>
      <c r="N1357" s="393"/>
      <c r="O1357" s="393"/>
      <c r="P1357" s="393"/>
      <c r="Q1357" s="393"/>
      <c r="R1357" s="21"/>
      <c r="S1357" s="21"/>
      <c r="T1357" s="21"/>
      <c r="U1357" s="21"/>
      <c r="V1357" s="21"/>
      <c r="W1357" s="21"/>
      <c r="X1357" s="21"/>
      <c r="Y1357" s="21"/>
      <c r="Z1357" s="15"/>
      <c r="AA1357" s="15"/>
      <c r="AB1357" s="15"/>
      <c r="AC1357" s="15"/>
      <c r="AD1357" s="15"/>
      <c r="AE1357" s="15"/>
      <c r="AF1357" s="15"/>
      <c r="AG1357" s="15" t="s">
        <v>131</v>
      </c>
      <c r="AH1357" s="15">
        <v>0</v>
      </c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  <c r="AX1357" s="15"/>
      <c r="AY1357" s="15"/>
      <c r="AZ1357" s="15"/>
      <c r="BA1357" s="15"/>
      <c r="BB1357" s="15"/>
      <c r="BC1357" s="15"/>
      <c r="BD1357" s="15"/>
      <c r="BE1357" s="15"/>
      <c r="BF1357" s="15"/>
      <c r="BG1357" s="15"/>
      <c r="BH1357" s="15"/>
    </row>
    <row r="1358" spans="1:60" outlineLevel="3">
      <c r="A1358" s="18"/>
      <c r="B1358" s="19"/>
      <c r="C1358" s="30" t="s">
        <v>1086</v>
      </c>
      <c r="D1358" s="23"/>
      <c r="E1358" s="34">
        <v>11.1</v>
      </c>
      <c r="F1358" s="21"/>
      <c r="G1358" s="21"/>
      <c r="H1358" s="21"/>
      <c r="I1358" s="21"/>
      <c r="J1358" s="21"/>
      <c r="K1358" s="21"/>
      <c r="L1358" s="21"/>
      <c r="M1358" s="21"/>
      <c r="N1358" s="393"/>
      <c r="O1358" s="393"/>
      <c r="P1358" s="393"/>
      <c r="Q1358" s="393"/>
      <c r="R1358" s="21"/>
      <c r="S1358" s="21"/>
      <c r="T1358" s="21"/>
      <c r="U1358" s="21"/>
      <c r="V1358" s="21"/>
      <c r="W1358" s="21"/>
      <c r="X1358" s="21"/>
      <c r="Y1358" s="21"/>
      <c r="Z1358" s="15"/>
      <c r="AA1358" s="15"/>
      <c r="AB1358" s="15"/>
      <c r="AC1358" s="15"/>
      <c r="AD1358" s="15"/>
      <c r="AE1358" s="15"/>
      <c r="AF1358" s="15"/>
      <c r="AG1358" s="15" t="s">
        <v>131</v>
      </c>
      <c r="AH1358" s="15">
        <v>0</v>
      </c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  <c r="AS1358" s="15"/>
      <c r="AT1358" s="15"/>
      <c r="AU1358" s="15"/>
      <c r="AV1358" s="15"/>
      <c r="AW1358" s="15"/>
      <c r="AX1358" s="15"/>
      <c r="AY1358" s="15"/>
      <c r="AZ1358" s="15"/>
      <c r="BA1358" s="15"/>
      <c r="BB1358" s="15"/>
      <c r="BC1358" s="15"/>
      <c r="BD1358" s="15"/>
      <c r="BE1358" s="15"/>
      <c r="BF1358" s="15"/>
      <c r="BG1358" s="15"/>
      <c r="BH1358" s="15"/>
    </row>
    <row r="1359" spans="1:60" outlineLevel="3">
      <c r="A1359" s="18"/>
      <c r="B1359" s="19"/>
      <c r="C1359" s="30" t="s">
        <v>1087</v>
      </c>
      <c r="D1359" s="23"/>
      <c r="E1359" s="34">
        <v>7.2</v>
      </c>
      <c r="F1359" s="21"/>
      <c r="G1359" s="21"/>
      <c r="H1359" s="21"/>
      <c r="I1359" s="21"/>
      <c r="J1359" s="21"/>
      <c r="K1359" s="21"/>
      <c r="L1359" s="21"/>
      <c r="M1359" s="21"/>
      <c r="N1359" s="393"/>
      <c r="O1359" s="393"/>
      <c r="P1359" s="393"/>
      <c r="Q1359" s="393"/>
      <c r="R1359" s="21"/>
      <c r="S1359" s="21"/>
      <c r="T1359" s="21"/>
      <c r="U1359" s="21"/>
      <c r="V1359" s="21"/>
      <c r="W1359" s="21"/>
      <c r="X1359" s="21"/>
      <c r="Y1359" s="21"/>
      <c r="Z1359" s="15"/>
      <c r="AA1359" s="15"/>
      <c r="AB1359" s="15"/>
      <c r="AC1359" s="15"/>
      <c r="AD1359" s="15"/>
      <c r="AE1359" s="15"/>
      <c r="AF1359" s="15"/>
      <c r="AG1359" s="15" t="s">
        <v>131</v>
      </c>
      <c r="AH1359" s="15">
        <v>0</v>
      </c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  <c r="AS1359" s="15"/>
      <c r="AT1359" s="15"/>
      <c r="AU1359" s="15"/>
      <c r="AV1359" s="15"/>
      <c r="AW1359" s="15"/>
      <c r="AX1359" s="15"/>
      <c r="AY1359" s="15"/>
      <c r="AZ1359" s="15"/>
      <c r="BA1359" s="15"/>
      <c r="BB1359" s="15"/>
      <c r="BC1359" s="15"/>
      <c r="BD1359" s="15"/>
      <c r="BE1359" s="15"/>
      <c r="BF1359" s="15"/>
      <c r="BG1359" s="15"/>
      <c r="BH1359" s="15"/>
    </row>
    <row r="1360" spans="1:60" outlineLevel="3">
      <c r="A1360" s="18"/>
      <c r="B1360" s="19"/>
      <c r="C1360" s="30" t="s">
        <v>1088</v>
      </c>
      <c r="D1360" s="23"/>
      <c r="E1360" s="34">
        <v>5</v>
      </c>
      <c r="F1360" s="21"/>
      <c r="G1360" s="21"/>
      <c r="H1360" s="21"/>
      <c r="I1360" s="21"/>
      <c r="J1360" s="21"/>
      <c r="K1360" s="21"/>
      <c r="L1360" s="21"/>
      <c r="M1360" s="21"/>
      <c r="N1360" s="393"/>
      <c r="O1360" s="393"/>
      <c r="P1360" s="393"/>
      <c r="Q1360" s="393"/>
      <c r="R1360" s="21"/>
      <c r="S1360" s="21"/>
      <c r="T1360" s="21"/>
      <c r="U1360" s="21"/>
      <c r="V1360" s="21"/>
      <c r="W1360" s="21"/>
      <c r="X1360" s="21"/>
      <c r="Y1360" s="21"/>
      <c r="Z1360" s="15"/>
      <c r="AA1360" s="15"/>
      <c r="AB1360" s="15"/>
      <c r="AC1360" s="15"/>
      <c r="AD1360" s="15"/>
      <c r="AE1360" s="15"/>
      <c r="AF1360" s="15"/>
      <c r="AG1360" s="15" t="s">
        <v>131</v>
      </c>
      <c r="AH1360" s="15">
        <v>0</v>
      </c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  <c r="AS1360" s="15"/>
      <c r="AT1360" s="15"/>
      <c r="AU1360" s="15"/>
      <c r="AV1360" s="15"/>
      <c r="AW1360" s="15"/>
      <c r="AX1360" s="15"/>
      <c r="AY1360" s="15"/>
      <c r="AZ1360" s="15"/>
      <c r="BA1360" s="15"/>
      <c r="BB1360" s="15"/>
      <c r="BC1360" s="15"/>
      <c r="BD1360" s="15"/>
      <c r="BE1360" s="15"/>
      <c r="BF1360" s="15"/>
      <c r="BG1360" s="15"/>
      <c r="BH1360" s="15"/>
    </row>
    <row r="1361" spans="1:60" outlineLevel="1">
      <c r="A1361" s="25">
        <v>214</v>
      </c>
      <c r="B1361" s="26" t="s">
        <v>2289</v>
      </c>
      <c r="C1361" s="29" t="s">
        <v>2290</v>
      </c>
      <c r="D1361" s="27" t="s">
        <v>156</v>
      </c>
      <c r="E1361" s="35">
        <v>220</v>
      </c>
      <c r="F1361" s="392"/>
      <c r="G1361" s="36">
        <f>ROUND(E1361*F1361,2)</f>
        <v>0</v>
      </c>
      <c r="H1361" s="392"/>
      <c r="I1361" s="36">
        <f>ROUND(E1361*H1361,2)</f>
        <v>0</v>
      </c>
      <c r="J1361" s="392"/>
      <c r="K1361" s="36">
        <f>ROUND(E1361*J1361,2)</f>
        <v>0</v>
      </c>
      <c r="L1361" s="36">
        <v>21</v>
      </c>
      <c r="M1361" s="36">
        <f>G1361*(1+L1361/100)</f>
        <v>0</v>
      </c>
      <c r="N1361" s="35">
        <v>0</v>
      </c>
      <c r="O1361" s="35">
        <f>ROUND(E1361*N1361,2)</f>
        <v>0</v>
      </c>
      <c r="P1361" s="35">
        <v>0</v>
      </c>
      <c r="Q1361" s="35">
        <f>ROUND(E1361*P1361,2)</f>
        <v>0</v>
      </c>
      <c r="R1361" s="36"/>
      <c r="S1361" s="36" t="s">
        <v>236</v>
      </c>
      <c r="T1361" s="28" t="s">
        <v>127</v>
      </c>
      <c r="U1361" s="21">
        <v>0</v>
      </c>
      <c r="V1361" s="21">
        <f>ROUND(E1361*U1361,2)</f>
        <v>0</v>
      </c>
      <c r="W1361" s="21"/>
      <c r="X1361" s="21" t="s">
        <v>231</v>
      </c>
      <c r="Y1361" s="21" t="s">
        <v>2117</v>
      </c>
      <c r="Z1361" s="15"/>
      <c r="AA1361" s="15"/>
      <c r="AB1361" s="15"/>
      <c r="AC1361" s="15"/>
      <c r="AD1361" s="15"/>
      <c r="AE1361" s="15"/>
      <c r="AF1361" s="15"/>
      <c r="AG1361" s="15" t="s">
        <v>232</v>
      </c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</row>
    <row r="1362" spans="1:60" outlineLevel="2">
      <c r="A1362" s="18"/>
      <c r="B1362" s="19"/>
      <c r="C1362" s="30" t="s">
        <v>2291</v>
      </c>
      <c r="D1362" s="23"/>
      <c r="E1362" s="34">
        <v>220</v>
      </c>
      <c r="F1362" s="21"/>
      <c r="G1362" s="21"/>
      <c r="H1362" s="21"/>
      <c r="I1362" s="21"/>
      <c r="J1362" s="21"/>
      <c r="K1362" s="21"/>
      <c r="L1362" s="21"/>
      <c r="M1362" s="21"/>
      <c r="N1362" s="393"/>
      <c r="O1362" s="393"/>
      <c r="P1362" s="393"/>
      <c r="Q1362" s="393"/>
      <c r="R1362" s="21"/>
      <c r="S1362" s="21"/>
      <c r="T1362" s="21"/>
      <c r="U1362" s="21"/>
      <c r="V1362" s="21"/>
      <c r="W1362" s="21"/>
      <c r="X1362" s="21"/>
      <c r="Y1362" s="21"/>
      <c r="Z1362" s="15"/>
      <c r="AA1362" s="15"/>
      <c r="AB1362" s="15"/>
      <c r="AC1362" s="15"/>
      <c r="AD1362" s="15"/>
      <c r="AE1362" s="15"/>
      <c r="AF1362" s="15"/>
      <c r="AG1362" s="15" t="s">
        <v>131</v>
      </c>
      <c r="AH1362" s="15">
        <v>0</v>
      </c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  <c r="AS1362" s="15"/>
      <c r="AT1362" s="15"/>
      <c r="AU1362" s="15"/>
      <c r="AV1362" s="15"/>
      <c r="AW1362" s="15"/>
      <c r="AX1362" s="15"/>
      <c r="AY1362" s="15"/>
      <c r="AZ1362" s="15"/>
      <c r="BA1362" s="15"/>
      <c r="BB1362" s="15"/>
      <c r="BC1362" s="15"/>
      <c r="BD1362" s="15"/>
      <c r="BE1362" s="15"/>
      <c r="BF1362" s="15"/>
      <c r="BG1362" s="15"/>
      <c r="BH1362" s="15"/>
    </row>
    <row r="1363" spans="1:60" outlineLevel="1">
      <c r="A1363" s="18">
        <v>215</v>
      </c>
      <c r="B1363" s="19" t="s">
        <v>1105</v>
      </c>
      <c r="C1363" s="31" t="s">
        <v>1106</v>
      </c>
      <c r="D1363" s="20" t="s">
        <v>0</v>
      </c>
      <c r="E1363" s="465"/>
      <c r="F1363" s="22"/>
      <c r="G1363" s="21">
        <f>ROUND(E1363*F1363,2)</f>
        <v>0</v>
      </c>
      <c r="H1363" s="22"/>
      <c r="I1363" s="21">
        <f>ROUND(E1363*H1363,2)</f>
        <v>0</v>
      </c>
      <c r="J1363" s="22"/>
      <c r="K1363" s="21">
        <f>ROUND(E1363*J1363,2)</f>
        <v>0</v>
      </c>
      <c r="L1363" s="21">
        <v>21</v>
      </c>
      <c r="M1363" s="21">
        <f>G1363*(1+L1363/100)</f>
        <v>0</v>
      </c>
      <c r="N1363" s="393">
        <v>0</v>
      </c>
      <c r="O1363" s="393">
        <f>ROUND(E1363*N1363,2)</f>
        <v>0</v>
      </c>
      <c r="P1363" s="393">
        <v>0</v>
      </c>
      <c r="Q1363" s="393">
        <f>ROUND(E1363*P1363,2)</f>
        <v>0</v>
      </c>
      <c r="R1363" s="21"/>
      <c r="S1363" s="21" t="s">
        <v>2116</v>
      </c>
      <c r="T1363" s="21" t="s">
        <v>2116</v>
      </c>
      <c r="U1363" s="21">
        <v>0</v>
      </c>
      <c r="V1363" s="21">
        <f>ROUND(E1363*U1363,2)</f>
        <v>0</v>
      </c>
      <c r="W1363" s="21"/>
      <c r="X1363" s="21" t="s">
        <v>881</v>
      </c>
      <c r="Y1363" s="21" t="s">
        <v>2117</v>
      </c>
      <c r="Z1363" s="15"/>
      <c r="AA1363" s="15"/>
      <c r="AB1363" s="15"/>
      <c r="AC1363" s="15"/>
      <c r="AD1363" s="15"/>
      <c r="AE1363" s="15"/>
      <c r="AF1363" s="15"/>
      <c r="AG1363" s="15" t="s">
        <v>882</v>
      </c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  <c r="AS1363" s="15"/>
      <c r="AT1363" s="15"/>
      <c r="AU1363" s="15"/>
      <c r="AV1363" s="15"/>
      <c r="AW1363" s="15"/>
      <c r="AX1363" s="15"/>
      <c r="AY1363" s="15"/>
      <c r="AZ1363" s="15"/>
      <c r="BA1363" s="15"/>
      <c r="BB1363" s="15"/>
      <c r="BC1363" s="15"/>
      <c r="BD1363" s="15"/>
      <c r="BE1363" s="15"/>
      <c r="BF1363" s="15"/>
      <c r="BG1363" s="15"/>
      <c r="BH1363" s="15"/>
    </row>
    <row r="1364" spans="1:60">
      <c r="A1364" s="464" t="s">
        <v>120</v>
      </c>
      <c r="B1364" s="450" t="s">
        <v>81</v>
      </c>
      <c r="C1364" s="451" t="s">
        <v>82</v>
      </c>
      <c r="D1364" s="452"/>
      <c r="E1364" s="453"/>
      <c r="F1364" s="454"/>
      <c r="G1364" s="454">
        <f>SUMIF(AG1365:AG1455,"&lt;&gt;NOR",G1365:G1455)</f>
        <v>0</v>
      </c>
      <c r="H1364" s="454"/>
      <c r="I1364" s="454">
        <f>SUM(I1365:I1455)</f>
        <v>0</v>
      </c>
      <c r="J1364" s="454"/>
      <c r="K1364" s="454">
        <f>SUM(K1365:K1455)</f>
        <v>0</v>
      </c>
      <c r="L1364" s="454"/>
      <c r="M1364" s="454">
        <f>SUM(M1365:M1455)</f>
        <v>0</v>
      </c>
      <c r="N1364" s="453"/>
      <c r="O1364" s="453">
        <f>SUM(O1365:O1455)</f>
        <v>0.62000000000000011</v>
      </c>
      <c r="P1364" s="453"/>
      <c r="Q1364" s="453">
        <f>SUM(Q1365:Q1455)</f>
        <v>0</v>
      </c>
      <c r="R1364" s="454"/>
      <c r="S1364" s="454"/>
      <c r="T1364" s="455"/>
      <c r="U1364" s="24"/>
      <c r="V1364" s="24">
        <f>SUM(V1365:V1455)</f>
        <v>491.53999999999996</v>
      </c>
      <c r="W1364" s="24"/>
      <c r="X1364" s="24"/>
      <c r="Y1364" s="24"/>
      <c r="AG1364" t="s">
        <v>121</v>
      </c>
    </row>
    <row r="1365" spans="1:60" outlineLevel="1">
      <c r="A1365" s="25">
        <v>216</v>
      </c>
      <c r="B1365" s="26" t="s">
        <v>1107</v>
      </c>
      <c r="C1365" s="29" t="s">
        <v>1108</v>
      </c>
      <c r="D1365" s="27" t="s">
        <v>152</v>
      </c>
      <c r="E1365" s="35">
        <v>1795</v>
      </c>
      <c r="F1365" s="392"/>
      <c r="G1365" s="36">
        <f>ROUND(E1365*F1365,2)</f>
        <v>0</v>
      </c>
      <c r="H1365" s="392"/>
      <c r="I1365" s="36">
        <f>ROUND(E1365*H1365,2)</f>
        <v>0</v>
      </c>
      <c r="J1365" s="392"/>
      <c r="K1365" s="36">
        <f>ROUND(E1365*J1365,2)</f>
        <v>0</v>
      </c>
      <c r="L1365" s="36">
        <v>21</v>
      </c>
      <c r="M1365" s="36">
        <f>G1365*(1+L1365/100)</f>
        <v>0</v>
      </c>
      <c r="N1365" s="35">
        <v>0</v>
      </c>
      <c r="O1365" s="35">
        <f>ROUND(E1365*N1365,2)</f>
        <v>0</v>
      </c>
      <c r="P1365" s="35">
        <v>0</v>
      </c>
      <c r="Q1365" s="35">
        <f>ROUND(E1365*P1365,2)</f>
        <v>0</v>
      </c>
      <c r="R1365" s="36"/>
      <c r="S1365" s="36" t="s">
        <v>2116</v>
      </c>
      <c r="T1365" s="28" t="s">
        <v>127</v>
      </c>
      <c r="U1365" s="21">
        <v>0</v>
      </c>
      <c r="V1365" s="21">
        <f>ROUND(E1365*U1365,2)</f>
        <v>0</v>
      </c>
      <c r="W1365" s="21"/>
      <c r="X1365" s="21" t="s">
        <v>135</v>
      </c>
      <c r="Y1365" s="21" t="s">
        <v>2117</v>
      </c>
      <c r="Z1365" s="15"/>
      <c r="AA1365" s="15"/>
      <c r="AB1365" s="15"/>
      <c r="AC1365" s="15"/>
      <c r="AD1365" s="15"/>
      <c r="AE1365" s="15"/>
      <c r="AF1365" s="15"/>
      <c r="AG1365" s="15" t="s">
        <v>838</v>
      </c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  <c r="AS1365" s="15"/>
      <c r="AT1365" s="15"/>
      <c r="AU1365" s="15"/>
      <c r="AV1365" s="15"/>
      <c r="AW1365" s="15"/>
      <c r="AX1365" s="15"/>
      <c r="AY1365" s="15"/>
      <c r="AZ1365" s="15"/>
      <c r="BA1365" s="15"/>
      <c r="BB1365" s="15"/>
      <c r="BC1365" s="15"/>
      <c r="BD1365" s="15"/>
      <c r="BE1365" s="15"/>
      <c r="BF1365" s="15"/>
      <c r="BG1365" s="15"/>
      <c r="BH1365" s="15"/>
    </row>
    <row r="1366" spans="1:60" outlineLevel="2">
      <c r="A1366" s="18"/>
      <c r="B1366" s="19"/>
      <c r="C1366" s="30" t="s">
        <v>628</v>
      </c>
      <c r="D1366" s="23"/>
      <c r="E1366" s="34">
        <v>144.69999999999999</v>
      </c>
      <c r="F1366" s="21"/>
      <c r="G1366" s="21"/>
      <c r="H1366" s="21"/>
      <c r="I1366" s="21"/>
      <c r="J1366" s="21"/>
      <c r="K1366" s="21"/>
      <c r="L1366" s="21"/>
      <c r="M1366" s="21"/>
      <c r="N1366" s="393"/>
      <c r="O1366" s="393"/>
      <c r="P1366" s="393"/>
      <c r="Q1366" s="393"/>
      <c r="R1366" s="21"/>
      <c r="S1366" s="21"/>
      <c r="T1366" s="21"/>
      <c r="U1366" s="21"/>
      <c r="V1366" s="21"/>
      <c r="W1366" s="21"/>
      <c r="X1366" s="21"/>
      <c r="Y1366" s="21"/>
      <c r="Z1366" s="15"/>
      <c r="AA1366" s="15"/>
      <c r="AB1366" s="15"/>
      <c r="AC1366" s="15"/>
      <c r="AD1366" s="15"/>
      <c r="AE1366" s="15"/>
      <c r="AF1366" s="15"/>
      <c r="AG1366" s="15" t="s">
        <v>131</v>
      </c>
      <c r="AH1366" s="15">
        <v>0</v>
      </c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5"/>
      <c r="AZ1366" s="15"/>
      <c r="BA1366" s="15"/>
      <c r="BB1366" s="15"/>
      <c r="BC1366" s="15"/>
      <c r="BD1366" s="15"/>
      <c r="BE1366" s="15"/>
      <c r="BF1366" s="15"/>
      <c r="BG1366" s="15"/>
      <c r="BH1366" s="15"/>
    </row>
    <row r="1367" spans="1:60" outlineLevel="3">
      <c r="A1367" s="18"/>
      <c r="B1367" s="19"/>
      <c r="C1367" s="30" t="s">
        <v>629</v>
      </c>
      <c r="D1367" s="23"/>
      <c r="E1367" s="34">
        <v>36.9</v>
      </c>
      <c r="F1367" s="21"/>
      <c r="G1367" s="21"/>
      <c r="H1367" s="21"/>
      <c r="I1367" s="21"/>
      <c r="J1367" s="21"/>
      <c r="K1367" s="21"/>
      <c r="L1367" s="21"/>
      <c r="M1367" s="21"/>
      <c r="N1367" s="393"/>
      <c r="O1367" s="393"/>
      <c r="P1367" s="393"/>
      <c r="Q1367" s="393"/>
      <c r="R1367" s="21"/>
      <c r="S1367" s="21"/>
      <c r="T1367" s="21"/>
      <c r="U1367" s="21"/>
      <c r="V1367" s="21"/>
      <c r="W1367" s="21"/>
      <c r="X1367" s="21"/>
      <c r="Y1367" s="21"/>
      <c r="Z1367" s="15"/>
      <c r="AA1367" s="15"/>
      <c r="AB1367" s="15"/>
      <c r="AC1367" s="15"/>
      <c r="AD1367" s="15"/>
      <c r="AE1367" s="15"/>
      <c r="AF1367" s="15"/>
      <c r="AG1367" s="15" t="s">
        <v>131</v>
      </c>
      <c r="AH1367" s="15">
        <v>0</v>
      </c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</row>
    <row r="1368" spans="1:60" outlineLevel="3">
      <c r="A1368" s="18"/>
      <c r="B1368" s="19"/>
      <c r="C1368" s="30" t="s">
        <v>630</v>
      </c>
      <c r="D1368" s="23"/>
      <c r="E1368" s="34">
        <v>45.9</v>
      </c>
      <c r="F1368" s="21"/>
      <c r="G1368" s="21"/>
      <c r="H1368" s="21"/>
      <c r="I1368" s="21"/>
      <c r="J1368" s="21"/>
      <c r="K1368" s="21"/>
      <c r="L1368" s="21"/>
      <c r="M1368" s="21"/>
      <c r="N1368" s="393"/>
      <c r="O1368" s="393"/>
      <c r="P1368" s="393"/>
      <c r="Q1368" s="393"/>
      <c r="R1368" s="21"/>
      <c r="S1368" s="21"/>
      <c r="T1368" s="21"/>
      <c r="U1368" s="21"/>
      <c r="V1368" s="21"/>
      <c r="W1368" s="21"/>
      <c r="X1368" s="21"/>
      <c r="Y1368" s="21"/>
      <c r="Z1368" s="15"/>
      <c r="AA1368" s="15"/>
      <c r="AB1368" s="15"/>
      <c r="AC1368" s="15"/>
      <c r="AD1368" s="15"/>
      <c r="AE1368" s="15"/>
      <c r="AF1368" s="15"/>
      <c r="AG1368" s="15" t="s">
        <v>131</v>
      </c>
      <c r="AH1368" s="15">
        <v>0</v>
      </c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5"/>
      <c r="AX1368" s="15"/>
      <c r="AY1368" s="15"/>
      <c r="AZ1368" s="15"/>
      <c r="BA1368" s="15"/>
      <c r="BB1368" s="15"/>
      <c r="BC1368" s="15"/>
      <c r="BD1368" s="15"/>
      <c r="BE1368" s="15"/>
      <c r="BF1368" s="15"/>
      <c r="BG1368" s="15"/>
      <c r="BH1368" s="15"/>
    </row>
    <row r="1369" spans="1:60" ht="22.5" outlineLevel="3">
      <c r="A1369" s="18"/>
      <c r="B1369" s="19"/>
      <c r="C1369" s="30" t="s">
        <v>631</v>
      </c>
      <c r="D1369" s="23"/>
      <c r="E1369" s="34">
        <v>492.8</v>
      </c>
      <c r="F1369" s="21"/>
      <c r="G1369" s="21"/>
      <c r="H1369" s="21"/>
      <c r="I1369" s="21"/>
      <c r="J1369" s="21"/>
      <c r="K1369" s="21"/>
      <c r="L1369" s="21"/>
      <c r="M1369" s="21"/>
      <c r="N1369" s="393"/>
      <c r="O1369" s="393"/>
      <c r="P1369" s="393"/>
      <c r="Q1369" s="393"/>
      <c r="R1369" s="21"/>
      <c r="S1369" s="21"/>
      <c r="T1369" s="21"/>
      <c r="U1369" s="21"/>
      <c r="V1369" s="21"/>
      <c r="W1369" s="21"/>
      <c r="X1369" s="21"/>
      <c r="Y1369" s="21"/>
      <c r="Z1369" s="15"/>
      <c r="AA1369" s="15"/>
      <c r="AB1369" s="15"/>
      <c r="AC1369" s="15"/>
      <c r="AD1369" s="15"/>
      <c r="AE1369" s="15"/>
      <c r="AF1369" s="15"/>
      <c r="AG1369" s="15" t="s">
        <v>131</v>
      </c>
      <c r="AH1369" s="15">
        <v>0</v>
      </c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  <c r="AX1369" s="15"/>
      <c r="AY1369" s="15"/>
      <c r="AZ1369" s="15"/>
      <c r="BA1369" s="15"/>
      <c r="BB1369" s="15"/>
      <c r="BC1369" s="15"/>
      <c r="BD1369" s="15"/>
      <c r="BE1369" s="15"/>
      <c r="BF1369" s="15"/>
      <c r="BG1369" s="15"/>
      <c r="BH1369" s="15"/>
    </row>
    <row r="1370" spans="1:60" outlineLevel="3">
      <c r="A1370" s="18"/>
      <c r="B1370" s="19"/>
      <c r="C1370" s="30" t="s">
        <v>305</v>
      </c>
      <c r="D1370" s="23"/>
      <c r="E1370" s="34">
        <v>478.6</v>
      </c>
      <c r="F1370" s="21"/>
      <c r="G1370" s="21"/>
      <c r="H1370" s="21"/>
      <c r="I1370" s="21"/>
      <c r="J1370" s="21"/>
      <c r="K1370" s="21"/>
      <c r="L1370" s="21"/>
      <c r="M1370" s="21"/>
      <c r="N1370" s="393"/>
      <c r="O1370" s="393"/>
      <c r="P1370" s="393"/>
      <c r="Q1370" s="393"/>
      <c r="R1370" s="21"/>
      <c r="S1370" s="21"/>
      <c r="T1370" s="21"/>
      <c r="U1370" s="21"/>
      <c r="V1370" s="21"/>
      <c r="W1370" s="21"/>
      <c r="X1370" s="21"/>
      <c r="Y1370" s="21"/>
      <c r="Z1370" s="15"/>
      <c r="AA1370" s="15"/>
      <c r="AB1370" s="15"/>
      <c r="AC1370" s="15"/>
      <c r="AD1370" s="15"/>
      <c r="AE1370" s="15"/>
      <c r="AF1370" s="15"/>
      <c r="AG1370" s="15" t="s">
        <v>131</v>
      </c>
      <c r="AH1370" s="15">
        <v>0</v>
      </c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5"/>
      <c r="AX1370" s="15"/>
      <c r="AY1370" s="15"/>
      <c r="AZ1370" s="15"/>
      <c r="BA1370" s="15"/>
      <c r="BB1370" s="15"/>
      <c r="BC1370" s="15"/>
      <c r="BD1370" s="15"/>
      <c r="BE1370" s="15"/>
      <c r="BF1370" s="15"/>
      <c r="BG1370" s="15"/>
      <c r="BH1370" s="15"/>
    </row>
    <row r="1371" spans="1:60" ht="33.75" outlineLevel="3">
      <c r="A1371" s="18"/>
      <c r="B1371" s="19"/>
      <c r="C1371" s="30" t="s">
        <v>632</v>
      </c>
      <c r="D1371" s="23"/>
      <c r="E1371" s="34">
        <v>534.6</v>
      </c>
      <c r="F1371" s="21"/>
      <c r="G1371" s="21"/>
      <c r="H1371" s="21"/>
      <c r="I1371" s="21"/>
      <c r="J1371" s="21"/>
      <c r="K1371" s="21"/>
      <c r="L1371" s="21"/>
      <c r="M1371" s="21"/>
      <c r="N1371" s="393"/>
      <c r="O1371" s="393"/>
      <c r="P1371" s="393"/>
      <c r="Q1371" s="393"/>
      <c r="R1371" s="21"/>
      <c r="S1371" s="21"/>
      <c r="T1371" s="21"/>
      <c r="U1371" s="21"/>
      <c r="V1371" s="21"/>
      <c r="W1371" s="21"/>
      <c r="X1371" s="21"/>
      <c r="Y1371" s="21"/>
      <c r="Z1371" s="15"/>
      <c r="AA1371" s="15"/>
      <c r="AB1371" s="15"/>
      <c r="AC1371" s="15"/>
      <c r="AD1371" s="15"/>
      <c r="AE1371" s="15"/>
      <c r="AF1371" s="15"/>
      <c r="AG1371" s="15" t="s">
        <v>131</v>
      </c>
      <c r="AH1371" s="15">
        <v>0</v>
      </c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  <c r="AS1371" s="15"/>
      <c r="AT1371" s="15"/>
      <c r="AU1371" s="15"/>
      <c r="AV1371" s="15"/>
      <c r="AW1371" s="15"/>
      <c r="AX1371" s="15"/>
      <c r="AY1371" s="15"/>
      <c r="AZ1371" s="15"/>
      <c r="BA1371" s="15"/>
      <c r="BB1371" s="15"/>
      <c r="BC1371" s="15"/>
      <c r="BD1371" s="15"/>
      <c r="BE1371" s="15"/>
      <c r="BF1371" s="15"/>
      <c r="BG1371" s="15"/>
      <c r="BH1371" s="15"/>
    </row>
    <row r="1372" spans="1:60" outlineLevel="3">
      <c r="A1372" s="18"/>
      <c r="B1372" s="19"/>
      <c r="C1372" s="30" t="s">
        <v>633</v>
      </c>
      <c r="D1372" s="23"/>
      <c r="E1372" s="34">
        <v>61.5</v>
      </c>
      <c r="F1372" s="21"/>
      <c r="G1372" s="21"/>
      <c r="H1372" s="21"/>
      <c r="I1372" s="21"/>
      <c r="J1372" s="21"/>
      <c r="K1372" s="21"/>
      <c r="L1372" s="21"/>
      <c r="M1372" s="21"/>
      <c r="N1372" s="393"/>
      <c r="O1372" s="393"/>
      <c r="P1372" s="393"/>
      <c r="Q1372" s="393"/>
      <c r="R1372" s="21"/>
      <c r="S1372" s="21"/>
      <c r="T1372" s="21"/>
      <c r="U1372" s="21"/>
      <c r="V1372" s="21"/>
      <c r="W1372" s="21"/>
      <c r="X1372" s="21"/>
      <c r="Y1372" s="21"/>
      <c r="Z1372" s="15"/>
      <c r="AA1372" s="15"/>
      <c r="AB1372" s="15"/>
      <c r="AC1372" s="15"/>
      <c r="AD1372" s="15"/>
      <c r="AE1372" s="15"/>
      <c r="AF1372" s="15"/>
      <c r="AG1372" s="15" t="s">
        <v>131</v>
      </c>
      <c r="AH1372" s="15">
        <v>0</v>
      </c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</row>
    <row r="1373" spans="1:60" outlineLevel="1">
      <c r="A1373" s="25">
        <v>217</v>
      </c>
      <c r="B1373" s="26" t="s">
        <v>1109</v>
      </c>
      <c r="C1373" s="29" t="s">
        <v>1110</v>
      </c>
      <c r="D1373" s="27" t="s">
        <v>152</v>
      </c>
      <c r="E1373" s="35">
        <v>1795</v>
      </c>
      <c r="F1373" s="392"/>
      <c r="G1373" s="36">
        <f>ROUND(E1373*F1373,2)</f>
        <v>0</v>
      </c>
      <c r="H1373" s="392"/>
      <c r="I1373" s="36">
        <f>ROUND(E1373*H1373,2)</f>
        <v>0</v>
      </c>
      <c r="J1373" s="392"/>
      <c r="K1373" s="36">
        <f>ROUND(E1373*J1373,2)</f>
        <v>0</v>
      </c>
      <c r="L1373" s="36">
        <v>21</v>
      </c>
      <c r="M1373" s="36">
        <f>G1373*(1+L1373/100)</f>
        <v>0</v>
      </c>
      <c r="N1373" s="35">
        <v>0</v>
      </c>
      <c r="O1373" s="35">
        <f>ROUND(E1373*N1373,2)</f>
        <v>0</v>
      </c>
      <c r="P1373" s="35">
        <v>0</v>
      </c>
      <c r="Q1373" s="35">
        <f>ROUND(E1373*P1373,2)</f>
        <v>0</v>
      </c>
      <c r="R1373" s="36"/>
      <c r="S1373" s="36" t="s">
        <v>2116</v>
      </c>
      <c r="T1373" s="28" t="s">
        <v>127</v>
      </c>
      <c r="U1373" s="21">
        <v>0</v>
      </c>
      <c r="V1373" s="21">
        <f>ROUND(E1373*U1373,2)</f>
        <v>0</v>
      </c>
      <c r="W1373" s="21"/>
      <c r="X1373" s="21" t="s">
        <v>135</v>
      </c>
      <c r="Y1373" s="21" t="s">
        <v>2117</v>
      </c>
      <c r="Z1373" s="15"/>
      <c r="AA1373" s="15"/>
      <c r="AB1373" s="15"/>
      <c r="AC1373" s="15"/>
      <c r="AD1373" s="15"/>
      <c r="AE1373" s="15"/>
      <c r="AF1373" s="15"/>
      <c r="AG1373" s="15" t="s">
        <v>838</v>
      </c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  <c r="AS1373" s="15"/>
      <c r="AT1373" s="15"/>
      <c r="AU1373" s="15"/>
      <c r="AV1373" s="15"/>
      <c r="AW1373" s="15"/>
      <c r="AX1373" s="15"/>
      <c r="AY1373" s="15"/>
      <c r="AZ1373" s="15"/>
      <c r="BA1373" s="15"/>
      <c r="BB1373" s="15"/>
      <c r="BC1373" s="15"/>
      <c r="BD1373" s="15"/>
      <c r="BE1373" s="15"/>
      <c r="BF1373" s="15"/>
      <c r="BG1373" s="15"/>
      <c r="BH1373" s="15"/>
    </row>
    <row r="1374" spans="1:60" outlineLevel="2">
      <c r="A1374" s="18"/>
      <c r="B1374" s="19"/>
      <c r="C1374" s="30" t="s">
        <v>628</v>
      </c>
      <c r="D1374" s="23"/>
      <c r="E1374" s="34">
        <v>144.69999999999999</v>
      </c>
      <c r="F1374" s="21"/>
      <c r="G1374" s="21"/>
      <c r="H1374" s="21"/>
      <c r="I1374" s="21"/>
      <c r="J1374" s="21"/>
      <c r="K1374" s="21"/>
      <c r="L1374" s="21"/>
      <c r="M1374" s="21"/>
      <c r="N1374" s="393"/>
      <c r="O1374" s="393"/>
      <c r="P1374" s="393"/>
      <c r="Q1374" s="393"/>
      <c r="R1374" s="21"/>
      <c r="S1374" s="21"/>
      <c r="T1374" s="21"/>
      <c r="U1374" s="21"/>
      <c r="V1374" s="21"/>
      <c r="W1374" s="21"/>
      <c r="X1374" s="21"/>
      <c r="Y1374" s="21"/>
      <c r="Z1374" s="15"/>
      <c r="AA1374" s="15"/>
      <c r="AB1374" s="15"/>
      <c r="AC1374" s="15"/>
      <c r="AD1374" s="15"/>
      <c r="AE1374" s="15"/>
      <c r="AF1374" s="15"/>
      <c r="AG1374" s="15" t="s">
        <v>131</v>
      </c>
      <c r="AH1374" s="15">
        <v>0</v>
      </c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  <c r="AX1374" s="15"/>
      <c r="AY1374" s="15"/>
      <c r="AZ1374" s="15"/>
      <c r="BA1374" s="15"/>
      <c r="BB1374" s="15"/>
      <c r="BC1374" s="15"/>
      <c r="BD1374" s="15"/>
      <c r="BE1374" s="15"/>
      <c r="BF1374" s="15"/>
      <c r="BG1374" s="15"/>
      <c r="BH1374" s="15"/>
    </row>
    <row r="1375" spans="1:60" outlineLevel="3">
      <c r="A1375" s="18"/>
      <c r="B1375" s="19"/>
      <c r="C1375" s="30" t="s">
        <v>629</v>
      </c>
      <c r="D1375" s="23"/>
      <c r="E1375" s="34">
        <v>36.9</v>
      </c>
      <c r="F1375" s="21"/>
      <c r="G1375" s="21"/>
      <c r="H1375" s="21"/>
      <c r="I1375" s="21"/>
      <c r="J1375" s="21"/>
      <c r="K1375" s="21"/>
      <c r="L1375" s="21"/>
      <c r="M1375" s="21"/>
      <c r="N1375" s="393"/>
      <c r="O1375" s="393"/>
      <c r="P1375" s="393"/>
      <c r="Q1375" s="393"/>
      <c r="R1375" s="21"/>
      <c r="S1375" s="21"/>
      <c r="T1375" s="21"/>
      <c r="U1375" s="21"/>
      <c r="V1375" s="21"/>
      <c r="W1375" s="21"/>
      <c r="X1375" s="21"/>
      <c r="Y1375" s="21"/>
      <c r="Z1375" s="15"/>
      <c r="AA1375" s="15"/>
      <c r="AB1375" s="15"/>
      <c r="AC1375" s="15"/>
      <c r="AD1375" s="15"/>
      <c r="AE1375" s="15"/>
      <c r="AF1375" s="15"/>
      <c r="AG1375" s="15" t="s">
        <v>131</v>
      </c>
      <c r="AH1375" s="15">
        <v>0</v>
      </c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  <c r="AS1375" s="15"/>
      <c r="AT1375" s="15"/>
      <c r="AU1375" s="15"/>
      <c r="AV1375" s="15"/>
      <c r="AW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</row>
    <row r="1376" spans="1:60" outlineLevel="3">
      <c r="A1376" s="18"/>
      <c r="B1376" s="19"/>
      <c r="C1376" s="30" t="s">
        <v>630</v>
      </c>
      <c r="D1376" s="23"/>
      <c r="E1376" s="34">
        <v>45.9</v>
      </c>
      <c r="F1376" s="21"/>
      <c r="G1376" s="21"/>
      <c r="H1376" s="21"/>
      <c r="I1376" s="21"/>
      <c r="J1376" s="21"/>
      <c r="K1376" s="21"/>
      <c r="L1376" s="21"/>
      <c r="M1376" s="21"/>
      <c r="N1376" s="393"/>
      <c r="O1376" s="393"/>
      <c r="P1376" s="393"/>
      <c r="Q1376" s="393"/>
      <c r="R1376" s="21"/>
      <c r="S1376" s="21"/>
      <c r="T1376" s="21"/>
      <c r="U1376" s="21"/>
      <c r="V1376" s="21"/>
      <c r="W1376" s="21"/>
      <c r="X1376" s="21"/>
      <c r="Y1376" s="21"/>
      <c r="Z1376" s="15"/>
      <c r="AA1376" s="15"/>
      <c r="AB1376" s="15"/>
      <c r="AC1376" s="15"/>
      <c r="AD1376" s="15"/>
      <c r="AE1376" s="15"/>
      <c r="AF1376" s="15"/>
      <c r="AG1376" s="15" t="s">
        <v>131</v>
      </c>
      <c r="AH1376" s="15">
        <v>0</v>
      </c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</row>
    <row r="1377" spans="1:60" ht="22.5" outlineLevel="3">
      <c r="A1377" s="18"/>
      <c r="B1377" s="19"/>
      <c r="C1377" s="30" t="s">
        <v>631</v>
      </c>
      <c r="D1377" s="23"/>
      <c r="E1377" s="34">
        <v>492.8</v>
      </c>
      <c r="F1377" s="21"/>
      <c r="G1377" s="21"/>
      <c r="H1377" s="21"/>
      <c r="I1377" s="21"/>
      <c r="J1377" s="21"/>
      <c r="K1377" s="21"/>
      <c r="L1377" s="21"/>
      <c r="M1377" s="21"/>
      <c r="N1377" s="393"/>
      <c r="O1377" s="393"/>
      <c r="P1377" s="393"/>
      <c r="Q1377" s="393"/>
      <c r="R1377" s="21"/>
      <c r="S1377" s="21"/>
      <c r="T1377" s="21"/>
      <c r="U1377" s="21"/>
      <c r="V1377" s="21"/>
      <c r="W1377" s="21"/>
      <c r="X1377" s="21"/>
      <c r="Y1377" s="21"/>
      <c r="Z1377" s="15"/>
      <c r="AA1377" s="15"/>
      <c r="AB1377" s="15"/>
      <c r="AC1377" s="15"/>
      <c r="AD1377" s="15"/>
      <c r="AE1377" s="15"/>
      <c r="AF1377" s="15"/>
      <c r="AG1377" s="15" t="s">
        <v>131</v>
      </c>
      <c r="AH1377" s="15">
        <v>0</v>
      </c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5"/>
      <c r="AX1377" s="15"/>
      <c r="AY1377" s="15"/>
      <c r="AZ1377" s="15"/>
      <c r="BA1377" s="15"/>
      <c r="BB1377" s="15"/>
      <c r="BC1377" s="15"/>
      <c r="BD1377" s="15"/>
      <c r="BE1377" s="15"/>
      <c r="BF1377" s="15"/>
      <c r="BG1377" s="15"/>
      <c r="BH1377" s="15"/>
    </row>
    <row r="1378" spans="1:60" outlineLevel="3">
      <c r="A1378" s="18"/>
      <c r="B1378" s="19"/>
      <c r="C1378" s="30" t="s">
        <v>305</v>
      </c>
      <c r="D1378" s="23"/>
      <c r="E1378" s="34">
        <v>478.6</v>
      </c>
      <c r="F1378" s="21"/>
      <c r="G1378" s="21"/>
      <c r="H1378" s="21"/>
      <c r="I1378" s="21"/>
      <c r="J1378" s="21"/>
      <c r="K1378" s="21"/>
      <c r="L1378" s="21"/>
      <c r="M1378" s="21"/>
      <c r="N1378" s="393"/>
      <c r="O1378" s="393"/>
      <c r="P1378" s="393"/>
      <c r="Q1378" s="393"/>
      <c r="R1378" s="21"/>
      <c r="S1378" s="21"/>
      <c r="T1378" s="21"/>
      <c r="U1378" s="21"/>
      <c r="V1378" s="21"/>
      <c r="W1378" s="21"/>
      <c r="X1378" s="21"/>
      <c r="Y1378" s="21"/>
      <c r="Z1378" s="15"/>
      <c r="AA1378" s="15"/>
      <c r="AB1378" s="15"/>
      <c r="AC1378" s="15"/>
      <c r="AD1378" s="15"/>
      <c r="AE1378" s="15"/>
      <c r="AF1378" s="15"/>
      <c r="AG1378" s="15" t="s">
        <v>131</v>
      </c>
      <c r="AH1378" s="15">
        <v>0</v>
      </c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5"/>
      <c r="AX1378" s="15"/>
      <c r="AY1378" s="15"/>
      <c r="AZ1378" s="15"/>
      <c r="BA1378" s="15"/>
      <c r="BB1378" s="15"/>
      <c r="BC1378" s="15"/>
      <c r="BD1378" s="15"/>
      <c r="BE1378" s="15"/>
      <c r="BF1378" s="15"/>
      <c r="BG1378" s="15"/>
      <c r="BH1378" s="15"/>
    </row>
    <row r="1379" spans="1:60" ht="33.75" outlineLevel="3">
      <c r="A1379" s="18"/>
      <c r="B1379" s="19"/>
      <c r="C1379" s="30" t="s">
        <v>632</v>
      </c>
      <c r="D1379" s="23"/>
      <c r="E1379" s="34">
        <v>534.6</v>
      </c>
      <c r="F1379" s="21"/>
      <c r="G1379" s="21"/>
      <c r="H1379" s="21"/>
      <c r="I1379" s="21"/>
      <c r="J1379" s="21"/>
      <c r="K1379" s="21"/>
      <c r="L1379" s="21"/>
      <c r="M1379" s="21"/>
      <c r="N1379" s="393"/>
      <c r="O1379" s="393"/>
      <c r="P1379" s="393"/>
      <c r="Q1379" s="393"/>
      <c r="R1379" s="21"/>
      <c r="S1379" s="21"/>
      <c r="T1379" s="21"/>
      <c r="U1379" s="21"/>
      <c r="V1379" s="21"/>
      <c r="W1379" s="21"/>
      <c r="X1379" s="21"/>
      <c r="Y1379" s="21"/>
      <c r="Z1379" s="15"/>
      <c r="AA1379" s="15"/>
      <c r="AB1379" s="15"/>
      <c r="AC1379" s="15"/>
      <c r="AD1379" s="15"/>
      <c r="AE1379" s="15"/>
      <c r="AF1379" s="15"/>
      <c r="AG1379" s="15" t="s">
        <v>131</v>
      </c>
      <c r="AH1379" s="15">
        <v>0</v>
      </c>
      <c r="AI1379" s="15"/>
      <c r="AJ1379" s="15"/>
      <c r="AK1379" s="15"/>
      <c r="AL1379" s="15"/>
      <c r="AM1379" s="15"/>
      <c r="AN1379" s="15"/>
      <c r="AO1379" s="15"/>
      <c r="AP1379" s="15"/>
      <c r="AQ1379" s="15"/>
      <c r="AR1379" s="15"/>
      <c r="AS1379" s="15"/>
      <c r="AT1379" s="15"/>
      <c r="AU1379" s="15"/>
      <c r="AV1379" s="15"/>
      <c r="AW1379" s="15"/>
      <c r="AX1379" s="15"/>
      <c r="AY1379" s="15"/>
      <c r="AZ1379" s="15"/>
      <c r="BA1379" s="15"/>
      <c r="BB1379" s="15"/>
      <c r="BC1379" s="15"/>
      <c r="BD1379" s="15"/>
      <c r="BE1379" s="15"/>
      <c r="BF1379" s="15"/>
      <c r="BG1379" s="15"/>
      <c r="BH1379" s="15"/>
    </row>
    <row r="1380" spans="1:60" outlineLevel="3">
      <c r="A1380" s="18"/>
      <c r="B1380" s="19"/>
      <c r="C1380" s="30" t="s">
        <v>633</v>
      </c>
      <c r="D1380" s="23"/>
      <c r="E1380" s="34">
        <v>61.5</v>
      </c>
      <c r="F1380" s="21"/>
      <c r="G1380" s="21"/>
      <c r="H1380" s="21"/>
      <c r="I1380" s="21"/>
      <c r="J1380" s="21"/>
      <c r="K1380" s="21"/>
      <c r="L1380" s="21"/>
      <c r="M1380" s="21"/>
      <c r="N1380" s="393"/>
      <c r="O1380" s="393"/>
      <c r="P1380" s="393"/>
      <c r="Q1380" s="393"/>
      <c r="R1380" s="21"/>
      <c r="S1380" s="21"/>
      <c r="T1380" s="21"/>
      <c r="U1380" s="21"/>
      <c r="V1380" s="21"/>
      <c r="W1380" s="21"/>
      <c r="X1380" s="21"/>
      <c r="Y1380" s="21"/>
      <c r="Z1380" s="15"/>
      <c r="AA1380" s="15"/>
      <c r="AB1380" s="15"/>
      <c r="AC1380" s="15"/>
      <c r="AD1380" s="15"/>
      <c r="AE1380" s="15"/>
      <c r="AF1380" s="15"/>
      <c r="AG1380" s="15" t="s">
        <v>131</v>
      </c>
      <c r="AH1380" s="15">
        <v>0</v>
      </c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  <c r="BF1380" s="15"/>
      <c r="BG1380" s="15"/>
      <c r="BH1380" s="15"/>
    </row>
    <row r="1381" spans="1:60" ht="22.5" outlineLevel="1">
      <c r="A1381" s="25">
        <v>218</v>
      </c>
      <c r="B1381" s="26" t="s">
        <v>1111</v>
      </c>
      <c r="C1381" s="29" t="s">
        <v>1112</v>
      </c>
      <c r="D1381" s="27" t="s">
        <v>152</v>
      </c>
      <c r="E1381" s="35">
        <v>61.5</v>
      </c>
      <c r="F1381" s="392"/>
      <c r="G1381" s="36">
        <f>ROUND(E1381*F1381,2)</f>
        <v>0</v>
      </c>
      <c r="H1381" s="392"/>
      <c r="I1381" s="36">
        <f>ROUND(E1381*H1381,2)</f>
        <v>0</v>
      </c>
      <c r="J1381" s="392"/>
      <c r="K1381" s="36">
        <f>ROUND(E1381*J1381,2)</f>
        <v>0</v>
      </c>
      <c r="L1381" s="36">
        <v>21</v>
      </c>
      <c r="M1381" s="36">
        <f>G1381*(1+L1381/100)</f>
        <v>0</v>
      </c>
      <c r="N1381" s="35">
        <v>2.0899999999999998E-3</v>
      </c>
      <c r="O1381" s="35">
        <f>ROUND(E1381*N1381,2)</f>
        <v>0.13</v>
      </c>
      <c r="P1381" s="35">
        <v>0</v>
      </c>
      <c r="Q1381" s="35">
        <f>ROUND(E1381*P1381,2)</f>
        <v>0</v>
      </c>
      <c r="R1381" s="36"/>
      <c r="S1381" s="36" t="s">
        <v>2116</v>
      </c>
      <c r="T1381" s="28" t="s">
        <v>2116</v>
      </c>
      <c r="U1381" s="21">
        <v>0.22</v>
      </c>
      <c r="V1381" s="21">
        <f>ROUND(E1381*U1381,2)</f>
        <v>13.53</v>
      </c>
      <c r="W1381" s="21"/>
      <c r="X1381" s="21" t="s">
        <v>135</v>
      </c>
      <c r="Y1381" s="21" t="s">
        <v>2117</v>
      </c>
      <c r="Z1381" s="15"/>
      <c r="AA1381" s="15"/>
      <c r="AB1381" s="15"/>
      <c r="AC1381" s="15"/>
      <c r="AD1381" s="15"/>
      <c r="AE1381" s="15"/>
      <c r="AF1381" s="15"/>
      <c r="AG1381" s="15" t="s">
        <v>838</v>
      </c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</row>
    <row r="1382" spans="1:60" outlineLevel="2">
      <c r="A1382" s="18"/>
      <c r="B1382" s="19"/>
      <c r="C1382" s="30" t="s">
        <v>633</v>
      </c>
      <c r="D1382" s="23"/>
      <c r="E1382" s="34">
        <v>61.5</v>
      </c>
      <c r="F1382" s="21"/>
      <c r="G1382" s="21"/>
      <c r="H1382" s="21"/>
      <c r="I1382" s="21"/>
      <c r="J1382" s="21"/>
      <c r="K1382" s="21"/>
      <c r="L1382" s="21"/>
      <c r="M1382" s="21"/>
      <c r="N1382" s="393"/>
      <c r="O1382" s="393"/>
      <c r="P1382" s="393"/>
      <c r="Q1382" s="393"/>
      <c r="R1382" s="21"/>
      <c r="S1382" s="21"/>
      <c r="T1382" s="21"/>
      <c r="U1382" s="21"/>
      <c r="V1382" s="21"/>
      <c r="W1382" s="21"/>
      <c r="X1382" s="21"/>
      <c r="Y1382" s="21"/>
      <c r="Z1382" s="15"/>
      <c r="AA1382" s="15"/>
      <c r="AB1382" s="15"/>
      <c r="AC1382" s="15"/>
      <c r="AD1382" s="15"/>
      <c r="AE1382" s="15"/>
      <c r="AF1382" s="15"/>
      <c r="AG1382" s="15" t="s">
        <v>131</v>
      </c>
      <c r="AH1382" s="15">
        <v>0</v>
      </c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  <c r="AS1382" s="15"/>
      <c r="AT1382" s="15"/>
      <c r="AU1382" s="15"/>
      <c r="AV1382" s="15"/>
      <c r="AW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</row>
    <row r="1383" spans="1:60" ht="33.75" outlineLevel="1">
      <c r="A1383" s="25">
        <v>219</v>
      </c>
      <c r="B1383" s="26" t="s">
        <v>1113</v>
      </c>
      <c r="C1383" s="29" t="s">
        <v>1114</v>
      </c>
      <c r="D1383" s="27" t="s">
        <v>152</v>
      </c>
      <c r="E1383" s="35">
        <v>1506</v>
      </c>
      <c r="F1383" s="392"/>
      <c r="G1383" s="36">
        <f>ROUND(E1383*F1383,2)</f>
        <v>0</v>
      </c>
      <c r="H1383" s="392"/>
      <c r="I1383" s="36">
        <f>ROUND(E1383*H1383,2)</f>
        <v>0</v>
      </c>
      <c r="J1383" s="392"/>
      <c r="K1383" s="36">
        <f>ROUND(E1383*J1383,2)</f>
        <v>0</v>
      </c>
      <c r="L1383" s="36">
        <v>21</v>
      </c>
      <c r="M1383" s="36">
        <f>G1383*(1+L1383/100)</f>
        <v>0</v>
      </c>
      <c r="N1383" s="35">
        <v>2.5000000000000001E-4</v>
      </c>
      <c r="O1383" s="35">
        <f>ROUND(E1383*N1383,2)</f>
        <v>0.38</v>
      </c>
      <c r="P1383" s="35">
        <v>0</v>
      </c>
      <c r="Q1383" s="35">
        <f>ROUND(E1383*P1383,2)</f>
        <v>0</v>
      </c>
      <c r="R1383" s="36"/>
      <c r="S1383" s="36" t="s">
        <v>2116</v>
      </c>
      <c r="T1383" s="28" t="s">
        <v>127</v>
      </c>
      <c r="U1383" s="21">
        <v>0.26</v>
      </c>
      <c r="V1383" s="21">
        <f>ROUND(E1383*U1383,2)</f>
        <v>391.56</v>
      </c>
      <c r="W1383" s="21"/>
      <c r="X1383" s="21" t="s">
        <v>135</v>
      </c>
      <c r="Y1383" s="21" t="s">
        <v>2117</v>
      </c>
      <c r="Z1383" s="15"/>
      <c r="AA1383" s="15"/>
      <c r="AB1383" s="15"/>
      <c r="AC1383" s="15"/>
      <c r="AD1383" s="15"/>
      <c r="AE1383" s="15"/>
      <c r="AF1383" s="15"/>
      <c r="AG1383" s="15" t="s">
        <v>838</v>
      </c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  <c r="AS1383" s="15"/>
      <c r="AT1383" s="15"/>
      <c r="AU1383" s="15"/>
      <c r="AV1383" s="15"/>
      <c r="AW1383" s="15"/>
      <c r="AX1383" s="15"/>
      <c r="AY1383" s="15"/>
      <c r="AZ1383" s="15"/>
      <c r="BA1383" s="15"/>
      <c r="BB1383" s="15"/>
      <c r="BC1383" s="15"/>
      <c r="BD1383" s="15"/>
      <c r="BE1383" s="15"/>
      <c r="BF1383" s="15"/>
      <c r="BG1383" s="15"/>
      <c r="BH1383" s="15"/>
    </row>
    <row r="1384" spans="1:60" ht="22.5" outlineLevel="2">
      <c r="A1384" s="18"/>
      <c r="B1384" s="19"/>
      <c r="C1384" s="30" t="s">
        <v>631</v>
      </c>
      <c r="D1384" s="23"/>
      <c r="E1384" s="34">
        <v>492.8</v>
      </c>
      <c r="F1384" s="21"/>
      <c r="G1384" s="21"/>
      <c r="H1384" s="21"/>
      <c r="I1384" s="21"/>
      <c r="J1384" s="21"/>
      <c r="K1384" s="21"/>
      <c r="L1384" s="21"/>
      <c r="M1384" s="21"/>
      <c r="N1384" s="393"/>
      <c r="O1384" s="393"/>
      <c r="P1384" s="393"/>
      <c r="Q1384" s="393"/>
      <c r="R1384" s="21"/>
      <c r="S1384" s="21"/>
      <c r="T1384" s="21"/>
      <c r="U1384" s="21"/>
      <c r="V1384" s="21"/>
      <c r="W1384" s="21"/>
      <c r="X1384" s="21"/>
      <c r="Y1384" s="21"/>
      <c r="Z1384" s="15"/>
      <c r="AA1384" s="15"/>
      <c r="AB1384" s="15"/>
      <c r="AC1384" s="15"/>
      <c r="AD1384" s="15"/>
      <c r="AE1384" s="15"/>
      <c r="AF1384" s="15"/>
      <c r="AG1384" s="15" t="s">
        <v>131</v>
      </c>
      <c r="AH1384" s="15">
        <v>0</v>
      </c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  <c r="AS1384" s="15"/>
      <c r="AT1384" s="15"/>
      <c r="AU1384" s="15"/>
      <c r="AV1384" s="15"/>
      <c r="AW1384" s="15"/>
      <c r="AX1384" s="15"/>
      <c r="AY1384" s="15"/>
      <c r="AZ1384" s="15"/>
      <c r="BA1384" s="15"/>
      <c r="BB1384" s="15"/>
      <c r="BC1384" s="15"/>
      <c r="BD1384" s="15"/>
      <c r="BE1384" s="15"/>
      <c r="BF1384" s="15"/>
      <c r="BG1384" s="15"/>
      <c r="BH1384" s="15"/>
    </row>
    <row r="1385" spans="1:60" outlineLevel="3">
      <c r="A1385" s="18"/>
      <c r="B1385" s="19"/>
      <c r="C1385" s="30" t="s">
        <v>305</v>
      </c>
      <c r="D1385" s="23"/>
      <c r="E1385" s="34">
        <v>478.6</v>
      </c>
      <c r="F1385" s="21"/>
      <c r="G1385" s="21"/>
      <c r="H1385" s="21"/>
      <c r="I1385" s="21"/>
      <c r="J1385" s="21"/>
      <c r="K1385" s="21"/>
      <c r="L1385" s="21"/>
      <c r="M1385" s="21"/>
      <c r="N1385" s="393"/>
      <c r="O1385" s="393"/>
      <c r="P1385" s="393"/>
      <c r="Q1385" s="393"/>
      <c r="R1385" s="21"/>
      <c r="S1385" s="21"/>
      <c r="T1385" s="21"/>
      <c r="U1385" s="21"/>
      <c r="V1385" s="21"/>
      <c r="W1385" s="21"/>
      <c r="X1385" s="21"/>
      <c r="Y1385" s="21"/>
      <c r="Z1385" s="15"/>
      <c r="AA1385" s="15"/>
      <c r="AB1385" s="15"/>
      <c r="AC1385" s="15"/>
      <c r="AD1385" s="15"/>
      <c r="AE1385" s="15"/>
      <c r="AF1385" s="15"/>
      <c r="AG1385" s="15" t="s">
        <v>131</v>
      </c>
      <c r="AH1385" s="15">
        <v>0</v>
      </c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  <c r="AS1385" s="15"/>
      <c r="AT1385" s="15"/>
      <c r="AU1385" s="15"/>
      <c r="AV1385" s="15"/>
      <c r="AW1385" s="15"/>
      <c r="AX1385" s="15"/>
      <c r="AY1385" s="15"/>
      <c r="AZ1385" s="15"/>
      <c r="BA1385" s="15"/>
      <c r="BB1385" s="15"/>
      <c r="BC1385" s="15"/>
      <c r="BD1385" s="15"/>
      <c r="BE1385" s="15"/>
      <c r="BF1385" s="15"/>
      <c r="BG1385" s="15"/>
      <c r="BH1385" s="15"/>
    </row>
    <row r="1386" spans="1:60" ht="33.75" outlineLevel="3">
      <c r="A1386" s="18"/>
      <c r="B1386" s="19"/>
      <c r="C1386" s="30" t="s">
        <v>632</v>
      </c>
      <c r="D1386" s="23"/>
      <c r="E1386" s="34">
        <v>534.6</v>
      </c>
      <c r="F1386" s="21"/>
      <c r="G1386" s="21"/>
      <c r="H1386" s="21"/>
      <c r="I1386" s="21"/>
      <c r="J1386" s="21"/>
      <c r="K1386" s="21"/>
      <c r="L1386" s="21"/>
      <c r="M1386" s="21"/>
      <c r="N1386" s="393"/>
      <c r="O1386" s="393"/>
      <c r="P1386" s="393"/>
      <c r="Q1386" s="393"/>
      <c r="R1386" s="21"/>
      <c r="S1386" s="21"/>
      <c r="T1386" s="21"/>
      <c r="U1386" s="21"/>
      <c r="V1386" s="21"/>
      <c r="W1386" s="21"/>
      <c r="X1386" s="21"/>
      <c r="Y1386" s="21"/>
      <c r="Z1386" s="15"/>
      <c r="AA1386" s="15"/>
      <c r="AB1386" s="15"/>
      <c r="AC1386" s="15"/>
      <c r="AD1386" s="15"/>
      <c r="AE1386" s="15"/>
      <c r="AF1386" s="15"/>
      <c r="AG1386" s="15" t="s">
        <v>131</v>
      </c>
      <c r="AH1386" s="15">
        <v>0</v>
      </c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5"/>
      <c r="AT1386" s="15"/>
      <c r="AU1386" s="15"/>
      <c r="AV1386" s="15"/>
      <c r="AW1386" s="15"/>
      <c r="AX1386" s="15"/>
      <c r="AY1386" s="15"/>
      <c r="AZ1386" s="15"/>
      <c r="BA1386" s="15"/>
      <c r="BB1386" s="15"/>
      <c r="BC1386" s="15"/>
      <c r="BD1386" s="15"/>
      <c r="BE1386" s="15"/>
      <c r="BF1386" s="15"/>
      <c r="BG1386" s="15"/>
      <c r="BH1386" s="15"/>
    </row>
    <row r="1387" spans="1:60" outlineLevel="1">
      <c r="A1387" s="25">
        <v>220</v>
      </c>
      <c r="B1387" s="26" t="s">
        <v>1115</v>
      </c>
      <c r="C1387" s="29" t="s">
        <v>1116</v>
      </c>
      <c r="D1387" s="27" t="s">
        <v>267</v>
      </c>
      <c r="E1387" s="35">
        <v>1257.42</v>
      </c>
      <c r="F1387" s="392"/>
      <c r="G1387" s="36">
        <f>ROUND(E1387*F1387,2)</f>
        <v>0</v>
      </c>
      <c r="H1387" s="392"/>
      <c r="I1387" s="36">
        <f>ROUND(E1387*H1387,2)</f>
        <v>0</v>
      </c>
      <c r="J1387" s="392"/>
      <c r="K1387" s="36">
        <f>ROUND(E1387*J1387,2)</f>
        <v>0</v>
      </c>
      <c r="L1387" s="36">
        <v>21</v>
      </c>
      <c r="M1387" s="36">
        <f>G1387*(1+L1387/100)</f>
        <v>0</v>
      </c>
      <c r="N1387" s="35">
        <v>2.0000000000000002E-5</v>
      </c>
      <c r="O1387" s="35">
        <f>ROUND(E1387*N1387,2)</f>
        <v>0.03</v>
      </c>
      <c r="P1387" s="35">
        <v>0</v>
      </c>
      <c r="Q1387" s="35">
        <f>ROUND(E1387*P1387,2)</f>
        <v>0</v>
      </c>
      <c r="R1387" s="36"/>
      <c r="S1387" s="36" t="s">
        <v>2116</v>
      </c>
      <c r="T1387" s="28" t="s">
        <v>2116</v>
      </c>
      <c r="U1387" s="21">
        <v>0</v>
      </c>
      <c r="V1387" s="21">
        <f>ROUND(E1387*U1387,2)</f>
        <v>0</v>
      </c>
      <c r="W1387" s="21"/>
      <c r="X1387" s="21" t="s">
        <v>135</v>
      </c>
      <c r="Y1387" s="21" t="s">
        <v>2117</v>
      </c>
      <c r="Z1387" s="15"/>
      <c r="AA1387" s="15"/>
      <c r="AB1387" s="15"/>
      <c r="AC1387" s="15"/>
      <c r="AD1387" s="15"/>
      <c r="AE1387" s="15"/>
      <c r="AF1387" s="15"/>
      <c r="AG1387" s="15" t="s">
        <v>838</v>
      </c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  <c r="AS1387" s="15"/>
      <c r="AT1387" s="15"/>
      <c r="AU1387" s="15"/>
      <c r="AV1387" s="15"/>
      <c r="AW1387" s="15"/>
      <c r="AX1387" s="15"/>
      <c r="AY1387" s="15"/>
      <c r="AZ1387" s="15"/>
      <c r="BA1387" s="15"/>
      <c r="BB1387" s="15"/>
      <c r="BC1387" s="15"/>
      <c r="BD1387" s="15"/>
      <c r="BE1387" s="15"/>
      <c r="BF1387" s="15"/>
      <c r="BG1387" s="15"/>
      <c r="BH1387" s="15"/>
    </row>
    <row r="1388" spans="1:60" outlineLevel="2">
      <c r="A1388" s="18"/>
      <c r="B1388" s="19"/>
      <c r="C1388" s="30" t="s">
        <v>1117</v>
      </c>
      <c r="D1388" s="23"/>
      <c r="E1388" s="34">
        <v>15.95</v>
      </c>
      <c r="F1388" s="21"/>
      <c r="G1388" s="21"/>
      <c r="H1388" s="21"/>
      <c r="I1388" s="21"/>
      <c r="J1388" s="21"/>
      <c r="K1388" s="21"/>
      <c r="L1388" s="21"/>
      <c r="M1388" s="21"/>
      <c r="N1388" s="393"/>
      <c r="O1388" s="393"/>
      <c r="P1388" s="393"/>
      <c r="Q1388" s="393"/>
      <c r="R1388" s="21"/>
      <c r="S1388" s="21"/>
      <c r="T1388" s="21"/>
      <c r="U1388" s="21"/>
      <c r="V1388" s="21"/>
      <c r="W1388" s="21"/>
      <c r="X1388" s="21"/>
      <c r="Y1388" s="21"/>
      <c r="Z1388" s="15"/>
      <c r="AA1388" s="15"/>
      <c r="AB1388" s="15"/>
      <c r="AC1388" s="15"/>
      <c r="AD1388" s="15"/>
      <c r="AE1388" s="15"/>
      <c r="AF1388" s="15"/>
      <c r="AG1388" s="15" t="s">
        <v>131</v>
      </c>
      <c r="AH1388" s="15">
        <v>0</v>
      </c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  <c r="AS1388" s="15"/>
      <c r="AT1388" s="15"/>
      <c r="AU1388" s="15"/>
      <c r="AV1388" s="15"/>
      <c r="AW1388" s="15"/>
      <c r="AX1388" s="15"/>
      <c r="AY1388" s="15"/>
      <c r="AZ1388" s="15"/>
      <c r="BA1388" s="15"/>
      <c r="BB1388" s="15"/>
      <c r="BC1388" s="15"/>
      <c r="BD1388" s="15"/>
      <c r="BE1388" s="15"/>
      <c r="BF1388" s="15"/>
      <c r="BG1388" s="15"/>
      <c r="BH1388" s="15"/>
    </row>
    <row r="1389" spans="1:60" outlineLevel="3">
      <c r="A1389" s="18"/>
      <c r="B1389" s="19"/>
      <c r="C1389" s="30" t="s">
        <v>1118</v>
      </c>
      <c r="D1389" s="23"/>
      <c r="E1389" s="34">
        <v>29.7</v>
      </c>
      <c r="F1389" s="21"/>
      <c r="G1389" s="21"/>
      <c r="H1389" s="21"/>
      <c r="I1389" s="21"/>
      <c r="J1389" s="21"/>
      <c r="K1389" s="21"/>
      <c r="L1389" s="21"/>
      <c r="M1389" s="21"/>
      <c r="N1389" s="393"/>
      <c r="O1389" s="393"/>
      <c r="P1389" s="393"/>
      <c r="Q1389" s="393"/>
      <c r="R1389" s="21"/>
      <c r="S1389" s="21"/>
      <c r="T1389" s="21"/>
      <c r="U1389" s="21"/>
      <c r="V1389" s="21"/>
      <c r="W1389" s="21"/>
      <c r="X1389" s="21"/>
      <c r="Y1389" s="21"/>
      <c r="Z1389" s="15"/>
      <c r="AA1389" s="15"/>
      <c r="AB1389" s="15"/>
      <c r="AC1389" s="15"/>
      <c r="AD1389" s="15"/>
      <c r="AE1389" s="15"/>
      <c r="AF1389" s="15"/>
      <c r="AG1389" s="15" t="s">
        <v>131</v>
      </c>
      <c r="AH1389" s="15">
        <v>0</v>
      </c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  <c r="AS1389" s="15"/>
      <c r="AT1389" s="15"/>
      <c r="AU1389" s="15"/>
      <c r="AV1389" s="15"/>
      <c r="AW1389" s="15"/>
      <c r="AX1389" s="15"/>
      <c r="AY1389" s="15"/>
      <c r="AZ1389" s="15"/>
      <c r="BA1389" s="15"/>
      <c r="BB1389" s="15"/>
      <c r="BC1389" s="15"/>
      <c r="BD1389" s="15"/>
      <c r="BE1389" s="15"/>
      <c r="BF1389" s="15"/>
      <c r="BG1389" s="15"/>
      <c r="BH1389" s="15"/>
    </row>
    <row r="1390" spans="1:60" ht="22.5" outlineLevel="3">
      <c r="A1390" s="18"/>
      <c r="B1390" s="19"/>
      <c r="C1390" s="30" t="s">
        <v>1119</v>
      </c>
      <c r="D1390" s="23"/>
      <c r="E1390" s="34">
        <v>16.7</v>
      </c>
      <c r="F1390" s="21"/>
      <c r="G1390" s="21"/>
      <c r="H1390" s="21"/>
      <c r="I1390" s="21"/>
      <c r="J1390" s="21"/>
      <c r="K1390" s="21"/>
      <c r="L1390" s="21"/>
      <c r="M1390" s="21"/>
      <c r="N1390" s="393"/>
      <c r="O1390" s="393"/>
      <c r="P1390" s="393"/>
      <c r="Q1390" s="393"/>
      <c r="R1390" s="21"/>
      <c r="S1390" s="21"/>
      <c r="T1390" s="21"/>
      <c r="U1390" s="21"/>
      <c r="V1390" s="21"/>
      <c r="W1390" s="21"/>
      <c r="X1390" s="21"/>
      <c r="Y1390" s="21"/>
      <c r="Z1390" s="15"/>
      <c r="AA1390" s="15"/>
      <c r="AB1390" s="15"/>
      <c r="AC1390" s="15"/>
      <c r="AD1390" s="15"/>
      <c r="AE1390" s="15"/>
      <c r="AF1390" s="15"/>
      <c r="AG1390" s="15" t="s">
        <v>131</v>
      </c>
      <c r="AH1390" s="15">
        <v>0</v>
      </c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  <c r="AS1390" s="15"/>
      <c r="AT1390" s="15"/>
      <c r="AU1390" s="15"/>
      <c r="AV1390" s="15"/>
      <c r="AW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</row>
    <row r="1391" spans="1:60" outlineLevel="3">
      <c r="A1391" s="18"/>
      <c r="B1391" s="19"/>
      <c r="C1391" s="30" t="s">
        <v>1120</v>
      </c>
      <c r="D1391" s="23"/>
      <c r="E1391" s="34">
        <v>18.899999999999999</v>
      </c>
      <c r="F1391" s="21"/>
      <c r="G1391" s="21"/>
      <c r="H1391" s="21"/>
      <c r="I1391" s="21"/>
      <c r="J1391" s="21"/>
      <c r="K1391" s="21"/>
      <c r="L1391" s="21"/>
      <c r="M1391" s="21"/>
      <c r="N1391" s="393"/>
      <c r="O1391" s="393"/>
      <c r="P1391" s="393"/>
      <c r="Q1391" s="393"/>
      <c r="R1391" s="21"/>
      <c r="S1391" s="21"/>
      <c r="T1391" s="21"/>
      <c r="U1391" s="21"/>
      <c r="V1391" s="21"/>
      <c r="W1391" s="21"/>
      <c r="X1391" s="21"/>
      <c r="Y1391" s="21"/>
      <c r="Z1391" s="15"/>
      <c r="AA1391" s="15"/>
      <c r="AB1391" s="15"/>
      <c r="AC1391" s="15"/>
      <c r="AD1391" s="15"/>
      <c r="AE1391" s="15"/>
      <c r="AF1391" s="15"/>
      <c r="AG1391" s="15" t="s">
        <v>131</v>
      </c>
      <c r="AH1391" s="15">
        <v>0</v>
      </c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  <c r="AS1391" s="15"/>
      <c r="AT1391" s="15"/>
      <c r="AU1391" s="15"/>
      <c r="AV1391" s="15"/>
      <c r="AW1391" s="15"/>
      <c r="AX1391" s="15"/>
      <c r="AY1391" s="15"/>
      <c r="AZ1391" s="15"/>
      <c r="BA1391" s="15"/>
      <c r="BB1391" s="15"/>
      <c r="BC1391" s="15"/>
      <c r="BD1391" s="15"/>
      <c r="BE1391" s="15"/>
      <c r="BF1391" s="15"/>
      <c r="BG1391" s="15"/>
      <c r="BH1391" s="15"/>
    </row>
    <row r="1392" spans="1:60" outlineLevel="3">
      <c r="A1392" s="18"/>
      <c r="B1392" s="19"/>
      <c r="C1392" s="30" t="s">
        <v>1121</v>
      </c>
      <c r="D1392" s="23"/>
      <c r="E1392" s="34">
        <v>16.5</v>
      </c>
      <c r="F1392" s="21"/>
      <c r="G1392" s="21"/>
      <c r="H1392" s="21"/>
      <c r="I1392" s="21"/>
      <c r="J1392" s="21"/>
      <c r="K1392" s="21"/>
      <c r="L1392" s="21"/>
      <c r="M1392" s="21"/>
      <c r="N1392" s="393"/>
      <c r="O1392" s="393"/>
      <c r="P1392" s="393"/>
      <c r="Q1392" s="393"/>
      <c r="R1392" s="21"/>
      <c r="S1392" s="21"/>
      <c r="T1392" s="21"/>
      <c r="U1392" s="21"/>
      <c r="V1392" s="21"/>
      <c r="W1392" s="21"/>
      <c r="X1392" s="21"/>
      <c r="Y1392" s="21"/>
      <c r="Z1392" s="15"/>
      <c r="AA1392" s="15"/>
      <c r="AB1392" s="15"/>
      <c r="AC1392" s="15"/>
      <c r="AD1392" s="15"/>
      <c r="AE1392" s="15"/>
      <c r="AF1392" s="15"/>
      <c r="AG1392" s="15" t="s">
        <v>131</v>
      </c>
      <c r="AH1392" s="15">
        <v>0</v>
      </c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15"/>
      <c r="AS1392" s="15"/>
      <c r="AT1392" s="15"/>
      <c r="AU1392" s="15"/>
      <c r="AV1392" s="15"/>
      <c r="AW1392" s="15"/>
      <c r="AX1392" s="15"/>
      <c r="AY1392" s="15"/>
      <c r="AZ1392" s="15"/>
      <c r="BA1392" s="15"/>
      <c r="BB1392" s="15"/>
      <c r="BC1392" s="15"/>
      <c r="BD1392" s="15"/>
      <c r="BE1392" s="15"/>
      <c r="BF1392" s="15"/>
      <c r="BG1392" s="15"/>
      <c r="BH1392" s="15"/>
    </row>
    <row r="1393" spans="1:60" outlineLevel="3">
      <c r="A1393" s="18"/>
      <c r="B1393" s="19"/>
      <c r="C1393" s="30" t="s">
        <v>1122</v>
      </c>
      <c r="D1393" s="23"/>
      <c r="E1393" s="34">
        <v>15</v>
      </c>
      <c r="F1393" s="21"/>
      <c r="G1393" s="21"/>
      <c r="H1393" s="21"/>
      <c r="I1393" s="21"/>
      <c r="J1393" s="21"/>
      <c r="K1393" s="21"/>
      <c r="L1393" s="21"/>
      <c r="M1393" s="21"/>
      <c r="N1393" s="393"/>
      <c r="O1393" s="393"/>
      <c r="P1393" s="393"/>
      <c r="Q1393" s="393"/>
      <c r="R1393" s="21"/>
      <c r="S1393" s="21"/>
      <c r="T1393" s="21"/>
      <c r="U1393" s="21"/>
      <c r="V1393" s="21"/>
      <c r="W1393" s="21"/>
      <c r="X1393" s="21"/>
      <c r="Y1393" s="21"/>
      <c r="Z1393" s="15"/>
      <c r="AA1393" s="15"/>
      <c r="AB1393" s="15"/>
      <c r="AC1393" s="15"/>
      <c r="AD1393" s="15"/>
      <c r="AE1393" s="15"/>
      <c r="AF1393" s="15"/>
      <c r="AG1393" s="15" t="s">
        <v>131</v>
      </c>
      <c r="AH1393" s="15">
        <v>0</v>
      </c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15"/>
      <c r="AS1393" s="15"/>
      <c r="AT1393" s="15"/>
      <c r="AU1393" s="15"/>
      <c r="AV1393" s="15"/>
      <c r="AW1393" s="15"/>
      <c r="AX1393" s="15"/>
      <c r="AY1393" s="15"/>
      <c r="AZ1393" s="15"/>
      <c r="BA1393" s="15"/>
      <c r="BB1393" s="15"/>
      <c r="BC1393" s="15"/>
      <c r="BD1393" s="15"/>
      <c r="BE1393" s="15"/>
      <c r="BF1393" s="15"/>
      <c r="BG1393" s="15"/>
      <c r="BH1393" s="15"/>
    </row>
    <row r="1394" spans="1:60" outlineLevel="3">
      <c r="A1394" s="18"/>
      <c r="B1394" s="19"/>
      <c r="C1394" s="30" t="s">
        <v>1123</v>
      </c>
      <c r="D1394" s="23"/>
      <c r="E1394" s="34">
        <v>6</v>
      </c>
      <c r="F1394" s="21"/>
      <c r="G1394" s="21"/>
      <c r="H1394" s="21"/>
      <c r="I1394" s="21"/>
      <c r="J1394" s="21"/>
      <c r="K1394" s="21"/>
      <c r="L1394" s="21"/>
      <c r="M1394" s="21"/>
      <c r="N1394" s="393"/>
      <c r="O1394" s="393"/>
      <c r="P1394" s="393"/>
      <c r="Q1394" s="393"/>
      <c r="R1394" s="21"/>
      <c r="S1394" s="21"/>
      <c r="T1394" s="21"/>
      <c r="U1394" s="21"/>
      <c r="V1394" s="21"/>
      <c r="W1394" s="21"/>
      <c r="X1394" s="21"/>
      <c r="Y1394" s="21"/>
      <c r="Z1394" s="15"/>
      <c r="AA1394" s="15"/>
      <c r="AB1394" s="15"/>
      <c r="AC1394" s="15"/>
      <c r="AD1394" s="15"/>
      <c r="AE1394" s="15"/>
      <c r="AF1394" s="15"/>
      <c r="AG1394" s="15" t="s">
        <v>131</v>
      </c>
      <c r="AH1394" s="15">
        <v>0</v>
      </c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15"/>
      <c r="AS1394" s="15"/>
      <c r="AT1394" s="15"/>
      <c r="AU1394" s="15"/>
      <c r="AV1394" s="15"/>
      <c r="AW1394" s="15"/>
      <c r="AX1394" s="15"/>
      <c r="AY1394" s="15"/>
      <c r="AZ1394" s="15"/>
      <c r="BA1394" s="15"/>
      <c r="BB1394" s="15"/>
      <c r="BC1394" s="15"/>
      <c r="BD1394" s="15"/>
      <c r="BE1394" s="15"/>
      <c r="BF1394" s="15"/>
      <c r="BG1394" s="15"/>
      <c r="BH1394" s="15"/>
    </row>
    <row r="1395" spans="1:60" outlineLevel="3">
      <c r="A1395" s="18"/>
      <c r="B1395" s="19"/>
      <c r="C1395" s="30" t="s">
        <v>1124</v>
      </c>
      <c r="D1395" s="23"/>
      <c r="E1395" s="34">
        <v>4.1500000000000004</v>
      </c>
      <c r="F1395" s="21"/>
      <c r="G1395" s="21"/>
      <c r="H1395" s="21"/>
      <c r="I1395" s="21"/>
      <c r="J1395" s="21"/>
      <c r="K1395" s="21"/>
      <c r="L1395" s="21"/>
      <c r="M1395" s="21"/>
      <c r="N1395" s="393"/>
      <c r="O1395" s="393"/>
      <c r="P1395" s="393"/>
      <c r="Q1395" s="393"/>
      <c r="R1395" s="21"/>
      <c r="S1395" s="21"/>
      <c r="T1395" s="21"/>
      <c r="U1395" s="21"/>
      <c r="V1395" s="21"/>
      <c r="W1395" s="21"/>
      <c r="X1395" s="21"/>
      <c r="Y1395" s="21"/>
      <c r="Z1395" s="15"/>
      <c r="AA1395" s="15"/>
      <c r="AB1395" s="15"/>
      <c r="AC1395" s="15"/>
      <c r="AD1395" s="15"/>
      <c r="AE1395" s="15"/>
      <c r="AF1395" s="15"/>
      <c r="AG1395" s="15" t="s">
        <v>131</v>
      </c>
      <c r="AH1395" s="15">
        <v>0</v>
      </c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15"/>
      <c r="AS1395" s="15"/>
      <c r="AT1395" s="15"/>
      <c r="AU1395" s="15"/>
      <c r="AV1395" s="15"/>
      <c r="AW1395" s="15"/>
      <c r="AX1395" s="15"/>
      <c r="AY1395" s="15"/>
      <c r="AZ1395" s="15"/>
      <c r="BA1395" s="15"/>
      <c r="BB1395" s="15"/>
      <c r="BC1395" s="15"/>
      <c r="BD1395" s="15"/>
      <c r="BE1395" s="15"/>
      <c r="BF1395" s="15"/>
      <c r="BG1395" s="15"/>
      <c r="BH1395" s="15"/>
    </row>
    <row r="1396" spans="1:60" outlineLevel="3">
      <c r="A1396" s="18"/>
      <c r="B1396" s="19"/>
      <c r="C1396" s="30" t="s">
        <v>1125</v>
      </c>
      <c r="D1396" s="23"/>
      <c r="E1396" s="34">
        <v>5.2</v>
      </c>
      <c r="F1396" s="21"/>
      <c r="G1396" s="21"/>
      <c r="H1396" s="21"/>
      <c r="I1396" s="21"/>
      <c r="J1396" s="21"/>
      <c r="K1396" s="21"/>
      <c r="L1396" s="21"/>
      <c r="M1396" s="21"/>
      <c r="N1396" s="393"/>
      <c r="O1396" s="393"/>
      <c r="P1396" s="393"/>
      <c r="Q1396" s="393"/>
      <c r="R1396" s="21"/>
      <c r="S1396" s="21"/>
      <c r="T1396" s="21"/>
      <c r="U1396" s="21"/>
      <c r="V1396" s="21"/>
      <c r="W1396" s="21"/>
      <c r="X1396" s="21"/>
      <c r="Y1396" s="21"/>
      <c r="Z1396" s="15"/>
      <c r="AA1396" s="15"/>
      <c r="AB1396" s="15"/>
      <c r="AC1396" s="15"/>
      <c r="AD1396" s="15"/>
      <c r="AE1396" s="15"/>
      <c r="AF1396" s="15"/>
      <c r="AG1396" s="15" t="s">
        <v>131</v>
      </c>
      <c r="AH1396" s="15">
        <v>0</v>
      </c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</row>
    <row r="1397" spans="1:60" outlineLevel="3">
      <c r="A1397" s="18"/>
      <c r="B1397" s="19"/>
      <c r="C1397" s="30" t="s">
        <v>1126</v>
      </c>
      <c r="D1397" s="23"/>
      <c r="E1397" s="34">
        <v>19.3</v>
      </c>
      <c r="F1397" s="21"/>
      <c r="G1397" s="21"/>
      <c r="H1397" s="21"/>
      <c r="I1397" s="21"/>
      <c r="J1397" s="21"/>
      <c r="K1397" s="21"/>
      <c r="L1397" s="21"/>
      <c r="M1397" s="21"/>
      <c r="N1397" s="393"/>
      <c r="O1397" s="393"/>
      <c r="P1397" s="393"/>
      <c r="Q1397" s="393"/>
      <c r="R1397" s="21"/>
      <c r="S1397" s="21"/>
      <c r="T1397" s="21"/>
      <c r="U1397" s="21"/>
      <c r="V1397" s="21"/>
      <c r="W1397" s="21"/>
      <c r="X1397" s="21"/>
      <c r="Y1397" s="21"/>
      <c r="Z1397" s="15"/>
      <c r="AA1397" s="15"/>
      <c r="AB1397" s="15"/>
      <c r="AC1397" s="15"/>
      <c r="AD1397" s="15"/>
      <c r="AE1397" s="15"/>
      <c r="AF1397" s="15"/>
      <c r="AG1397" s="15" t="s">
        <v>131</v>
      </c>
      <c r="AH1397" s="15">
        <v>0</v>
      </c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  <c r="AX1397" s="15"/>
      <c r="AY1397" s="15"/>
      <c r="AZ1397" s="15"/>
      <c r="BA1397" s="15"/>
      <c r="BB1397" s="15"/>
      <c r="BC1397" s="15"/>
      <c r="BD1397" s="15"/>
      <c r="BE1397" s="15"/>
      <c r="BF1397" s="15"/>
      <c r="BG1397" s="15"/>
      <c r="BH1397" s="15"/>
    </row>
    <row r="1398" spans="1:60" outlineLevel="3">
      <c r="A1398" s="18"/>
      <c r="B1398" s="19"/>
      <c r="C1398" s="30" t="s">
        <v>1127</v>
      </c>
      <c r="D1398" s="23"/>
      <c r="E1398" s="34">
        <v>13.5</v>
      </c>
      <c r="F1398" s="21"/>
      <c r="G1398" s="21"/>
      <c r="H1398" s="21"/>
      <c r="I1398" s="21"/>
      <c r="J1398" s="21"/>
      <c r="K1398" s="21"/>
      <c r="L1398" s="21"/>
      <c r="M1398" s="21"/>
      <c r="N1398" s="393"/>
      <c r="O1398" s="393"/>
      <c r="P1398" s="393"/>
      <c r="Q1398" s="393"/>
      <c r="R1398" s="21"/>
      <c r="S1398" s="21"/>
      <c r="T1398" s="21"/>
      <c r="U1398" s="21"/>
      <c r="V1398" s="21"/>
      <c r="W1398" s="21"/>
      <c r="X1398" s="21"/>
      <c r="Y1398" s="21"/>
      <c r="Z1398" s="15"/>
      <c r="AA1398" s="15"/>
      <c r="AB1398" s="15"/>
      <c r="AC1398" s="15"/>
      <c r="AD1398" s="15"/>
      <c r="AE1398" s="15"/>
      <c r="AF1398" s="15"/>
      <c r="AG1398" s="15" t="s">
        <v>131</v>
      </c>
      <c r="AH1398" s="15">
        <v>0</v>
      </c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15"/>
      <c r="AS1398" s="15"/>
      <c r="AT1398" s="15"/>
      <c r="AU1398" s="15"/>
      <c r="AV1398" s="15"/>
      <c r="AW1398" s="15"/>
      <c r="AX1398" s="15"/>
      <c r="AY1398" s="15"/>
      <c r="AZ1398" s="15"/>
      <c r="BA1398" s="15"/>
      <c r="BB1398" s="15"/>
      <c r="BC1398" s="15"/>
      <c r="BD1398" s="15"/>
      <c r="BE1398" s="15"/>
      <c r="BF1398" s="15"/>
      <c r="BG1398" s="15"/>
      <c r="BH1398" s="15"/>
    </row>
    <row r="1399" spans="1:60" outlineLevel="3">
      <c r="A1399" s="18"/>
      <c r="B1399" s="19"/>
      <c r="C1399" s="30" t="s">
        <v>1128</v>
      </c>
      <c r="D1399" s="23"/>
      <c r="E1399" s="34">
        <v>14.6</v>
      </c>
      <c r="F1399" s="21"/>
      <c r="G1399" s="21"/>
      <c r="H1399" s="21"/>
      <c r="I1399" s="21"/>
      <c r="J1399" s="21"/>
      <c r="K1399" s="21"/>
      <c r="L1399" s="21"/>
      <c r="M1399" s="21"/>
      <c r="N1399" s="393"/>
      <c r="O1399" s="393"/>
      <c r="P1399" s="393"/>
      <c r="Q1399" s="393"/>
      <c r="R1399" s="21"/>
      <c r="S1399" s="21"/>
      <c r="T1399" s="21"/>
      <c r="U1399" s="21"/>
      <c r="V1399" s="21"/>
      <c r="W1399" s="21"/>
      <c r="X1399" s="21"/>
      <c r="Y1399" s="21"/>
      <c r="Z1399" s="15"/>
      <c r="AA1399" s="15"/>
      <c r="AB1399" s="15"/>
      <c r="AC1399" s="15"/>
      <c r="AD1399" s="15"/>
      <c r="AE1399" s="15"/>
      <c r="AF1399" s="15"/>
      <c r="AG1399" s="15" t="s">
        <v>131</v>
      </c>
      <c r="AH1399" s="15">
        <v>0</v>
      </c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15"/>
      <c r="AS1399" s="15"/>
      <c r="AT1399" s="15"/>
      <c r="AU1399" s="15"/>
      <c r="AV1399" s="15"/>
      <c r="AW1399" s="15"/>
      <c r="AX1399" s="15"/>
      <c r="AY1399" s="15"/>
      <c r="AZ1399" s="15"/>
      <c r="BA1399" s="15"/>
      <c r="BB1399" s="15"/>
      <c r="BC1399" s="15"/>
      <c r="BD1399" s="15"/>
      <c r="BE1399" s="15"/>
      <c r="BF1399" s="15"/>
      <c r="BG1399" s="15"/>
      <c r="BH1399" s="15"/>
    </row>
    <row r="1400" spans="1:60" outlineLevel="3">
      <c r="A1400" s="18"/>
      <c r="B1400" s="19"/>
      <c r="C1400" s="30" t="s">
        <v>1129</v>
      </c>
      <c r="D1400" s="23"/>
      <c r="E1400" s="34">
        <v>16.600000000000001</v>
      </c>
      <c r="F1400" s="21"/>
      <c r="G1400" s="21"/>
      <c r="H1400" s="21"/>
      <c r="I1400" s="21"/>
      <c r="J1400" s="21"/>
      <c r="K1400" s="21"/>
      <c r="L1400" s="21"/>
      <c r="M1400" s="21"/>
      <c r="N1400" s="393"/>
      <c r="O1400" s="393"/>
      <c r="P1400" s="393"/>
      <c r="Q1400" s="393"/>
      <c r="R1400" s="21"/>
      <c r="S1400" s="21"/>
      <c r="T1400" s="21"/>
      <c r="U1400" s="21"/>
      <c r="V1400" s="21"/>
      <c r="W1400" s="21"/>
      <c r="X1400" s="21"/>
      <c r="Y1400" s="21"/>
      <c r="Z1400" s="15"/>
      <c r="AA1400" s="15"/>
      <c r="AB1400" s="15"/>
      <c r="AC1400" s="15"/>
      <c r="AD1400" s="15"/>
      <c r="AE1400" s="15"/>
      <c r="AF1400" s="15"/>
      <c r="AG1400" s="15" t="s">
        <v>131</v>
      </c>
      <c r="AH1400" s="15">
        <v>0</v>
      </c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  <c r="AX1400" s="15"/>
      <c r="AY1400" s="15"/>
      <c r="AZ1400" s="15"/>
      <c r="BA1400" s="15"/>
      <c r="BB1400" s="15"/>
      <c r="BC1400" s="15"/>
      <c r="BD1400" s="15"/>
      <c r="BE1400" s="15"/>
      <c r="BF1400" s="15"/>
      <c r="BG1400" s="15"/>
      <c r="BH1400" s="15"/>
    </row>
    <row r="1401" spans="1:60" outlineLevel="3">
      <c r="A1401" s="18"/>
      <c r="B1401" s="19"/>
      <c r="C1401" s="30" t="s">
        <v>1130</v>
      </c>
      <c r="D1401" s="23"/>
      <c r="E1401" s="34">
        <v>12.3</v>
      </c>
      <c r="F1401" s="21"/>
      <c r="G1401" s="21"/>
      <c r="H1401" s="21"/>
      <c r="I1401" s="21"/>
      <c r="J1401" s="21"/>
      <c r="K1401" s="21"/>
      <c r="L1401" s="21"/>
      <c r="M1401" s="21"/>
      <c r="N1401" s="393"/>
      <c r="O1401" s="393"/>
      <c r="P1401" s="393"/>
      <c r="Q1401" s="393"/>
      <c r="R1401" s="21"/>
      <c r="S1401" s="21"/>
      <c r="T1401" s="21"/>
      <c r="U1401" s="21"/>
      <c r="V1401" s="21"/>
      <c r="W1401" s="21"/>
      <c r="X1401" s="21"/>
      <c r="Y1401" s="21"/>
      <c r="Z1401" s="15"/>
      <c r="AA1401" s="15"/>
      <c r="AB1401" s="15"/>
      <c r="AC1401" s="15"/>
      <c r="AD1401" s="15"/>
      <c r="AE1401" s="15"/>
      <c r="AF1401" s="15"/>
      <c r="AG1401" s="15" t="s">
        <v>131</v>
      </c>
      <c r="AH1401" s="15">
        <v>0</v>
      </c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15"/>
      <c r="AS1401" s="15"/>
      <c r="AT1401" s="15"/>
      <c r="AU1401" s="15"/>
      <c r="AV1401" s="15"/>
      <c r="AW1401" s="15"/>
      <c r="AX1401" s="15"/>
      <c r="AY1401" s="15"/>
      <c r="AZ1401" s="15"/>
      <c r="BA1401" s="15"/>
      <c r="BB1401" s="15"/>
      <c r="BC1401" s="15"/>
      <c r="BD1401" s="15"/>
      <c r="BE1401" s="15"/>
      <c r="BF1401" s="15"/>
      <c r="BG1401" s="15"/>
      <c r="BH1401" s="15"/>
    </row>
    <row r="1402" spans="1:60" outlineLevel="3">
      <c r="A1402" s="18"/>
      <c r="B1402" s="19"/>
      <c r="C1402" s="30" t="s">
        <v>1131</v>
      </c>
      <c r="D1402" s="23"/>
      <c r="E1402" s="34">
        <v>4.8</v>
      </c>
      <c r="F1402" s="21"/>
      <c r="G1402" s="21"/>
      <c r="H1402" s="21"/>
      <c r="I1402" s="21"/>
      <c r="J1402" s="21"/>
      <c r="K1402" s="21"/>
      <c r="L1402" s="21"/>
      <c r="M1402" s="21"/>
      <c r="N1402" s="393"/>
      <c r="O1402" s="393"/>
      <c r="P1402" s="393"/>
      <c r="Q1402" s="393"/>
      <c r="R1402" s="21"/>
      <c r="S1402" s="21"/>
      <c r="T1402" s="21"/>
      <c r="U1402" s="21"/>
      <c r="V1402" s="21"/>
      <c r="W1402" s="21"/>
      <c r="X1402" s="21"/>
      <c r="Y1402" s="21"/>
      <c r="Z1402" s="15"/>
      <c r="AA1402" s="15"/>
      <c r="AB1402" s="15"/>
      <c r="AC1402" s="15"/>
      <c r="AD1402" s="15"/>
      <c r="AE1402" s="15"/>
      <c r="AF1402" s="15"/>
      <c r="AG1402" s="15" t="s">
        <v>131</v>
      </c>
      <c r="AH1402" s="15">
        <v>0</v>
      </c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15"/>
      <c r="AS1402" s="15"/>
      <c r="AT1402" s="15"/>
      <c r="AU1402" s="15"/>
      <c r="AV1402" s="15"/>
      <c r="AW1402" s="15"/>
      <c r="AX1402" s="15"/>
      <c r="AY1402" s="15"/>
      <c r="AZ1402" s="15"/>
      <c r="BA1402" s="15"/>
      <c r="BB1402" s="15"/>
      <c r="BC1402" s="15"/>
      <c r="BD1402" s="15"/>
      <c r="BE1402" s="15"/>
      <c r="BF1402" s="15"/>
      <c r="BG1402" s="15"/>
      <c r="BH1402" s="15"/>
    </row>
    <row r="1403" spans="1:60" outlineLevel="3">
      <c r="A1403" s="18"/>
      <c r="B1403" s="19"/>
      <c r="C1403" s="30" t="s">
        <v>1132</v>
      </c>
      <c r="D1403" s="23"/>
      <c r="E1403" s="34">
        <v>24.6</v>
      </c>
      <c r="F1403" s="21"/>
      <c r="G1403" s="21"/>
      <c r="H1403" s="21"/>
      <c r="I1403" s="21"/>
      <c r="J1403" s="21"/>
      <c r="K1403" s="21"/>
      <c r="L1403" s="21"/>
      <c r="M1403" s="21"/>
      <c r="N1403" s="393"/>
      <c r="O1403" s="393"/>
      <c r="P1403" s="393"/>
      <c r="Q1403" s="393"/>
      <c r="R1403" s="21"/>
      <c r="S1403" s="21"/>
      <c r="T1403" s="21"/>
      <c r="U1403" s="21"/>
      <c r="V1403" s="21"/>
      <c r="W1403" s="21"/>
      <c r="X1403" s="21"/>
      <c r="Y1403" s="21"/>
      <c r="Z1403" s="15"/>
      <c r="AA1403" s="15"/>
      <c r="AB1403" s="15"/>
      <c r="AC1403" s="15"/>
      <c r="AD1403" s="15"/>
      <c r="AE1403" s="15"/>
      <c r="AF1403" s="15"/>
      <c r="AG1403" s="15" t="s">
        <v>131</v>
      </c>
      <c r="AH1403" s="15">
        <v>0</v>
      </c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15"/>
      <c r="AS1403" s="15"/>
      <c r="AT1403" s="15"/>
      <c r="AU1403" s="15"/>
      <c r="AV1403" s="15"/>
      <c r="AW1403" s="15"/>
      <c r="AX1403" s="15"/>
      <c r="AY1403" s="15"/>
      <c r="AZ1403" s="15"/>
      <c r="BA1403" s="15"/>
      <c r="BB1403" s="15"/>
      <c r="BC1403" s="15"/>
      <c r="BD1403" s="15"/>
      <c r="BE1403" s="15"/>
      <c r="BF1403" s="15"/>
      <c r="BG1403" s="15"/>
      <c r="BH1403" s="15"/>
    </row>
    <row r="1404" spans="1:60" ht="22.5" outlineLevel="3">
      <c r="A1404" s="18"/>
      <c r="B1404" s="19"/>
      <c r="C1404" s="30" t="s">
        <v>1133</v>
      </c>
      <c r="D1404" s="23"/>
      <c r="E1404" s="34">
        <v>28.4</v>
      </c>
      <c r="F1404" s="21"/>
      <c r="G1404" s="21"/>
      <c r="H1404" s="21"/>
      <c r="I1404" s="21"/>
      <c r="J1404" s="21"/>
      <c r="K1404" s="21"/>
      <c r="L1404" s="21"/>
      <c r="M1404" s="21"/>
      <c r="N1404" s="393"/>
      <c r="O1404" s="393"/>
      <c r="P1404" s="393"/>
      <c r="Q1404" s="393"/>
      <c r="R1404" s="21"/>
      <c r="S1404" s="21"/>
      <c r="T1404" s="21"/>
      <c r="U1404" s="21"/>
      <c r="V1404" s="21"/>
      <c r="W1404" s="21"/>
      <c r="X1404" s="21"/>
      <c r="Y1404" s="21"/>
      <c r="Z1404" s="15"/>
      <c r="AA1404" s="15"/>
      <c r="AB1404" s="15"/>
      <c r="AC1404" s="15"/>
      <c r="AD1404" s="15"/>
      <c r="AE1404" s="15"/>
      <c r="AF1404" s="15"/>
      <c r="AG1404" s="15" t="s">
        <v>131</v>
      </c>
      <c r="AH1404" s="15">
        <v>0</v>
      </c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15"/>
      <c r="AS1404" s="15"/>
      <c r="AT1404" s="15"/>
      <c r="AU1404" s="15"/>
      <c r="AV1404" s="15"/>
      <c r="AW1404" s="15"/>
      <c r="AX1404" s="15"/>
      <c r="AY1404" s="15"/>
      <c r="AZ1404" s="15"/>
      <c r="BA1404" s="15"/>
      <c r="BB1404" s="15"/>
      <c r="BC1404" s="15"/>
      <c r="BD1404" s="15"/>
      <c r="BE1404" s="15"/>
      <c r="BF1404" s="15"/>
      <c r="BG1404" s="15"/>
      <c r="BH1404" s="15"/>
    </row>
    <row r="1405" spans="1:60" ht="22.5" outlineLevel="3">
      <c r="A1405" s="18"/>
      <c r="B1405" s="19"/>
      <c r="C1405" s="30" t="s">
        <v>1134</v>
      </c>
      <c r="D1405" s="23"/>
      <c r="E1405" s="34">
        <v>23.8</v>
      </c>
      <c r="F1405" s="21"/>
      <c r="G1405" s="21"/>
      <c r="H1405" s="21"/>
      <c r="I1405" s="21"/>
      <c r="J1405" s="21"/>
      <c r="K1405" s="21"/>
      <c r="L1405" s="21"/>
      <c r="M1405" s="21"/>
      <c r="N1405" s="393"/>
      <c r="O1405" s="393"/>
      <c r="P1405" s="393"/>
      <c r="Q1405" s="393"/>
      <c r="R1405" s="21"/>
      <c r="S1405" s="21"/>
      <c r="T1405" s="21"/>
      <c r="U1405" s="21"/>
      <c r="V1405" s="21"/>
      <c r="W1405" s="21"/>
      <c r="X1405" s="21"/>
      <c r="Y1405" s="21"/>
      <c r="Z1405" s="15"/>
      <c r="AA1405" s="15"/>
      <c r="AB1405" s="15"/>
      <c r="AC1405" s="15"/>
      <c r="AD1405" s="15"/>
      <c r="AE1405" s="15"/>
      <c r="AF1405" s="15"/>
      <c r="AG1405" s="15" t="s">
        <v>131</v>
      </c>
      <c r="AH1405" s="15">
        <v>0</v>
      </c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15"/>
      <c r="AS1405" s="15"/>
      <c r="AT1405" s="15"/>
      <c r="AU1405" s="15"/>
      <c r="AV1405" s="15"/>
      <c r="AW1405" s="15"/>
      <c r="AX1405" s="15"/>
      <c r="AY1405" s="15"/>
      <c r="AZ1405" s="15"/>
      <c r="BA1405" s="15"/>
      <c r="BB1405" s="15"/>
      <c r="BC1405" s="15"/>
      <c r="BD1405" s="15"/>
      <c r="BE1405" s="15"/>
      <c r="BF1405" s="15"/>
      <c r="BG1405" s="15"/>
      <c r="BH1405" s="15"/>
    </row>
    <row r="1406" spans="1:60" outlineLevel="3">
      <c r="A1406" s="18"/>
      <c r="B1406" s="19"/>
      <c r="C1406" s="30" t="s">
        <v>1135</v>
      </c>
      <c r="D1406" s="23"/>
      <c r="E1406" s="34">
        <v>20.7</v>
      </c>
      <c r="F1406" s="21"/>
      <c r="G1406" s="21"/>
      <c r="H1406" s="21"/>
      <c r="I1406" s="21"/>
      <c r="J1406" s="21"/>
      <c r="K1406" s="21"/>
      <c r="L1406" s="21"/>
      <c r="M1406" s="21"/>
      <c r="N1406" s="393"/>
      <c r="O1406" s="393"/>
      <c r="P1406" s="393"/>
      <c r="Q1406" s="393"/>
      <c r="R1406" s="21"/>
      <c r="S1406" s="21"/>
      <c r="T1406" s="21"/>
      <c r="U1406" s="21"/>
      <c r="V1406" s="21"/>
      <c r="W1406" s="21"/>
      <c r="X1406" s="21"/>
      <c r="Y1406" s="21"/>
      <c r="Z1406" s="15"/>
      <c r="AA1406" s="15"/>
      <c r="AB1406" s="15"/>
      <c r="AC1406" s="15"/>
      <c r="AD1406" s="15"/>
      <c r="AE1406" s="15"/>
      <c r="AF1406" s="15"/>
      <c r="AG1406" s="15" t="s">
        <v>131</v>
      </c>
      <c r="AH1406" s="15">
        <v>0</v>
      </c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15"/>
      <c r="AS1406" s="15"/>
      <c r="AT1406" s="15"/>
      <c r="AU1406" s="15"/>
      <c r="AV1406" s="15"/>
      <c r="AW1406" s="15"/>
      <c r="AX1406" s="15"/>
      <c r="AY1406" s="15"/>
      <c r="AZ1406" s="15"/>
      <c r="BA1406" s="15"/>
      <c r="BB1406" s="15"/>
      <c r="BC1406" s="15"/>
      <c r="BD1406" s="15"/>
      <c r="BE1406" s="15"/>
      <c r="BF1406" s="15"/>
      <c r="BG1406" s="15"/>
      <c r="BH1406" s="15"/>
    </row>
    <row r="1407" spans="1:60" outlineLevel="3">
      <c r="A1407" s="18"/>
      <c r="B1407" s="19"/>
      <c r="C1407" s="30" t="s">
        <v>1136</v>
      </c>
      <c r="D1407" s="23"/>
      <c r="E1407" s="34">
        <v>3.8</v>
      </c>
      <c r="F1407" s="21"/>
      <c r="G1407" s="21"/>
      <c r="H1407" s="21"/>
      <c r="I1407" s="21"/>
      <c r="J1407" s="21"/>
      <c r="K1407" s="21"/>
      <c r="L1407" s="21"/>
      <c r="M1407" s="21"/>
      <c r="N1407" s="393"/>
      <c r="O1407" s="393"/>
      <c r="P1407" s="393"/>
      <c r="Q1407" s="393"/>
      <c r="R1407" s="21"/>
      <c r="S1407" s="21"/>
      <c r="T1407" s="21"/>
      <c r="U1407" s="21"/>
      <c r="V1407" s="21"/>
      <c r="W1407" s="21"/>
      <c r="X1407" s="21"/>
      <c r="Y1407" s="21"/>
      <c r="Z1407" s="15"/>
      <c r="AA1407" s="15"/>
      <c r="AB1407" s="15"/>
      <c r="AC1407" s="15"/>
      <c r="AD1407" s="15"/>
      <c r="AE1407" s="15"/>
      <c r="AF1407" s="15"/>
      <c r="AG1407" s="15" t="s">
        <v>131</v>
      </c>
      <c r="AH1407" s="15">
        <v>0</v>
      </c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15"/>
      <c r="AS1407" s="15"/>
      <c r="AT1407" s="15"/>
      <c r="AU1407" s="15"/>
      <c r="AV1407" s="15"/>
      <c r="AW1407" s="15"/>
      <c r="AX1407" s="15"/>
      <c r="AY1407" s="15"/>
      <c r="AZ1407" s="15"/>
      <c r="BA1407" s="15"/>
      <c r="BB1407" s="15"/>
      <c r="BC1407" s="15"/>
      <c r="BD1407" s="15"/>
      <c r="BE1407" s="15"/>
      <c r="BF1407" s="15"/>
      <c r="BG1407" s="15"/>
      <c r="BH1407" s="15"/>
    </row>
    <row r="1408" spans="1:60" outlineLevel="3">
      <c r="A1408" s="18"/>
      <c r="B1408" s="19"/>
      <c r="C1408" s="30" t="s">
        <v>1137</v>
      </c>
      <c r="D1408" s="23"/>
      <c r="E1408" s="34">
        <v>26.8</v>
      </c>
      <c r="F1408" s="21"/>
      <c r="G1408" s="21"/>
      <c r="H1408" s="21"/>
      <c r="I1408" s="21"/>
      <c r="J1408" s="21"/>
      <c r="K1408" s="21"/>
      <c r="L1408" s="21"/>
      <c r="M1408" s="21"/>
      <c r="N1408" s="393"/>
      <c r="O1408" s="393"/>
      <c r="P1408" s="393"/>
      <c r="Q1408" s="393"/>
      <c r="R1408" s="21"/>
      <c r="S1408" s="21"/>
      <c r="T1408" s="21"/>
      <c r="U1408" s="21"/>
      <c r="V1408" s="21"/>
      <c r="W1408" s="21"/>
      <c r="X1408" s="21"/>
      <c r="Y1408" s="21"/>
      <c r="Z1408" s="15"/>
      <c r="AA1408" s="15"/>
      <c r="AB1408" s="15"/>
      <c r="AC1408" s="15"/>
      <c r="AD1408" s="15"/>
      <c r="AE1408" s="15"/>
      <c r="AF1408" s="15"/>
      <c r="AG1408" s="15" t="s">
        <v>131</v>
      </c>
      <c r="AH1408" s="15">
        <v>0</v>
      </c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15"/>
      <c r="AS1408" s="15"/>
      <c r="AT1408" s="15"/>
      <c r="AU1408" s="15"/>
      <c r="AV1408" s="15"/>
      <c r="AW1408" s="15"/>
      <c r="AX1408" s="15"/>
      <c r="AY1408" s="15"/>
      <c r="AZ1408" s="15"/>
      <c r="BA1408" s="15"/>
      <c r="BB1408" s="15"/>
      <c r="BC1408" s="15"/>
      <c r="BD1408" s="15"/>
      <c r="BE1408" s="15"/>
      <c r="BF1408" s="15"/>
      <c r="BG1408" s="15"/>
      <c r="BH1408" s="15"/>
    </row>
    <row r="1409" spans="1:60" ht="22.5" outlineLevel="3">
      <c r="A1409" s="18"/>
      <c r="B1409" s="19"/>
      <c r="C1409" s="30" t="s">
        <v>1138</v>
      </c>
      <c r="D1409" s="23"/>
      <c r="E1409" s="34">
        <v>33.36</v>
      </c>
      <c r="F1409" s="21"/>
      <c r="G1409" s="21"/>
      <c r="H1409" s="21"/>
      <c r="I1409" s="21"/>
      <c r="J1409" s="21"/>
      <c r="K1409" s="21"/>
      <c r="L1409" s="21"/>
      <c r="M1409" s="21"/>
      <c r="N1409" s="393"/>
      <c r="O1409" s="393"/>
      <c r="P1409" s="393"/>
      <c r="Q1409" s="393"/>
      <c r="R1409" s="21"/>
      <c r="S1409" s="21"/>
      <c r="T1409" s="21"/>
      <c r="U1409" s="21"/>
      <c r="V1409" s="21"/>
      <c r="W1409" s="21"/>
      <c r="X1409" s="21"/>
      <c r="Y1409" s="21"/>
      <c r="Z1409" s="15"/>
      <c r="AA1409" s="15"/>
      <c r="AB1409" s="15"/>
      <c r="AC1409" s="15"/>
      <c r="AD1409" s="15"/>
      <c r="AE1409" s="15"/>
      <c r="AF1409" s="15"/>
      <c r="AG1409" s="15" t="s">
        <v>131</v>
      </c>
      <c r="AH1409" s="15">
        <v>0</v>
      </c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  <c r="AS1409" s="15"/>
      <c r="AT1409" s="15"/>
      <c r="AU1409" s="15"/>
      <c r="AV1409" s="15"/>
      <c r="AW1409" s="15"/>
      <c r="AX1409" s="15"/>
      <c r="AY1409" s="15"/>
      <c r="AZ1409" s="15"/>
      <c r="BA1409" s="15"/>
      <c r="BB1409" s="15"/>
      <c r="BC1409" s="15"/>
      <c r="BD1409" s="15"/>
      <c r="BE1409" s="15"/>
      <c r="BF1409" s="15"/>
      <c r="BG1409" s="15"/>
      <c r="BH1409" s="15"/>
    </row>
    <row r="1410" spans="1:60" outlineLevel="3">
      <c r="A1410" s="18"/>
      <c r="B1410" s="19"/>
      <c r="C1410" s="30" t="s">
        <v>1139</v>
      </c>
      <c r="D1410" s="23"/>
      <c r="E1410" s="34">
        <v>9.9</v>
      </c>
      <c r="F1410" s="21"/>
      <c r="G1410" s="21"/>
      <c r="H1410" s="21"/>
      <c r="I1410" s="21"/>
      <c r="J1410" s="21"/>
      <c r="K1410" s="21"/>
      <c r="L1410" s="21"/>
      <c r="M1410" s="21"/>
      <c r="N1410" s="393"/>
      <c r="O1410" s="393"/>
      <c r="P1410" s="393"/>
      <c r="Q1410" s="393"/>
      <c r="R1410" s="21"/>
      <c r="S1410" s="21"/>
      <c r="T1410" s="21"/>
      <c r="U1410" s="21"/>
      <c r="V1410" s="21"/>
      <c r="W1410" s="21"/>
      <c r="X1410" s="21"/>
      <c r="Y1410" s="21"/>
      <c r="Z1410" s="15"/>
      <c r="AA1410" s="15"/>
      <c r="AB1410" s="15"/>
      <c r="AC1410" s="15"/>
      <c r="AD1410" s="15"/>
      <c r="AE1410" s="15"/>
      <c r="AF1410" s="15"/>
      <c r="AG1410" s="15" t="s">
        <v>131</v>
      </c>
      <c r="AH1410" s="15">
        <v>0</v>
      </c>
      <c r="AI1410" s="15"/>
      <c r="AJ1410" s="15"/>
      <c r="AK1410" s="15"/>
      <c r="AL1410" s="15"/>
      <c r="AM1410" s="15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  <c r="BG1410" s="15"/>
      <c r="BH1410" s="15"/>
    </row>
    <row r="1411" spans="1:60" outlineLevel="3">
      <c r="A1411" s="18"/>
      <c r="B1411" s="19"/>
      <c r="C1411" s="30" t="s">
        <v>1140</v>
      </c>
      <c r="D1411" s="23"/>
      <c r="E1411" s="34">
        <v>8.1999999999999993</v>
      </c>
      <c r="F1411" s="21"/>
      <c r="G1411" s="21"/>
      <c r="H1411" s="21"/>
      <c r="I1411" s="21"/>
      <c r="J1411" s="21"/>
      <c r="K1411" s="21"/>
      <c r="L1411" s="21"/>
      <c r="M1411" s="21"/>
      <c r="N1411" s="393"/>
      <c r="O1411" s="393"/>
      <c r="P1411" s="393"/>
      <c r="Q1411" s="393"/>
      <c r="R1411" s="21"/>
      <c r="S1411" s="21"/>
      <c r="T1411" s="21"/>
      <c r="U1411" s="21"/>
      <c r="V1411" s="21"/>
      <c r="W1411" s="21"/>
      <c r="X1411" s="21"/>
      <c r="Y1411" s="21"/>
      <c r="Z1411" s="15"/>
      <c r="AA1411" s="15"/>
      <c r="AB1411" s="15"/>
      <c r="AC1411" s="15"/>
      <c r="AD1411" s="15"/>
      <c r="AE1411" s="15"/>
      <c r="AF1411" s="15"/>
      <c r="AG1411" s="15" t="s">
        <v>131</v>
      </c>
      <c r="AH1411" s="15">
        <v>0</v>
      </c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  <c r="AS1411" s="15"/>
      <c r="AT1411" s="15"/>
      <c r="AU1411" s="15"/>
      <c r="AV1411" s="15"/>
      <c r="AW1411" s="15"/>
      <c r="AX1411" s="15"/>
      <c r="AY1411" s="15"/>
      <c r="AZ1411" s="15"/>
      <c r="BA1411" s="15"/>
      <c r="BB1411" s="15"/>
      <c r="BC1411" s="15"/>
      <c r="BD1411" s="15"/>
      <c r="BE1411" s="15"/>
      <c r="BF1411" s="15"/>
      <c r="BG1411" s="15"/>
      <c r="BH1411" s="15"/>
    </row>
    <row r="1412" spans="1:60" outlineLevel="3">
      <c r="A1412" s="18"/>
      <c r="B1412" s="19"/>
      <c r="C1412" s="30" t="s">
        <v>1141</v>
      </c>
      <c r="D1412" s="23"/>
      <c r="E1412" s="34">
        <v>33.299999999999997</v>
      </c>
      <c r="F1412" s="21"/>
      <c r="G1412" s="21"/>
      <c r="H1412" s="21"/>
      <c r="I1412" s="21"/>
      <c r="J1412" s="21"/>
      <c r="K1412" s="21"/>
      <c r="L1412" s="21"/>
      <c r="M1412" s="21"/>
      <c r="N1412" s="393"/>
      <c r="O1412" s="393"/>
      <c r="P1412" s="393"/>
      <c r="Q1412" s="393"/>
      <c r="R1412" s="21"/>
      <c r="S1412" s="21"/>
      <c r="T1412" s="21"/>
      <c r="U1412" s="21"/>
      <c r="V1412" s="21"/>
      <c r="W1412" s="21"/>
      <c r="X1412" s="21"/>
      <c r="Y1412" s="21"/>
      <c r="Z1412" s="15"/>
      <c r="AA1412" s="15"/>
      <c r="AB1412" s="15"/>
      <c r="AC1412" s="15"/>
      <c r="AD1412" s="15"/>
      <c r="AE1412" s="15"/>
      <c r="AF1412" s="15"/>
      <c r="AG1412" s="15" t="s">
        <v>131</v>
      </c>
      <c r="AH1412" s="15">
        <v>0</v>
      </c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15"/>
      <c r="AS1412" s="15"/>
      <c r="AT1412" s="15"/>
      <c r="AU1412" s="15"/>
      <c r="AV1412" s="15"/>
      <c r="AW1412" s="15"/>
      <c r="AX1412" s="15"/>
      <c r="AY1412" s="15"/>
      <c r="AZ1412" s="15"/>
      <c r="BA1412" s="15"/>
      <c r="BB1412" s="15"/>
      <c r="BC1412" s="15"/>
      <c r="BD1412" s="15"/>
      <c r="BE1412" s="15"/>
      <c r="BF1412" s="15"/>
      <c r="BG1412" s="15"/>
      <c r="BH1412" s="15"/>
    </row>
    <row r="1413" spans="1:60" ht="22.5" outlineLevel="3">
      <c r="A1413" s="18"/>
      <c r="B1413" s="19"/>
      <c r="C1413" s="30" t="s">
        <v>1142</v>
      </c>
      <c r="D1413" s="23"/>
      <c r="E1413" s="34">
        <v>33.799999999999997</v>
      </c>
      <c r="F1413" s="21"/>
      <c r="G1413" s="21"/>
      <c r="H1413" s="21"/>
      <c r="I1413" s="21"/>
      <c r="J1413" s="21"/>
      <c r="K1413" s="21"/>
      <c r="L1413" s="21"/>
      <c r="M1413" s="21"/>
      <c r="N1413" s="393"/>
      <c r="O1413" s="393"/>
      <c r="P1413" s="393"/>
      <c r="Q1413" s="393"/>
      <c r="R1413" s="21"/>
      <c r="S1413" s="21"/>
      <c r="T1413" s="21"/>
      <c r="U1413" s="21"/>
      <c r="V1413" s="21"/>
      <c r="W1413" s="21"/>
      <c r="X1413" s="21"/>
      <c r="Y1413" s="21"/>
      <c r="Z1413" s="15"/>
      <c r="AA1413" s="15"/>
      <c r="AB1413" s="15"/>
      <c r="AC1413" s="15"/>
      <c r="AD1413" s="15"/>
      <c r="AE1413" s="15"/>
      <c r="AF1413" s="15"/>
      <c r="AG1413" s="15" t="s">
        <v>131</v>
      </c>
      <c r="AH1413" s="15">
        <v>0</v>
      </c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15"/>
      <c r="AS1413" s="15"/>
      <c r="AT1413" s="15"/>
      <c r="AU1413" s="15"/>
      <c r="AV1413" s="15"/>
      <c r="AW1413" s="15"/>
      <c r="AX1413" s="15"/>
      <c r="AY1413" s="15"/>
      <c r="AZ1413" s="15"/>
      <c r="BA1413" s="15"/>
      <c r="BB1413" s="15"/>
      <c r="BC1413" s="15"/>
      <c r="BD1413" s="15"/>
      <c r="BE1413" s="15"/>
      <c r="BF1413" s="15"/>
      <c r="BG1413" s="15"/>
      <c r="BH1413" s="15"/>
    </row>
    <row r="1414" spans="1:60" outlineLevel="3">
      <c r="A1414" s="18"/>
      <c r="B1414" s="19"/>
      <c r="C1414" s="30" t="s">
        <v>1143</v>
      </c>
      <c r="D1414" s="23"/>
      <c r="E1414" s="34">
        <v>32.6</v>
      </c>
      <c r="F1414" s="21"/>
      <c r="G1414" s="21"/>
      <c r="H1414" s="21"/>
      <c r="I1414" s="21"/>
      <c r="J1414" s="21"/>
      <c r="K1414" s="21"/>
      <c r="L1414" s="21"/>
      <c r="M1414" s="21"/>
      <c r="N1414" s="393"/>
      <c r="O1414" s="393"/>
      <c r="P1414" s="393"/>
      <c r="Q1414" s="393"/>
      <c r="R1414" s="21"/>
      <c r="S1414" s="21"/>
      <c r="T1414" s="21"/>
      <c r="U1414" s="21"/>
      <c r="V1414" s="21"/>
      <c r="W1414" s="21"/>
      <c r="X1414" s="21"/>
      <c r="Y1414" s="21"/>
      <c r="Z1414" s="15"/>
      <c r="AA1414" s="15"/>
      <c r="AB1414" s="15"/>
      <c r="AC1414" s="15"/>
      <c r="AD1414" s="15"/>
      <c r="AE1414" s="15"/>
      <c r="AF1414" s="15"/>
      <c r="AG1414" s="15" t="s">
        <v>131</v>
      </c>
      <c r="AH1414" s="15">
        <v>0</v>
      </c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  <c r="AX1414" s="15"/>
      <c r="AY1414" s="15"/>
      <c r="AZ1414" s="15"/>
      <c r="BA1414" s="15"/>
      <c r="BB1414" s="15"/>
      <c r="BC1414" s="15"/>
      <c r="BD1414" s="15"/>
      <c r="BE1414" s="15"/>
      <c r="BF1414" s="15"/>
      <c r="BG1414" s="15"/>
      <c r="BH1414" s="15"/>
    </row>
    <row r="1415" spans="1:60" outlineLevel="3">
      <c r="A1415" s="18"/>
      <c r="B1415" s="19"/>
      <c r="C1415" s="30" t="s">
        <v>1144</v>
      </c>
      <c r="D1415" s="23"/>
      <c r="E1415" s="34">
        <v>33.1</v>
      </c>
      <c r="F1415" s="21"/>
      <c r="G1415" s="21"/>
      <c r="H1415" s="21"/>
      <c r="I1415" s="21"/>
      <c r="J1415" s="21"/>
      <c r="K1415" s="21"/>
      <c r="L1415" s="21"/>
      <c r="M1415" s="21"/>
      <c r="N1415" s="393"/>
      <c r="O1415" s="393"/>
      <c r="P1415" s="393"/>
      <c r="Q1415" s="393"/>
      <c r="R1415" s="21"/>
      <c r="S1415" s="21"/>
      <c r="T1415" s="21"/>
      <c r="U1415" s="21"/>
      <c r="V1415" s="21"/>
      <c r="W1415" s="21"/>
      <c r="X1415" s="21"/>
      <c r="Y1415" s="21"/>
      <c r="Z1415" s="15"/>
      <c r="AA1415" s="15"/>
      <c r="AB1415" s="15"/>
      <c r="AC1415" s="15"/>
      <c r="AD1415" s="15"/>
      <c r="AE1415" s="15"/>
      <c r="AF1415" s="15"/>
      <c r="AG1415" s="15" t="s">
        <v>131</v>
      </c>
      <c r="AH1415" s="15">
        <v>0</v>
      </c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15"/>
      <c r="AS1415" s="15"/>
      <c r="AT1415" s="15"/>
      <c r="AU1415" s="15"/>
      <c r="AV1415" s="15"/>
      <c r="AW1415" s="15"/>
      <c r="AX1415" s="15"/>
      <c r="AY1415" s="15"/>
      <c r="AZ1415" s="15"/>
      <c r="BA1415" s="15"/>
      <c r="BB1415" s="15"/>
      <c r="BC1415" s="15"/>
      <c r="BD1415" s="15"/>
      <c r="BE1415" s="15"/>
      <c r="BF1415" s="15"/>
      <c r="BG1415" s="15"/>
      <c r="BH1415" s="15"/>
    </row>
    <row r="1416" spans="1:60" outlineLevel="3">
      <c r="A1416" s="18"/>
      <c r="B1416" s="19"/>
      <c r="C1416" s="30" t="s">
        <v>1145</v>
      </c>
      <c r="D1416" s="23"/>
      <c r="E1416" s="34">
        <v>60.17</v>
      </c>
      <c r="F1416" s="21"/>
      <c r="G1416" s="21"/>
      <c r="H1416" s="21"/>
      <c r="I1416" s="21"/>
      <c r="J1416" s="21"/>
      <c r="K1416" s="21"/>
      <c r="L1416" s="21"/>
      <c r="M1416" s="21"/>
      <c r="N1416" s="393"/>
      <c r="O1416" s="393"/>
      <c r="P1416" s="393"/>
      <c r="Q1416" s="393"/>
      <c r="R1416" s="21"/>
      <c r="S1416" s="21"/>
      <c r="T1416" s="21"/>
      <c r="U1416" s="21"/>
      <c r="V1416" s="21"/>
      <c r="W1416" s="21"/>
      <c r="X1416" s="21"/>
      <c r="Y1416" s="21"/>
      <c r="Z1416" s="15"/>
      <c r="AA1416" s="15"/>
      <c r="AB1416" s="15"/>
      <c r="AC1416" s="15"/>
      <c r="AD1416" s="15"/>
      <c r="AE1416" s="15"/>
      <c r="AF1416" s="15"/>
      <c r="AG1416" s="15" t="s">
        <v>131</v>
      </c>
      <c r="AH1416" s="15">
        <v>0</v>
      </c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15"/>
      <c r="AS1416" s="15"/>
      <c r="AT1416" s="15"/>
      <c r="AU1416" s="15"/>
      <c r="AV1416" s="15"/>
      <c r="AW1416" s="15"/>
      <c r="AX1416" s="15"/>
      <c r="AY1416" s="15"/>
      <c r="AZ1416" s="15"/>
      <c r="BA1416" s="15"/>
      <c r="BB1416" s="15"/>
      <c r="BC1416" s="15"/>
      <c r="BD1416" s="15"/>
      <c r="BE1416" s="15"/>
      <c r="BF1416" s="15"/>
      <c r="BG1416" s="15"/>
      <c r="BH1416" s="15"/>
    </row>
    <row r="1417" spans="1:60" ht="22.5" outlineLevel="3">
      <c r="A1417" s="18"/>
      <c r="B1417" s="19"/>
      <c r="C1417" s="30" t="s">
        <v>1146</v>
      </c>
      <c r="D1417" s="23"/>
      <c r="E1417" s="34">
        <v>47</v>
      </c>
      <c r="F1417" s="21"/>
      <c r="G1417" s="21"/>
      <c r="H1417" s="21"/>
      <c r="I1417" s="21"/>
      <c r="J1417" s="21"/>
      <c r="K1417" s="21"/>
      <c r="L1417" s="21"/>
      <c r="M1417" s="21"/>
      <c r="N1417" s="393"/>
      <c r="O1417" s="393"/>
      <c r="P1417" s="393"/>
      <c r="Q1417" s="393"/>
      <c r="R1417" s="21"/>
      <c r="S1417" s="21"/>
      <c r="T1417" s="21"/>
      <c r="U1417" s="21"/>
      <c r="V1417" s="21"/>
      <c r="W1417" s="21"/>
      <c r="X1417" s="21"/>
      <c r="Y1417" s="21"/>
      <c r="Z1417" s="15"/>
      <c r="AA1417" s="15"/>
      <c r="AB1417" s="15"/>
      <c r="AC1417" s="15"/>
      <c r="AD1417" s="15"/>
      <c r="AE1417" s="15"/>
      <c r="AF1417" s="15"/>
      <c r="AG1417" s="15" t="s">
        <v>131</v>
      </c>
      <c r="AH1417" s="15">
        <v>0</v>
      </c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5"/>
      <c r="AZ1417" s="15"/>
      <c r="BA1417" s="15"/>
      <c r="BB1417" s="15"/>
      <c r="BC1417" s="15"/>
      <c r="BD1417" s="15"/>
      <c r="BE1417" s="15"/>
      <c r="BF1417" s="15"/>
      <c r="BG1417" s="15"/>
      <c r="BH1417" s="15"/>
    </row>
    <row r="1418" spans="1:60" outlineLevel="3">
      <c r="A1418" s="18"/>
      <c r="B1418" s="19"/>
      <c r="C1418" s="30" t="s">
        <v>1147</v>
      </c>
      <c r="D1418" s="23"/>
      <c r="E1418" s="34">
        <v>3.9</v>
      </c>
      <c r="F1418" s="21"/>
      <c r="G1418" s="21"/>
      <c r="H1418" s="21"/>
      <c r="I1418" s="21"/>
      <c r="J1418" s="21"/>
      <c r="K1418" s="21"/>
      <c r="L1418" s="21"/>
      <c r="M1418" s="21"/>
      <c r="N1418" s="393"/>
      <c r="O1418" s="393"/>
      <c r="P1418" s="393"/>
      <c r="Q1418" s="393"/>
      <c r="R1418" s="21"/>
      <c r="S1418" s="21"/>
      <c r="T1418" s="21"/>
      <c r="U1418" s="21"/>
      <c r="V1418" s="21"/>
      <c r="W1418" s="21"/>
      <c r="X1418" s="21"/>
      <c r="Y1418" s="21"/>
      <c r="Z1418" s="15"/>
      <c r="AA1418" s="15"/>
      <c r="AB1418" s="15"/>
      <c r="AC1418" s="15"/>
      <c r="AD1418" s="15"/>
      <c r="AE1418" s="15"/>
      <c r="AF1418" s="15"/>
      <c r="AG1418" s="15" t="s">
        <v>131</v>
      </c>
      <c r="AH1418" s="15">
        <v>0</v>
      </c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15"/>
      <c r="AS1418" s="15"/>
      <c r="AT1418" s="15"/>
      <c r="AU1418" s="15"/>
      <c r="AV1418" s="15"/>
      <c r="AW1418" s="15"/>
      <c r="AX1418" s="15"/>
      <c r="AY1418" s="15"/>
      <c r="AZ1418" s="15"/>
      <c r="BA1418" s="15"/>
      <c r="BB1418" s="15"/>
      <c r="BC1418" s="15"/>
      <c r="BD1418" s="15"/>
      <c r="BE1418" s="15"/>
      <c r="BF1418" s="15"/>
      <c r="BG1418" s="15"/>
      <c r="BH1418" s="15"/>
    </row>
    <row r="1419" spans="1:60" outlineLevel="3">
      <c r="A1419" s="18"/>
      <c r="B1419" s="19"/>
      <c r="C1419" s="30" t="s">
        <v>1148</v>
      </c>
      <c r="D1419" s="23"/>
      <c r="E1419" s="34"/>
      <c r="F1419" s="21"/>
      <c r="G1419" s="21"/>
      <c r="H1419" s="21"/>
      <c r="I1419" s="21"/>
      <c r="J1419" s="21"/>
      <c r="K1419" s="21"/>
      <c r="L1419" s="21"/>
      <c r="M1419" s="21"/>
      <c r="N1419" s="393"/>
      <c r="O1419" s="393"/>
      <c r="P1419" s="393"/>
      <c r="Q1419" s="393"/>
      <c r="R1419" s="21"/>
      <c r="S1419" s="21"/>
      <c r="T1419" s="21"/>
      <c r="U1419" s="21"/>
      <c r="V1419" s="21"/>
      <c r="W1419" s="21"/>
      <c r="X1419" s="21"/>
      <c r="Y1419" s="21"/>
      <c r="Z1419" s="15"/>
      <c r="AA1419" s="15"/>
      <c r="AB1419" s="15"/>
      <c r="AC1419" s="15"/>
      <c r="AD1419" s="15"/>
      <c r="AE1419" s="15"/>
      <c r="AF1419" s="15"/>
      <c r="AG1419" s="15" t="s">
        <v>131</v>
      </c>
      <c r="AH1419" s="15">
        <v>0</v>
      </c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15"/>
      <c r="AS1419" s="15"/>
      <c r="AT1419" s="15"/>
      <c r="AU1419" s="15"/>
      <c r="AV1419" s="15"/>
      <c r="AW1419" s="15"/>
      <c r="AX1419" s="15"/>
      <c r="AY1419" s="15"/>
      <c r="AZ1419" s="15"/>
      <c r="BA1419" s="15"/>
      <c r="BB1419" s="15"/>
      <c r="BC1419" s="15"/>
      <c r="BD1419" s="15"/>
      <c r="BE1419" s="15"/>
      <c r="BF1419" s="15"/>
      <c r="BG1419" s="15"/>
      <c r="BH1419" s="15"/>
    </row>
    <row r="1420" spans="1:60" outlineLevel="3">
      <c r="A1420" s="18"/>
      <c r="B1420" s="19"/>
      <c r="C1420" s="30" t="s">
        <v>1149</v>
      </c>
      <c r="D1420" s="23"/>
      <c r="E1420" s="34">
        <v>32.9</v>
      </c>
      <c r="F1420" s="21"/>
      <c r="G1420" s="21"/>
      <c r="H1420" s="21"/>
      <c r="I1420" s="21"/>
      <c r="J1420" s="21"/>
      <c r="K1420" s="21"/>
      <c r="L1420" s="21"/>
      <c r="M1420" s="21"/>
      <c r="N1420" s="393"/>
      <c r="O1420" s="393"/>
      <c r="P1420" s="393"/>
      <c r="Q1420" s="393"/>
      <c r="R1420" s="21"/>
      <c r="S1420" s="21"/>
      <c r="T1420" s="21"/>
      <c r="U1420" s="21"/>
      <c r="V1420" s="21"/>
      <c r="W1420" s="21"/>
      <c r="X1420" s="21"/>
      <c r="Y1420" s="21"/>
      <c r="Z1420" s="15"/>
      <c r="AA1420" s="15"/>
      <c r="AB1420" s="15"/>
      <c r="AC1420" s="15"/>
      <c r="AD1420" s="15"/>
      <c r="AE1420" s="15"/>
      <c r="AF1420" s="15"/>
      <c r="AG1420" s="15" t="s">
        <v>131</v>
      </c>
      <c r="AH1420" s="15">
        <v>0</v>
      </c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15"/>
      <c r="AS1420" s="15"/>
      <c r="AT1420" s="15"/>
      <c r="AU1420" s="15"/>
      <c r="AV1420" s="15"/>
      <c r="AW1420" s="15"/>
      <c r="AX1420" s="15"/>
      <c r="AY1420" s="15"/>
      <c r="AZ1420" s="15"/>
      <c r="BA1420" s="15"/>
      <c r="BB1420" s="15"/>
      <c r="BC1420" s="15"/>
      <c r="BD1420" s="15"/>
      <c r="BE1420" s="15"/>
      <c r="BF1420" s="15"/>
      <c r="BG1420" s="15"/>
      <c r="BH1420" s="15"/>
    </row>
    <row r="1421" spans="1:60" outlineLevel="3">
      <c r="A1421" s="18"/>
      <c r="B1421" s="19"/>
      <c r="C1421" s="30" t="s">
        <v>1150</v>
      </c>
      <c r="D1421" s="23"/>
      <c r="E1421" s="34">
        <v>33.5</v>
      </c>
      <c r="F1421" s="21"/>
      <c r="G1421" s="21"/>
      <c r="H1421" s="21"/>
      <c r="I1421" s="21"/>
      <c r="J1421" s="21"/>
      <c r="K1421" s="21"/>
      <c r="L1421" s="21"/>
      <c r="M1421" s="21"/>
      <c r="N1421" s="393"/>
      <c r="O1421" s="393"/>
      <c r="P1421" s="393"/>
      <c r="Q1421" s="393"/>
      <c r="R1421" s="21"/>
      <c r="S1421" s="21"/>
      <c r="T1421" s="21"/>
      <c r="U1421" s="21"/>
      <c r="V1421" s="21"/>
      <c r="W1421" s="21"/>
      <c r="X1421" s="21"/>
      <c r="Y1421" s="21"/>
      <c r="Z1421" s="15"/>
      <c r="AA1421" s="15"/>
      <c r="AB1421" s="15"/>
      <c r="AC1421" s="15"/>
      <c r="AD1421" s="15"/>
      <c r="AE1421" s="15"/>
      <c r="AF1421" s="15"/>
      <c r="AG1421" s="15" t="s">
        <v>131</v>
      </c>
      <c r="AH1421" s="15">
        <v>0</v>
      </c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  <c r="AS1421" s="15"/>
      <c r="AT1421" s="15"/>
      <c r="AU1421" s="15"/>
      <c r="AV1421" s="15"/>
      <c r="AW1421" s="15"/>
      <c r="AX1421" s="15"/>
      <c r="AY1421" s="15"/>
      <c r="AZ1421" s="15"/>
      <c r="BA1421" s="15"/>
      <c r="BB1421" s="15"/>
      <c r="BC1421" s="15"/>
      <c r="BD1421" s="15"/>
      <c r="BE1421" s="15"/>
      <c r="BF1421" s="15"/>
      <c r="BG1421" s="15"/>
      <c r="BH1421" s="15"/>
    </row>
    <row r="1422" spans="1:60" outlineLevel="3">
      <c r="A1422" s="18"/>
      <c r="B1422" s="19"/>
      <c r="C1422" s="30" t="s">
        <v>1151</v>
      </c>
      <c r="D1422" s="23"/>
      <c r="E1422" s="34">
        <v>34.700000000000003</v>
      </c>
      <c r="F1422" s="21"/>
      <c r="G1422" s="21"/>
      <c r="H1422" s="21"/>
      <c r="I1422" s="21"/>
      <c r="J1422" s="21"/>
      <c r="K1422" s="21"/>
      <c r="L1422" s="21"/>
      <c r="M1422" s="21"/>
      <c r="N1422" s="393"/>
      <c r="O1422" s="393"/>
      <c r="P1422" s="393"/>
      <c r="Q1422" s="393"/>
      <c r="R1422" s="21"/>
      <c r="S1422" s="21"/>
      <c r="T1422" s="21"/>
      <c r="U1422" s="21"/>
      <c r="V1422" s="21"/>
      <c r="W1422" s="21"/>
      <c r="X1422" s="21"/>
      <c r="Y1422" s="21"/>
      <c r="Z1422" s="15"/>
      <c r="AA1422" s="15"/>
      <c r="AB1422" s="15"/>
      <c r="AC1422" s="15"/>
      <c r="AD1422" s="15"/>
      <c r="AE1422" s="15"/>
      <c r="AF1422" s="15"/>
      <c r="AG1422" s="15" t="s">
        <v>131</v>
      </c>
      <c r="AH1422" s="15">
        <v>0</v>
      </c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15"/>
      <c r="AS1422" s="15"/>
      <c r="AT1422" s="15"/>
      <c r="AU1422" s="15"/>
      <c r="AV1422" s="15"/>
      <c r="AW1422" s="15"/>
      <c r="AX1422" s="15"/>
      <c r="AY1422" s="15"/>
      <c r="AZ1422" s="15"/>
      <c r="BA1422" s="15"/>
      <c r="BB1422" s="15"/>
      <c r="BC1422" s="15"/>
      <c r="BD1422" s="15"/>
      <c r="BE1422" s="15"/>
      <c r="BF1422" s="15"/>
      <c r="BG1422" s="15"/>
      <c r="BH1422" s="15"/>
    </row>
    <row r="1423" spans="1:60" outlineLevel="3">
      <c r="A1423" s="18"/>
      <c r="B1423" s="19"/>
      <c r="C1423" s="30" t="s">
        <v>1152</v>
      </c>
      <c r="D1423" s="23"/>
      <c r="E1423" s="34">
        <v>24.6</v>
      </c>
      <c r="F1423" s="21"/>
      <c r="G1423" s="21"/>
      <c r="H1423" s="21"/>
      <c r="I1423" s="21"/>
      <c r="J1423" s="21"/>
      <c r="K1423" s="21"/>
      <c r="L1423" s="21"/>
      <c r="M1423" s="21"/>
      <c r="N1423" s="393"/>
      <c r="O1423" s="393"/>
      <c r="P1423" s="393"/>
      <c r="Q1423" s="393"/>
      <c r="R1423" s="21"/>
      <c r="S1423" s="21"/>
      <c r="T1423" s="21"/>
      <c r="U1423" s="21"/>
      <c r="V1423" s="21"/>
      <c r="W1423" s="21"/>
      <c r="X1423" s="21"/>
      <c r="Y1423" s="21"/>
      <c r="Z1423" s="15"/>
      <c r="AA1423" s="15"/>
      <c r="AB1423" s="15"/>
      <c r="AC1423" s="15"/>
      <c r="AD1423" s="15"/>
      <c r="AE1423" s="15"/>
      <c r="AF1423" s="15"/>
      <c r="AG1423" s="15" t="s">
        <v>131</v>
      </c>
      <c r="AH1423" s="15">
        <v>0</v>
      </c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15"/>
      <c r="AS1423" s="15"/>
      <c r="AT1423" s="15"/>
      <c r="AU1423" s="15"/>
      <c r="AV1423" s="15"/>
      <c r="AW1423" s="15"/>
      <c r="AX1423" s="15"/>
      <c r="AY1423" s="15"/>
      <c r="AZ1423" s="15"/>
      <c r="BA1423" s="15"/>
      <c r="BB1423" s="15"/>
      <c r="BC1423" s="15"/>
      <c r="BD1423" s="15"/>
      <c r="BE1423" s="15"/>
      <c r="BF1423" s="15"/>
      <c r="BG1423" s="15"/>
      <c r="BH1423" s="15"/>
    </row>
    <row r="1424" spans="1:60" ht="22.5" outlineLevel="3">
      <c r="A1424" s="18"/>
      <c r="B1424" s="19"/>
      <c r="C1424" s="30" t="s">
        <v>1153</v>
      </c>
      <c r="D1424" s="23"/>
      <c r="E1424" s="34">
        <v>33.799999999999997</v>
      </c>
      <c r="F1424" s="21"/>
      <c r="G1424" s="21"/>
      <c r="H1424" s="21"/>
      <c r="I1424" s="21"/>
      <c r="J1424" s="21"/>
      <c r="K1424" s="21"/>
      <c r="L1424" s="21"/>
      <c r="M1424" s="21"/>
      <c r="N1424" s="393"/>
      <c r="O1424" s="393"/>
      <c r="P1424" s="393"/>
      <c r="Q1424" s="393"/>
      <c r="R1424" s="21"/>
      <c r="S1424" s="21"/>
      <c r="T1424" s="21"/>
      <c r="U1424" s="21"/>
      <c r="V1424" s="21"/>
      <c r="W1424" s="21"/>
      <c r="X1424" s="21"/>
      <c r="Y1424" s="21"/>
      <c r="Z1424" s="15"/>
      <c r="AA1424" s="15"/>
      <c r="AB1424" s="15"/>
      <c r="AC1424" s="15"/>
      <c r="AD1424" s="15"/>
      <c r="AE1424" s="15"/>
      <c r="AF1424" s="15"/>
      <c r="AG1424" s="15" t="s">
        <v>131</v>
      </c>
      <c r="AH1424" s="15">
        <v>0</v>
      </c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15"/>
      <c r="AS1424" s="15"/>
      <c r="AT1424" s="15"/>
      <c r="AU1424" s="15"/>
      <c r="AV1424" s="15"/>
      <c r="AW1424" s="15"/>
      <c r="AX1424" s="15"/>
      <c r="AY1424" s="15"/>
      <c r="AZ1424" s="15"/>
      <c r="BA1424" s="15"/>
      <c r="BB1424" s="15"/>
      <c r="BC1424" s="15"/>
      <c r="BD1424" s="15"/>
      <c r="BE1424" s="15"/>
      <c r="BF1424" s="15"/>
      <c r="BG1424" s="15"/>
      <c r="BH1424" s="15"/>
    </row>
    <row r="1425" spans="1:60" outlineLevel="3">
      <c r="A1425" s="18"/>
      <c r="B1425" s="19"/>
      <c r="C1425" s="30" t="s">
        <v>1154</v>
      </c>
      <c r="D1425" s="23"/>
      <c r="E1425" s="34">
        <v>32.6</v>
      </c>
      <c r="F1425" s="21"/>
      <c r="G1425" s="21"/>
      <c r="H1425" s="21"/>
      <c r="I1425" s="21"/>
      <c r="J1425" s="21"/>
      <c r="K1425" s="21"/>
      <c r="L1425" s="21"/>
      <c r="M1425" s="21"/>
      <c r="N1425" s="393"/>
      <c r="O1425" s="393"/>
      <c r="P1425" s="393"/>
      <c r="Q1425" s="393"/>
      <c r="R1425" s="21"/>
      <c r="S1425" s="21"/>
      <c r="T1425" s="21"/>
      <c r="U1425" s="21"/>
      <c r="V1425" s="21"/>
      <c r="W1425" s="21"/>
      <c r="X1425" s="21"/>
      <c r="Y1425" s="21"/>
      <c r="Z1425" s="15"/>
      <c r="AA1425" s="15"/>
      <c r="AB1425" s="15"/>
      <c r="AC1425" s="15"/>
      <c r="AD1425" s="15"/>
      <c r="AE1425" s="15"/>
      <c r="AF1425" s="15"/>
      <c r="AG1425" s="15" t="s">
        <v>131</v>
      </c>
      <c r="AH1425" s="15">
        <v>0</v>
      </c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15"/>
      <c r="AS1425" s="15"/>
      <c r="AT1425" s="15"/>
      <c r="AU1425" s="15"/>
      <c r="AV1425" s="15"/>
      <c r="AW1425" s="15"/>
      <c r="AX1425" s="15"/>
      <c r="AY1425" s="15"/>
      <c r="AZ1425" s="15"/>
      <c r="BA1425" s="15"/>
      <c r="BB1425" s="15"/>
      <c r="BC1425" s="15"/>
      <c r="BD1425" s="15"/>
      <c r="BE1425" s="15"/>
      <c r="BF1425" s="15"/>
      <c r="BG1425" s="15"/>
      <c r="BH1425" s="15"/>
    </row>
    <row r="1426" spans="1:60" outlineLevel="3">
      <c r="A1426" s="18"/>
      <c r="B1426" s="19"/>
      <c r="C1426" s="30" t="s">
        <v>1155</v>
      </c>
      <c r="D1426" s="23"/>
      <c r="E1426" s="34">
        <v>33.700000000000003</v>
      </c>
      <c r="F1426" s="21"/>
      <c r="G1426" s="21"/>
      <c r="H1426" s="21"/>
      <c r="I1426" s="21"/>
      <c r="J1426" s="21"/>
      <c r="K1426" s="21"/>
      <c r="L1426" s="21"/>
      <c r="M1426" s="21"/>
      <c r="N1426" s="393"/>
      <c r="O1426" s="393"/>
      <c r="P1426" s="393"/>
      <c r="Q1426" s="393"/>
      <c r="R1426" s="21"/>
      <c r="S1426" s="21"/>
      <c r="T1426" s="21"/>
      <c r="U1426" s="21"/>
      <c r="V1426" s="21"/>
      <c r="W1426" s="21"/>
      <c r="X1426" s="21"/>
      <c r="Y1426" s="21"/>
      <c r="Z1426" s="15"/>
      <c r="AA1426" s="15"/>
      <c r="AB1426" s="15"/>
      <c r="AC1426" s="15"/>
      <c r="AD1426" s="15"/>
      <c r="AE1426" s="15"/>
      <c r="AF1426" s="15"/>
      <c r="AG1426" s="15" t="s">
        <v>131</v>
      </c>
      <c r="AH1426" s="15">
        <v>0</v>
      </c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15"/>
      <c r="AS1426" s="15"/>
      <c r="AT1426" s="15"/>
      <c r="AU1426" s="15"/>
      <c r="AV1426" s="15"/>
      <c r="AW1426" s="15"/>
      <c r="AX1426" s="15"/>
      <c r="AY1426" s="15"/>
      <c r="AZ1426" s="15"/>
      <c r="BA1426" s="15"/>
      <c r="BB1426" s="15"/>
      <c r="BC1426" s="15"/>
      <c r="BD1426" s="15"/>
      <c r="BE1426" s="15"/>
      <c r="BF1426" s="15"/>
      <c r="BG1426" s="15"/>
      <c r="BH1426" s="15"/>
    </row>
    <row r="1427" spans="1:60" outlineLevel="3">
      <c r="A1427" s="18"/>
      <c r="B1427" s="19"/>
      <c r="C1427" s="30" t="s">
        <v>1156</v>
      </c>
      <c r="D1427" s="23"/>
      <c r="E1427" s="34">
        <v>66.2</v>
      </c>
      <c r="F1427" s="21"/>
      <c r="G1427" s="21"/>
      <c r="H1427" s="21"/>
      <c r="I1427" s="21"/>
      <c r="J1427" s="21"/>
      <c r="K1427" s="21"/>
      <c r="L1427" s="21"/>
      <c r="M1427" s="21"/>
      <c r="N1427" s="393"/>
      <c r="O1427" s="393"/>
      <c r="P1427" s="393"/>
      <c r="Q1427" s="393"/>
      <c r="R1427" s="21"/>
      <c r="S1427" s="21"/>
      <c r="T1427" s="21"/>
      <c r="U1427" s="21"/>
      <c r="V1427" s="21"/>
      <c r="W1427" s="21"/>
      <c r="X1427" s="21"/>
      <c r="Y1427" s="21"/>
      <c r="Z1427" s="15"/>
      <c r="AA1427" s="15"/>
      <c r="AB1427" s="15"/>
      <c r="AC1427" s="15"/>
      <c r="AD1427" s="15"/>
      <c r="AE1427" s="15"/>
      <c r="AF1427" s="15"/>
      <c r="AG1427" s="15" t="s">
        <v>131</v>
      </c>
      <c r="AH1427" s="15">
        <v>0</v>
      </c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</row>
    <row r="1428" spans="1:60" ht="22.5" outlineLevel="3">
      <c r="A1428" s="18"/>
      <c r="B1428" s="19"/>
      <c r="C1428" s="30" t="s">
        <v>1157</v>
      </c>
      <c r="D1428" s="23"/>
      <c r="E1428" s="34">
        <v>62.2</v>
      </c>
      <c r="F1428" s="21"/>
      <c r="G1428" s="21"/>
      <c r="H1428" s="21"/>
      <c r="I1428" s="21"/>
      <c r="J1428" s="21"/>
      <c r="K1428" s="21"/>
      <c r="L1428" s="21"/>
      <c r="M1428" s="21"/>
      <c r="N1428" s="393"/>
      <c r="O1428" s="393"/>
      <c r="P1428" s="393"/>
      <c r="Q1428" s="393"/>
      <c r="R1428" s="21"/>
      <c r="S1428" s="21"/>
      <c r="T1428" s="21"/>
      <c r="U1428" s="21"/>
      <c r="V1428" s="21"/>
      <c r="W1428" s="21"/>
      <c r="X1428" s="21"/>
      <c r="Y1428" s="21"/>
      <c r="Z1428" s="15"/>
      <c r="AA1428" s="15"/>
      <c r="AB1428" s="15"/>
      <c r="AC1428" s="15"/>
      <c r="AD1428" s="15"/>
      <c r="AE1428" s="15"/>
      <c r="AF1428" s="15"/>
      <c r="AG1428" s="15" t="s">
        <v>131</v>
      </c>
      <c r="AH1428" s="15">
        <v>0</v>
      </c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15"/>
      <c r="AS1428" s="15"/>
      <c r="AT1428" s="15"/>
      <c r="AU1428" s="15"/>
      <c r="AV1428" s="15"/>
      <c r="AW1428" s="15"/>
      <c r="AX1428" s="15"/>
      <c r="AY1428" s="15"/>
      <c r="AZ1428" s="15"/>
      <c r="BA1428" s="15"/>
      <c r="BB1428" s="15"/>
      <c r="BC1428" s="15"/>
      <c r="BD1428" s="15"/>
      <c r="BE1428" s="15"/>
      <c r="BF1428" s="15"/>
      <c r="BG1428" s="15"/>
      <c r="BH1428" s="15"/>
    </row>
    <row r="1429" spans="1:60" outlineLevel="3">
      <c r="A1429" s="18"/>
      <c r="B1429" s="19"/>
      <c r="C1429" s="30" t="s">
        <v>1158</v>
      </c>
      <c r="D1429" s="23"/>
      <c r="E1429" s="34">
        <v>4.0999999999999996</v>
      </c>
      <c r="F1429" s="21"/>
      <c r="G1429" s="21"/>
      <c r="H1429" s="21"/>
      <c r="I1429" s="21"/>
      <c r="J1429" s="21"/>
      <c r="K1429" s="21"/>
      <c r="L1429" s="21"/>
      <c r="M1429" s="21"/>
      <c r="N1429" s="393"/>
      <c r="O1429" s="393"/>
      <c r="P1429" s="393"/>
      <c r="Q1429" s="393"/>
      <c r="R1429" s="21"/>
      <c r="S1429" s="21"/>
      <c r="T1429" s="21"/>
      <c r="U1429" s="21"/>
      <c r="V1429" s="21"/>
      <c r="W1429" s="21"/>
      <c r="X1429" s="21"/>
      <c r="Y1429" s="21"/>
      <c r="Z1429" s="15"/>
      <c r="AA1429" s="15"/>
      <c r="AB1429" s="15"/>
      <c r="AC1429" s="15"/>
      <c r="AD1429" s="15"/>
      <c r="AE1429" s="15"/>
      <c r="AF1429" s="15"/>
      <c r="AG1429" s="15" t="s">
        <v>131</v>
      </c>
      <c r="AH1429" s="15">
        <v>0</v>
      </c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  <c r="AS1429" s="15"/>
      <c r="AT1429" s="15"/>
      <c r="AU1429" s="15"/>
      <c r="AV1429" s="15"/>
      <c r="AW1429" s="15"/>
      <c r="AX1429" s="15"/>
      <c r="AY1429" s="15"/>
      <c r="AZ1429" s="15"/>
      <c r="BA1429" s="15"/>
      <c r="BB1429" s="15"/>
      <c r="BC1429" s="15"/>
      <c r="BD1429" s="15"/>
      <c r="BE1429" s="15"/>
      <c r="BF1429" s="15"/>
      <c r="BG1429" s="15"/>
      <c r="BH1429" s="15"/>
    </row>
    <row r="1430" spans="1:60" outlineLevel="3">
      <c r="A1430" s="18"/>
      <c r="B1430" s="19"/>
      <c r="C1430" s="30" t="s">
        <v>1159</v>
      </c>
      <c r="D1430" s="23"/>
      <c r="E1430" s="34"/>
      <c r="F1430" s="21"/>
      <c r="G1430" s="21"/>
      <c r="H1430" s="21"/>
      <c r="I1430" s="21"/>
      <c r="J1430" s="21"/>
      <c r="K1430" s="21"/>
      <c r="L1430" s="21"/>
      <c r="M1430" s="21"/>
      <c r="N1430" s="393"/>
      <c r="O1430" s="393"/>
      <c r="P1430" s="393"/>
      <c r="Q1430" s="393"/>
      <c r="R1430" s="21"/>
      <c r="S1430" s="21"/>
      <c r="T1430" s="21"/>
      <c r="U1430" s="21"/>
      <c r="V1430" s="21"/>
      <c r="W1430" s="21"/>
      <c r="X1430" s="21"/>
      <c r="Y1430" s="21"/>
      <c r="Z1430" s="15"/>
      <c r="AA1430" s="15"/>
      <c r="AB1430" s="15"/>
      <c r="AC1430" s="15"/>
      <c r="AD1430" s="15"/>
      <c r="AE1430" s="15"/>
      <c r="AF1430" s="15"/>
      <c r="AG1430" s="15" t="s">
        <v>131</v>
      </c>
      <c r="AH1430" s="15">
        <v>0</v>
      </c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  <c r="AS1430" s="15"/>
      <c r="AT1430" s="15"/>
      <c r="AU1430" s="15"/>
      <c r="AV1430" s="15"/>
      <c r="AW1430" s="15"/>
      <c r="AX1430" s="15"/>
      <c r="AY1430" s="15"/>
      <c r="AZ1430" s="15"/>
      <c r="BA1430" s="15"/>
      <c r="BB1430" s="15"/>
      <c r="BC1430" s="15"/>
      <c r="BD1430" s="15"/>
      <c r="BE1430" s="15"/>
      <c r="BF1430" s="15"/>
      <c r="BG1430" s="15"/>
      <c r="BH1430" s="15"/>
    </row>
    <row r="1431" spans="1:60" outlineLevel="3">
      <c r="A1431" s="18"/>
      <c r="B1431" s="19"/>
      <c r="C1431" s="30" t="s">
        <v>1160</v>
      </c>
      <c r="D1431" s="23"/>
      <c r="E1431" s="34">
        <v>33.299999999999997</v>
      </c>
      <c r="F1431" s="21"/>
      <c r="G1431" s="21"/>
      <c r="H1431" s="21"/>
      <c r="I1431" s="21"/>
      <c r="J1431" s="21"/>
      <c r="K1431" s="21"/>
      <c r="L1431" s="21"/>
      <c r="M1431" s="21"/>
      <c r="N1431" s="393"/>
      <c r="O1431" s="393"/>
      <c r="P1431" s="393"/>
      <c r="Q1431" s="393"/>
      <c r="R1431" s="21"/>
      <c r="S1431" s="21"/>
      <c r="T1431" s="21"/>
      <c r="U1431" s="21"/>
      <c r="V1431" s="21"/>
      <c r="W1431" s="21"/>
      <c r="X1431" s="21"/>
      <c r="Y1431" s="21"/>
      <c r="Z1431" s="15"/>
      <c r="AA1431" s="15"/>
      <c r="AB1431" s="15"/>
      <c r="AC1431" s="15"/>
      <c r="AD1431" s="15"/>
      <c r="AE1431" s="15"/>
      <c r="AF1431" s="15"/>
      <c r="AG1431" s="15" t="s">
        <v>131</v>
      </c>
      <c r="AH1431" s="15">
        <v>0</v>
      </c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  <c r="AX1431" s="15"/>
      <c r="AY1431" s="15"/>
      <c r="AZ1431" s="15"/>
      <c r="BA1431" s="15"/>
      <c r="BB1431" s="15"/>
      <c r="BC1431" s="15"/>
      <c r="BD1431" s="15"/>
      <c r="BE1431" s="15"/>
      <c r="BF1431" s="15"/>
      <c r="BG1431" s="15"/>
      <c r="BH1431" s="15"/>
    </row>
    <row r="1432" spans="1:60" ht="22.5" outlineLevel="3">
      <c r="A1432" s="18"/>
      <c r="B1432" s="19"/>
      <c r="C1432" s="30" t="s">
        <v>1161</v>
      </c>
      <c r="D1432" s="23"/>
      <c r="E1432" s="34">
        <v>33.15</v>
      </c>
      <c r="F1432" s="21"/>
      <c r="G1432" s="21"/>
      <c r="H1432" s="21"/>
      <c r="I1432" s="21"/>
      <c r="J1432" s="21"/>
      <c r="K1432" s="21"/>
      <c r="L1432" s="21"/>
      <c r="M1432" s="21"/>
      <c r="N1432" s="393"/>
      <c r="O1432" s="393"/>
      <c r="P1432" s="393"/>
      <c r="Q1432" s="393"/>
      <c r="R1432" s="21"/>
      <c r="S1432" s="21"/>
      <c r="T1432" s="21"/>
      <c r="U1432" s="21"/>
      <c r="V1432" s="21"/>
      <c r="W1432" s="21"/>
      <c r="X1432" s="21"/>
      <c r="Y1432" s="21"/>
      <c r="Z1432" s="15"/>
      <c r="AA1432" s="15"/>
      <c r="AB1432" s="15"/>
      <c r="AC1432" s="15"/>
      <c r="AD1432" s="15"/>
      <c r="AE1432" s="15"/>
      <c r="AF1432" s="15"/>
      <c r="AG1432" s="15" t="s">
        <v>131</v>
      </c>
      <c r="AH1432" s="15">
        <v>0</v>
      </c>
      <c r="AI1432" s="15"/>
      <c r="AJ1432" s="15"/>
      <c r="AK1432" s="15"/>
      <c r="AL1432" s="15"/>
      <c r="AM1432" s="15"/>
      <c r="AN1432" s="15"/>
      <c r="AO1432" s="15"/>
      <c r="AP1432" s="15"/>
      <c r="AQ1432" s="15"/>
      <c r="AR1432" s="15"/>
      <c r="AS1432" s="15"/>
      <c r="AT1432" s="15"/>
      <c r="AU1432" s="15"/>
      <c r="AV1432" s="15"/>
      <c r="AW1432" s="15"/>
      <c r="AX1432" s="15"/>
      <c r="AY1432" s="15"/>
      <c r="AZ1432" s="15"/>
      <c r="BA1432" s="15"/>
      <c r="BB1432" s="15"/>
      <c r="BC1432" s="15"/>
      <c r="BD1432" s="15"/>
      <c r="BE1432" s="15"/>
      <c r="BF1432" s="15"/>
      <c r="BG1432" s="15"/>
      <c r="BH1432" s="15"/>
    </row>
    <row r="1433" spans="1:60" ht="22.5" outlineLevel="3">
      <c r="A1433" s="18"/>
      <c r="B1433" s="19"/>
      <c r="C1433" s="30" t="s">
        <v>1162</v>
      </c>
      <c r="D1433" s="23"/>
      <c r="E1433" s="34">
        <v>31.55</v>
      </c>
      <c r="F1433" s="21"/>
      <c r="G1433" s="21"/>
      <c r="H1433" s="21"/>
      <c r="I1433" s="21"/>
      <c r="J1433" s="21"/>
      <c r="K1433" s="21"/>
      <c r="L1433" s="21"/>
      <c r="M1433" s="21"/>
      <c r="N1433" s="393"/>
      <c r="O1433" s="393"/>
      <c r="P1433" s="393"/>
      <c r="Q1433" s="393"/>
      <c r="R1433" s="21"/>
      <c r="S1433" s="21"/>
      <c r="T1433" s="21"/>
      <c r="U1433" s="21"/>
      <c r="V1433" s="21"/>
      <c r="W1433" s="21"/>
      <c r="X1433" s="21"/>
      <c r="Y1433" s="21"/>
      <c r="Z1433" s="15"/>
      <c r="AA1433" s="15"/>
      <c r="AB1433" s="15"/>
      <c r="AC1433" s="15"/>
      <c r="AD1433" s="15"/>
      <c r="AE1433" s="15"/>
      <c r="AF1433" s="15"/>
      <c r="AG1433" s="15" t="s">
        <v>131</v>
      </c>
      <c r="AH1433" s="15">
        <v>0</v>
      </c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15"/>
      <c r="AS1433" s="15"/>
      <c r="AT1433" s="15"/>
      <c r="AU1433" s="15"/>
      <c r="AV1433" s="15"/>
      <c r="AW1433" s="15"/>
      <c r="AX1433" s="15"/>
      <c r="AY1433" s="15"/>
      <c r="AZ1433" s="15"/>
      <c r="BA1433" s="15"/>
      <c r="BB1433" s="15"/>
      <c r="BC1433" s="15"/>
      <c r="BD1433" s="15"/>
      <c r="BE1433" s="15"/>
      <c r="BF1433" s="15"/>
      <c r="BG1433" s="15"/>
      <c r="BH1433" s="15"/>
    </row>
    <row r="1434" spans="1:60" outlineLevel="3">
      <c r="A1434" s="18"/>
      <c r="B1434" s="19"/>
      <c r="C1434" s="30" t="s">
        <v>1163</v>
      </c>
      <c r="D1434" s="23"/>
      <c r="E1434" s="34">
        <v>8.69</v>
      </c>
      <c r="F1434" s="21"/>
      <c r="G1434" s="21"/>
      <c r="H1434" s="21"/>
      <c r="I1434" s="21"/>
      <c r="J1434" s="21"/>
      <c r="K1434" s="21"/>
      <c r="L1434" s="21"/>
      <c r="M1434" s="21"/>
      <c r="N1434" s="393"/>
      <c r="O1434" s="393"/>
      <c r="P1434" s="393"/>
      <c r="Q1434" s="393"/>
      <c r="R1434" s="21"/>
      <c r="S1434" s="21"/>
      <c r="T1434" s="21"/>
      <c r="U1434" s="21"/>
      <c r="V1434" s="21"/>
      <c r="W1434" s="21"/>
      <c r="X1434" s="21"/>
      <c r="Y1434" s="21"/>
      <c r="Z1434" s="15"/>
      <c r="AA1434" s="15"/>
      <c r="AB1434" s="15"/>
      <c r="AC1434" s="15"/>
      <c r="AD1434" s="15"/>
      <c r="AE1434" s="15"/>
      <c r="AF1434" s="15"/>
      <c r="AG1434" s="15" t="s">
        <v>131</v>
      </c>
      <c r="AH1434" s="15">
        <v>0</v>
      </c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</row>
    <row r="1435" spans="1:60" ht="22.5" outlineLevel="3">
      <c r="A1435" s="18"/>
      <c r="B1435" s="19"/>
      <c r="C1435" s="30" t="s">
        <v>1164</v>
      </c>
      <c r="D1435" s="23"/>
      <c r="E1435" s="34">
        <v>33.799999999999997</v>
      </c>
      <c r="F1435" s="21"/>
      <c r="G1435" s="21"/>
      <c r="H1435" s="21"/>
      <c r="I1435" s="21"/>
      <c r="J1435" s="21"/>
      <c r="K1435" s="21"/>
      <c r="L1435" s="21"/>
      <c r="M1435" s="21"/>
      <c r="N1435" s="393"/>
      <c r="O1435" s="393"/>
      <c r="P1435" s="393"/>
      <c r="Q1435" s="393"/>
      <c r="R1435" s="21"/>
      <c r="S1435" s="21"/>
      <c r="T1435" s="21"/>
      <c r="U1435" s="21"/>
      <c r="V1435" s="21"/>
      <c r="W1435" s="21"/>
      <c r="X1435" s="21"/>
      <c r="Y1435" s="21"/>
      <c r="Z1435" s="15"/>
      <c r="AA1435" s="15"/>
      <c r="AB1435" s="15"/>
      <c r="AC1435" s="15"/>
      <c r="AD1435" s="15"/>
      <c r="AE1435" s="15"/>
      <c r="AF1435" s="15"/>
      <c r="AG1435" s="15" t="s">
        <v>131</v>
      </c>
      <c r="AH1435" s="15">
        <v>0</v>
      </c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  <c r="AS1435" s="15"/>
      <c r="AT1435" s="15"/>
      <c r="AU1435" s="15"/>
      <c r="AV1435" s="15"/>
      <c r="AW1435" s="15"/>
      <c r="AX1435" s="15"/>
      <c r="AY1435" s="15"/>
      <c r="AZ1435" s="15"/>
      <c r="BA1435" s="15"/>
      <c r="BB1435" s="15"/>
      <c r="BC1435" s="15"/>
      <c r="BD1435" s="15"/>
      <c r="BE1435" s="15"/>
      <c r="BF1435" s="15"/>
      <c r="BG1435" s="15"/>
      <c r="BH1435" s="15"/>
    </row>
    <row r="1436" spans="1:60" outlineLevel="3">
      <c r="A1436" s="18"/>
      <c r="B1436" s="19"/>
      <c r="C1436" s="30" t="s">
        <v>1165</v>
      </c>
      <c r="D1436" s="23"/>
      <c r="E1436" s="34">
        <v>32.6</v>
      </c>
      <c r="F1436" s="21"/>
      <c r="G1436" s="21"/>
      <c r="H1436" s="21"/>
      <c r="I1436" s="21"/>
      <c r="J1436" s="21"/>
      <c r="K1436" s="21"/>
      <c r="L1436" s="21"/>
      <c r="M1436" s="21"/>
      <c r="N1436" s="393"/>
      <c r="O1436" s="393"/>
      <c r="P1436" s="393"/>
      <c r="Q1436" s="393"/>
      <c r="R1436" s="21"/>
      <c r="S1436" s="21"/>
      <c r="T1436" s="21"/>
      <c r="U1436" s="21"/>
      <c r="V1436" s="21"/>
      <c r="W1436" s="21"/>
      <c r="X1436" s="21"/>
      <c r="Y1436" s="21"/>
      <c r="Z1436" s="15"/>
      <c r="AA1436" s="15"/>
      <c r="AB1436" s="15"/>
      <c r="AC1436" s="15"/>
      <c r="AD1436" s="15"/>
      <c r="AE1436" s="15"/>
      <c r="AF1436" s="15"/>
      <c r="AG1436" s="15" t="s">
        <v>131</v>
      </c>
      <c r="AH1436" s="15">
        <v>0</v>
      </c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  <c r="AS1436" s="15"/>
      <c r="AT1436" s="15"/>
      <c r="AU1436" s="15"/>
      <c r="AV1436" s="15"/>
      <c r="AW1436" s="15"/>
      <c r="AX1436" s="15"/>
      <c r="AY1436" s="15"/>
      <c r="AZ1436" s="15"/>
      <c r="BA1436" s="15"/>
      <c r="BB1436" s="15"/>
      <c r="BC1436" s="15"/>
      <c r="BD1436" s="15"/>
      <c r="BE1436" s="15"/>
      <c r="BF1436" s="15"/>
      <c r="BG1436" s="15"/>
      <c r="BH1436" s="15"/>
    </row>
    <row r="1437" spans="1:60" outlineLevel="3">
      <c r="A1437" s="18"/>
      <c r="B1437" s="19"/>
      <c r="C1437" s="30" t="s">
        <v>1166</v>
      </c>
      <c r="D1437" s="23"/>
      <c r="E1437" s="34">
        <v>33.1</v>
      </c>
      <c r="F1437" s="21"/>
      <c r="G1437" s="21"/>
      <c r="H1437" s="21"/>
      <c r="I1437" s="21"/>
      <c r="J1437" s="21"/>
      <c r="K1437" s="21"/>
      <c r="L1437" s="21"/>
      <c r="M1437" s="21"/>
      <c r="N1437" s="393"/>
      <c r="O1437" s="393"/>
      <c r="P1437" s="393"/>
      <c r="Q1437" s="393"/>
      <c r="R1437" s="21"/>
      <c r="S1437" s="21"/>
      <c r="T1437" s="21"/>
      <c r="U1437" s="21"/>
      <c r="V1437" s="21"/>
      <c r="W1437" s="21"/>
      <c r="X1437" s="21"/>
      <c r="Y1437" s="21"/>
      <c r="Z1437" s="15"/>
      <c r="AA1437" s="15"/>
      <c r="AB1437" s="15"/>
      <c r="AC1437" s="15"/>
      <c r="AD1437" s="15"/>
      <c r="AE1437" s="15"/>
      <c r="AF1437" s="15"/>
      <c r="AG1437" s="15" t="s">
        <v>131</v>
      </c>
      <c r="AH1437" s="15">
        <v>0</v>
      </c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  <c r="AS1437" s="15"/>
      <c r="AT1437" s="15"/>
      <c r="AU1437" s="15"/>
      <c r="AV1437" s="15"/>
      <c r="AW1437" s="15"/>
      <c r="AX1437" s="15"/>
      <c r="AY1437" s="15"/>
      <c r="AZ1437" s="15"/>
      <c r="BA1437" s="15"/>
      <c r="BB1437" s="15"/>
      <c r="BC1437" s="15"/>
      <c r="BD1437" s="15"/>
      <c r="BE1437" s="15"/>
      <c r="BF1437" s="15"/>
      <c r="BG1437" s="15"/>
      <c r="BH1437" s="15"/>
    </row>
    <row r="1438" spans="1:60" outlineLevel="3">
      <c r="A1438" s="18"/>
      <c r="B1438" s="19"/>
      <c r="C1438" s="30" t="s">
        <v>1167</v>
      </c>
      <c r="D1438" s="23"/>
      <c r="E1438" s="34">
        <v>13.8</v>
      </c>
      <c r="F1438" s="21"/>
      <c r="G1438" s="21"/>
      <c r="H1438" s="21"/>
      <c r="I1438" s="21"/>
      <c r="J1438" s="21"/>
      <c r="K1438" s="21"/>
      <c r="L1438" s="21"/>
      <c r="M1438" s="21"/>
      <c r="N1438" s="393"/>
      <c r="O1438" s="393"/>
      <c r="P1438" s="393"/>
      <c r="Q1438" s="393"/>
      <c r="R1438" s="21"/>
      <c r="S1438" s="21"/>
      <c r="T1438" s="21"/>
      <c r="U1438" s="21"/>
      <c r="V1438" s="21"/>
      <c r="W1438" s="21"/>
      <c r="X1438" s="21"/>
      <c r="Y1438" s="21"/>
      <c r="Z1438" s="15"/>
      <c r="AA1438" s="15"/>
      <c r="AB1438" s="15"/>
      <c r="AC1438" s="15"/>
      <c r="AD1438" s="15"/>
      <c r="AE1438" s="15"/>
      <c r="AF1438" s="15"/>
      <c r="AG1438" s="15" t="s">
        <v>131</v>
      </c>
      <c r="AH1438" s="15">
        <v>0</v>
      </c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</row>
    <row r="1439" spans="1:60" outlineLevel="3">
      <c r="A1439" s="18"/>
      <c r="B1439" s="19"/>
      <c r="C1439" s="30" t="s">
        <v>1168</v>
      </c>
      <c r="D1439" s="23"/>
      <c r="E1439" s="34">
        <v>13.4</v>
      </c>
      <c r="F1439" s="21"/>
      <c r="G1439" s="21"/>
      <c r="H1439" s="21"/>
      <c r="I1439" s="21"/>
      <c r="J1439" s="21"/>
      <c r="K1439" s="21"/>
      <c r="L1439" s="21"/>
      <c r="M1439" s="21"/>
      <c r="N1439" s="393"/>
      <c r="O1439" s="393"/>
      <c r="P1439" s="393"/>
      <c r="Q1439" s="393"/>
      <c r="R1439" s="21"/>
      <c r="S1439" s="21"/>
      <c r="T1439" s="21"/>
      <c r="U1439" s="21"/>
      <c r="V1439" s="21"/>
      <c r="W1439" s="21"/>
      <c r="X1439" s="21"/>
      <c r="Y1439" s="21"/>
      <c r="Z1439" s="15"/>
      <c r="AA1439" s="15"/>
      <c r="AB1439" s="15"/>
      <c r="AC1439" s="15"/>
      <c r="AD1439" s="15"/>
      <c r="AE1439" s="15"/>
      <c r="AF1439" s="15"/>
      <c r="AG1439" s="15" t="s">
        <v>131</v>
      </c>
      <c r="AH1439" s="15">
        <v>0</v>
      </c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  <c r="AX1439" s="15"/>
      <c r="AY1439" s="15"/>
      <c r="AZ1439" s="15"/>
      <c r="BA1439" s="15"/>
      <c r="BB1439" s="15"/>
      <c r="BC1439" s="15"/>
      <c r="BD1439" s="15"/>
      <c r="BE1439" s="15"/>
      <c r="BF1439" s="15"/>
      <c r="BG1439" s="15"/>
      <c r="BH1439" s="15"/>
    </row>
    <row r="1440" spans="1:60" outlineLevel="3">
      <c r="A1440" s="18"/>
      <c r="B1440" s="19"/>
      <c r="C1440" s="30" t="s">
        <v>1169</v>
      </c>
      <c r="D1440" s="23"/>
      <c r="E1440" s="34">
        <v>33.1</v>
      </c>
      <c r="F1440" s="21"/>
      <c r="G1440" s="21"/>
      <c r="H1440" s="21"/>
      <c r="I1440" s="21"/>
      <c r="J1440" s="21"/>
      <c r="K1440" s="21"/>
      <c r="L1440" s="21"/>
      <c r="M1440" s="21"/>
      <c r="N1440" s="393"/>
      <c r="O1440" s="393"/>
      <c r="P1440" s="393"/>
      <c r="Q1440" s="393"/>
      <c r="R1440" s="21"/>
      <c r="S1440" s="21"/>
      <c r="T1440" s="21"/>
      <c r="U1440" s="21"/>
      <c r="V1440" s="21"/>
      <c r="W1440" s="21"/>
      <c r="X1440" s="21"/>
      <c r="Y1440" s="21"/>
      <c r="Z1440" s="15"/>
      <c r="AA1440" s="15"/>
      <c r="AB1440" s="15"/>
      <c r="AC1440" s="15"/>
      <c r="AD1440" s="15"/>
      <c r="AE1440" s="15"/>
      <c r="AF1440" s="15"/>
      <c r="AG1440" s="15" t="s">
        <v>131</v>
      </c>
      <c r="AH1440" s="15">
        <v>0</v>
      </c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  <c r="AS1440" s="15"/>
      <c r="AT1440" s="15"/>
      <c r="AU1440" s="15"/>
      <c r="AV1440" s="15"/>
      <c r="AW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</row>
    <row r="1441" spans="1:60" ht="22.5" outlineLevel="1">
      <c r="A1441" s="25">
        <v>221</v>
      </c>
      <c r="B1441" s="26" t="s">
        <v>1170</v>
      </c>
      <c r="C1441" s="29" t="s">
        <v>1171</v>
      </c>
      <c r="D1441" s="27" t="s">
        <v>152</v>
      </c>
      <c r="E1441" s="35">
        <v>227.5</v>
      </c>
      <c r="F1441" s="392"/>
      <c r="G1441" s="36">
        <f>ROUND(E1441*F1441,2)</f>
        <v>0</v>
      </c>
      <c r="H1441" s="392"/>
      <c r="I1441" s="36">
        <f>ROUND(E1441*H1441,2)</f>
        <v>0</v>
      </c>
      <c r="J1441" s="392"/>
      <c r="K1441" s="36">
        <f>ROUND(E1441*J1441,2)</f>
        <v>0</v>
      </c>
      <c r="L1441" s="36">
        <v>21</v>
      </c>
      <c r="M1441" s="36">
        <f>G1441*(1+L1441/100)</f>
        <v>0</v>
      </c>
      <c r="N1441" s="35">
        <v>2.5000000000000001E-4</v>
      </c>
      <c r="O1441" s="35">
        <f>ROUND(E1441*N1441,2)</f>
        <v>0.06</v>
      </c>
      <c r="P1441" s="35">
        <v>0</v>
      </c>
      <c r="Q1441" s="35">
        <f>ROUND(E1441*P1441,2)</f>
        <v>0</v>
      </c>
      <c r="R1441" s="36"/>
      <c r="S1441" s="36" t="s">
        <v>2116</v>
      </c>
      <c r="T1441" s="28" t="s">
        <v>2116</v>
      </c>
      <c r="U1441" s="21">
        <v>0.38</v>
      </c>
      <c r="V1441" s="21">
        <f>ROUND(E1441*U1441,2)</f>
        <v>86.45</v>
      </c>
      <c r="W1441" s="21"/>
      <c r="X1441" s="21" t="s">
        <v>135</v>
      </c>
      <c r="Y1441" s="21" t="s">
        <v>2117</v>
      </c>
      <c r="Z1441" s="15"/>
      <c r="AA1441" s="15"/>
      <c r="AB1441" s="15"/>
      <c r="AC1441" s="15"/>
      <c r="AD1441" s="15"/>
      <c r="AE1441" s="15"/>
      <c r="AF1441" s="15"/>
      <c r="AG1441" s="15" t="s">
        <v>838</v>
      </c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</row>
    <row r="1442" spans="1:60" outlineLevel="2">
      <c r="A1442" s="18"/>
      <c r="B1442" s="19"/>
      <c r="C1442" s="30" t="s">
        <v>628</v>
      </c>
      <c r="D1442" s="23"/>
      <c r="E1442" s="34">
        <v>144.69999999999999</v>
      </c>
      <c r="F1442" s="21"/>
      <c r="G1442" s="21"/>
      <c r="H1442" s="21"/>
      <c r="I1442" s="21"/>
      <c r="J1442" s="21"/>
      <c r="K1442" s="21"/>
      <c r="L1442" s="21"/>
      <c r="M1442" s="21"/>
      <c r="N1442" s="393"/>
      <c r="O1442" s="393"/>
      <c r="P1442" s="393"/>
      <c r="Q1442" s="393"/>
      <c r="R1442" s="21"/>
      <c r="S1442" s="21"/>
      <c r="T1442" s="21"/>
      <c r="U1442" s="21"/>
      <c r="V1442" s="21"/>
      <c r="W1442" s="21"/>
      <c r="X1442" s="21"/>
      <c r="Y1442" s="21"/>
      <c r="Z1442" s="15"/>
      <c r="AA1442" s="15"/>
      <c r="AB1442" s="15"/>
      <c r="AC1442" s="15"/>
      <c r="AD1442" s="15"/>
      <c r="AE1442" s="15"/>
      <c r="AF1442" s="15"/>
      <c r="AG1442" s="15" t="s">
        <v>131</v>
      </c>
      <c r="AH1442" s="15">
        <v>0</v>
      </c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</row>
    <row r="1443" spans="1:60" outlineLevel="3">
      <c r="A1443" s="18"/>
      <c r="B1443" s="19"/>
      <c r="C1443" s="30" t="s">
        <v>629</v>
      </c>
      <c r="D1443" s="23"/>
      <c r="E1443" s="34">
        <v>36.9</v>
      </c>
      <c r="F1443" s="21"/>
      <c r="G1443" s="21"/>
      <c r="H1443" s="21"/>
      <c r="I1443" s="21"/>
      <c r="J1443" s="21"/>
      <c r="K1443" s="21"/>
      <c r="L1443" s="21"/>
      <c r="M1443" s="21"/>
      <c r="N1443" s="393"/>
      <c r="O1443" s="393"/>
      <c r="P1443" s="393"/>
      <c r="Q1443" s="393"/>
      <c r="R1443" s="21"/>
      <c r="S1443" s="21"/>
      <c r="T1443" s="21"/>
      <c r="U1443" s="21"/>
      <c r="V1443" s="21"/>
      <c r="W1443" s="21"/>
      <c r="X1443" s="21"/>
      <c r="Y1443" s="21"/>
      <c r="Z1443" s="15"/>
      <c r="AA1443" s="15"/>
      <c r="AB1443" s="15"/>
      <c r="AC1443" s="15"/>
      <c r="AD1443" s="15"/>
      <c r="AE1443" s="15"/>
      <c r="AF1443" s="15"/>
      <c r="AG1443" s="15" t="s">
        <v>131</v>
      </c>
      <c r="AH1443" s="15">
        <v>0</v>
      </c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  <c r="AS1443" s="15"/>
      <c r="AT1443" s="15"/>
      <c r="AU1443" s="15"/>
      <c r="AV1443" s="15"/>
      <c r="AW1443" s="15"/>
      <c r="AX1443" s="15"/>
      <c r="AY1443" s="15"/>
      <c r="AZ1443" s="15"/>
      <c r="BA1443" s="15"/>
      <c r="BB1443" s="15"/>
      <c r="BC1443" s="15"/>
      <c r="BD1443" s="15"/>
      <c r="BE1443" s="15"/>
      <c r="BF1443" s="15"/>
      <c r="BG1443" s="15"/>
      <c r="BH1443" s="15"/>
    </row>
    <row r="1444" spans="1:60" outlineLevel="3">
      <c r="A1444" s="18"/>
      <c r="B1444" s="19"/>
      <c r="C1444" s="30" t="s">
        <v>630</v>
      </c>
      <c r="D1444" s="23"/>
      <c r="E1444" s="34">
        <v>45.9</v>
      </c>
      <c r="F1444" s="21"/>
      <c r="G1444" s="21"/>
      <c r="H1444" s="21"/>
      <c r="I1444" s="21"/>
      <c r="J1444" s="21"/>
      <c r="K1444" s="21"/>
      <c r="L1444" s="21"/>
      <c r="M1444" s="21"/>
      <c r="N1444" s="393"/>
      <c r="O1444" s="393"/>
      <c r="P1444" s="393"/>
      <c r="Q1444" s="393"/>
      <c r="R1444" s="21"/>
      <c r="S1444" s="21"/>
      <c r="T1444" s="21"/>
      <c r="U1444" s="21"/>
      <c r="V1444" s="21"/>
      <c r="W1444" s="21"/>
      <c r="X1444" s="21"/>
      <c r="Y1444" s="21"/>
      <c r="Z1444" s="15"/>
      <c r="AA1444" s="15"/>
      <c r="AB1444" s="15"/>
      <c r="AC1444" s="15"/>
      <c r="AD1444" s="15"/>
      <c r="AE1444" s="15"/>
      <c r="AF1444" s="15"/>
      <c r="AG1444" s="15" t="s">
        <v>131</v>
      </c>
      <c r="AH1444" s="15">
        <v>0</v>
      </c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15"/>
      <c r="AS1444" s="15"/>
      <c r="AT1444" s="15"/>
      <c r="AU1444" s="15"/>
      <c r="AV1444" s="15"/>
      <c r="AW1444" s="15"/>
      <c r="AX1444" s="15"/>
      <c r="AY1444" s="15"/>
      <c r="AZ1444" s="15"/>
      <c r="BA1444" s="15"/>
      <c r="BB1444" s="15"/>
      <c r="BC1444" s="15"/>
      <c r="BD1444" s="15"/>
      <c r="BE1444" s="15"/>
      <c r="BF1444" s="15"/>
      <c r="BG1444" s="15"/>
      <c r="BH1444" s="15"/>
    </row>
    <row r="1445" spans="1:60" outlineLevel="1">
      <c r="A1445" s="25">
        <v>222</v>
      </c>
      <c r="B1445" s="26" t="s">
        <v>1172</v>
      </c>
      <c r="C1445" s="29" t="s">
        <v>1173</v>
      </c>
      <c r="D1445" s="27" t="s">
        <v>267</v>
      </c>
      <c r="E1445" s="35">
        <v>85</v>
      </c>
      <c r="F1445" s="392"/>
      <c r="G1445" s="36">
        <f>ROUND(E1445*F1445,2)</f>
        <v>0</v>
      </c>
      <c r="H1445" s="392"/>
      <c r="I1445" s="36">
        <f>ROUND(E1445*H1445,2)</f>
        <v>0</v>
      </c>
      <c r="J1445" s="392"/>
      <c r="K1445" s="36">
        <f>ROUND(E1445*J1445,2)</f>
        <v>0</v>
      </c>
      <c r="L1445" s="36">
        <v>21</v>
      </c>
      <c r="M1445" s="36">
        <f>G1445*(1+L1445/100)</f>
        <v>0</v>
      </c>
      <c r="N1445" s="35">
        <v>2.5999999999999998E-4</v>
      </c>
      <c r="O1445" s="35">
        <f>ROUND(E1445*N1445,2)</f>
        <v>0.02</v>
      </c>
      <c r="P1445" s="35">
        <v>0</v>
      </c>
      <c r="Q1445" s="35">
        <f>ROUND(E1445*P1445,2)</f>
        <v>0</v>
      </c>
      <c r="R1445" s="36"/>
      <c r="S1445" s="36" t="s">
        <v>2116</v>
      </c>
      <c r="T1445" s="28" t="s">
        <v>2116</v>
      </c>
      <c r="U1445" s="21">
        <v>0</v>
      </c>
      <c r="V1445" s="21">
        <f>ROUND(E1445*U1445,2)</f>
        <v>0</v>
      </c>
      <c r="W1445" s="21"/>
      <c r="X1445" s="21" t="s">
        <v>135</v>
      </c>
      <c r="Y1445" s="21" t="s">
        <v>2117</v>
      </c>
      <c r="Z1445" s="15"/>
      <c r="AA1445" s="15"/>
      <c r="AB1445" s="15"/>
      <c r="AC1445" s="15"/>
      <c r="AD1445" s="15"/>
      <c r="AE1445" s="15"/>
      <c r="AF1445" s="15"/>
      <c r="AG1445" s="15" t="s">
        <v>838</v>
      </c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5"/>
      <c r="AZ1445" s="15"/>
      <c r="BA1445" s="15"/>
      <c r="BB1445" s="15"/>
      <c r="BC1445" s="15"/>
      <c r="BD1445" s="15"/>
      <c r="BE1445" s="15"/>
      <c r="BF1445" s="15"/>
      <c r="BG1445" s="15"/>
      <c r="BH1445" s="15"/>
    </row>
    <row r="1446" spans="1:60" outlineLevel="2">
      <c r="A1446" s="18"/>
      <c r="B1446" s="19"/>
      <c r="C1446" s="30" t="s">
        <v>1174</v>
      </c>
      <c r="D1446" s="23"/>
      <c r="E1446" s="34">
        <v>85</v>
      </c>
      <c r="F1446" s="21"/>
      <c r="G1446" s="21"/>
      <c r="H1446" s="21"/>
      <c r="I1446" s="21"/>
      <c r="J1446" s="21"/>
      <c r="K1446" s="21"/>
      <c r="L1446" s="21"/>
      <c r="M1446" s="21"/>
      <c r="N1446" s="393"/>
      <c r="O1446" s="393"/>
      <c r="P1446" s="393"/>
      <c r="Q1446" s="393"/>
      <c r="R1446" s="21"/>
      <c r="S1446" s="21"/>
      <c r="T1446" s="21"/>
      <c r="U1446" s="21"/>
      <c r="V1446" s="21"/>
      <c r="W1446" s="21"/>
      <c r="X1446" s="21"/>
      <c r="Y1446" s="21"/>
      <c r="Z1446" s="15"/>
      <c r="AA1446" s="15"/>
      <c r="AB1446" s="15"/>
      <c r="AC1446" s="15"/>
      <c r="AD1446" s="15"/>
      <c r="AE1446" s="15"/>
      <c r="AF1446" s="15"/>
      <c r="AG1446" s="15" t="s">
        <v>131</v>
      </c>
      <c r="AH1446" s="15">
        <v>0</v>
      </c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</row>
    <row r="1447" spans="1:60" outlineLevel="1">
      <c r="A1447" s="25">
        <v>223</v>
      </c>
      <c r="B1447" s="26" t="s">
        <v>1175</v>
      </c>
      <c r="C1447" s="29" t="s">
        <v>2256</v>
      </c>
      <c r="D1447" s="27" t="s">
        <v>152</v>
      </c>
      <c r="E1447" s="35">
        <v>250.25</v>
      </c>
      <c r="F1447" s="392"/>
      <c r="G1447" s="36">
        <f>ROUND(E1447*F1447,2)</f>
        <v>0</v>
      </c>
      <c r="H1447" s="392"/>
      <c r="I1447" s="36">
        <f>ROUND(E1447*H1447,2)</f>
        <v>0</v>
      </c>
      <c r="J1447" s="392"/>
      <c r="K1447" s="36">
        <f>ROUND(E1447*J1447,2)</f>
        <v>0</v>
      </c>
      <c r="L1447" s="36">
        <v>21</v>
      </c>
      <c r="M1447" s="36">
        <f>G1447*(1+L1447/100)</f>
        <v>0</v>
      </c>
      <c r="N1447" s="35">
        <v>0</v>
      </c>
      <c r="O1447" s="35">
        <f>ROUND(E1447*N1447,2)</f>
        <v>0</v>
      </c>
      <c r="P1447" s="35">
        <v>0</v>
      </c>
      <c r="Q1447" s="35">
        <f>ROUND(E1447*P1447,2)</f>
        <v>0</v>
      </c>
      <c r="R1447" s="36"/>
      <c r="S1447" s="36" t="s">
        <v>236</v>
      </c>
      <c r="T1447" s="28" t="s">
        <v>127</v>
      </c>
      <c r="U1447" s="21">
        <v>0</v>
      </c>
      <c r="V1447" s="21">
        <f>ROUND(E1447*U1447,2)</f>
        <v>0</v>
      </c>
      <c r="W1447" s="21"/>
      <c r="X1447" s="21" t="s">
        <v>231</v>
      </c>
      <c r="Y1447" s="21" t="s">
        <v>2117</v>
      </c>
      <c r="Z1447" s="15"/>
      <c r="AA1447" s="15"/>
      <c r="AB1447" s="15"/>
      <c r="AC1447" s="15"/>
      <c r="AD1447" s="15"/>
      <c r="AE1447" s="15"/>
      <c r="AF1447" s="15"/>
      <c r="AG1447" s="15" t="s">
        <v>964</v>
      </c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</row>
    <row r="1448" spans="1:60" outlineLevel="2">
      <c r="A1448" s="18"/>
      <c r="B1448" s="19"/>
      <c r="C1448" s="30" t="s">
        <v>1176</v>
      </c>
      <c r="D1448" s="23"/>
      <c r="E1448" s="34">
        <v>250.25</v>
      </c>
      <c r="F1448" s="21"/>
      <c r="G1448" s="21"/>
      <c r="H1448" s="21"/>
      <c r="I1448" s="21"/>
      <c r="J1448" s="21"/>
      <c r="K1448" s="21"/>
      <c r="L1448" s="21"/>
      <c r="M1448" s="21"/>
      <c r="N1448" s="393"/>
      <c r="O1448" s="393"/>
      <c r="P1448" s="393"/>
      <c r="Q1448" s="393"/>
      <c r="R1448" s="21"/>
      <c r="S1448" s="21"/>
      <c r="T1448" s="21"/>
      <c r="U1448" s="21"/>
      <c r="V1448" s="21"/>
      <c r="W1448" s="21"/>
      <c r="X1448" s="21"/>
      <c r="Y1448" s="21"/>
      <c r="Z1448" s="15"/>
      <c r="AA1448" s="15"/>
      <c r="AB1448" s="15"/>
      <c r="AC1448" s="15"/>
      <c r="AD1448" s="15"/>
      <c r="AE1448" s="15"/>
      <c r="AF1448" s="15"/>
      <c r="AG1448" s="15" t="s">
        <v>131</v>
      </c>
      <c r="AH1448" s="15">
        <v>0</v>
      </c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</row>
    <row r="1449" spans="1:60" ht="22.5" outlineLevel="1">
      <c r="A1449" s="25">
        <v>224</v>
      </c>
      <c r="B1449" s="26" t="s">
        <v>1177</v>
      </c>
      <c r="C1449" s="29" t="s">
        <v>2257</v>
      </c>
      <c r="D1449" s="27" t="s">
        <v>152</v>
      </c>
      <c r="E1449" s="35">
        <v>1656.6</v>
      </c>
      <c r="F1449" s="392"/>
      <c r="G1449" s="36">
        <f>ROUND(E1449*F1449,2)</f>
        <v>0</v>
      </c>
      <c r="H1449" s="392"/>
      <c r="I1449" s="36">
        <f>ROUND(E1449*H1449,2)</f>
        <v>0</v>
      </c>
      <c r="J1449" s="392"/>
      <c r="K1449" s="36">
        <f>ROUND(E1449*J1449,2)</f>
        <v>0</v>
      </c>
      <c r="L1449" s="36">
        <v>21</v>
      </c>
      <c r="M1449" s="36">
        <f>G1449*(1+L1449/100)</f>
        <v>0</v>
      </c>
      <c r="N1449" s="35">
        <v>0</v>
      </c>
      <c r="O1449" s="35">
        <f>ROUND(E1449*N1449,2)</f>
        <v>0</v>
      </c>
      <c r="P1449" s="35">
        <v>0</v>
      </c>
      <c r="Q1449" s="35">
        <f>ROUND(E1449*P1449,2)</f>
        <v>0</v>
      </c>
      <c r="R1449" s="36"/>
      <c r="S1449" s="36" t="s">
        <v>236</v>
      </c>
      <c r="T1449" s="28" t="s">
        <v>127</v>
      </c>
      <c r="U1449" s="21">
        <v>0</v>
      </c>
      <c r="V1449" s="21">
        <f>ROUND(E1449*U1449,2)</f>
        <v>0</v>
      </c>
      <c r="W1449" s="21"/>
      <c r="X1449" s="21" t="s">
        <v>231</v>
      </c>
      <c r="Y1449" s="21" t="s">
        <v>2117</v>
      </c>
      <c r="Z1449" s="15"/>
      <c r="AA1449" s="15"/>
      <c r="AB1449" s="15"/>
      <c r="AC1449" s="15"/>
      <c r="AD1449" s="15"/>
      <c r="AE1449" s="15"/>
      <c r="AF1449" s="15"/>
      <c r="AG1449" s="15" t="s">
        <v>964</v>
      </c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  <c r="AS1449" s="15"/>
      <c r="AT1449" s="15"/>
      <c r="AU1449" s="15"/>
      <c r="AV1449" s="15"/>
      <c r="AW1449" s="15"/>
      <c r="AX1449" s="15"/>
      <c r="AY1449" s="15"/>
      <c r="AZ1449" s="15"/>
      <c r="BA1449" s="15"/>
      <c r="BB1449" s="15"/>
      <c r="BC1449" s="15"/>
      <c r="BD1449" s="15"/>
      <c r="BE1449" s="15"/>
      <c r="BF1449" s="15"/>
      <c r="BG1449" s="15"/>
      <c r="BH1449" s="15"/>
    </row>
    <row r="1450" spans="1:60" outlineLevel="2">
      <c r="A1450" s="18"/>
      <c r="B1450" s="19"/>
      <c r="C1450" s="30" t="s">
        <v>1178</v>
      </c>
      <c r="D1450" s="23"/>
      <c r="E1450" s="34">
        <v>1656.6</v>
      </c>
      <c r="F1450" s="21"/>
      <c r="G1450" s="21"/>
      <c r="H1450" s="21"/>
      <c r="I1450" s="21"/>
      <c r="J1450" s="21"/>
      <c r="K1450" s="21"/>
      <c r="L1450" s="21"/>
      <c r="M1450" s="21"/>
      <c r="N1450" s="393"/>
      <c r="O1450" s="393"/>
      <c r="P1450" s="393"/>
      <c r="Q1450" s="393"/>
      <c r="R1450" s="21"/>
      <c r="S1450" s="21"/>
      <c r="T1450" s="21"/>
      <c r="U1450" s="21"/>
      <c r="V1450" s="21"/>
      <c r="W1450" s="21"/>
      <c r="X1450" s="21"/>
      <c r="Y1450" s="21"/>
      <c r="Z1450" s="15"/>
      <c r="AA1450" s="15"/>
      <c r="AB1450" s="15"/>
      <c r="AC1450" s="15"/>
      <c r="AD1450" s="15"/>
      <c r="AE1450" s="15"/>
      <c r="AF1450" s="15"/>
      <c r="AG1450" s="15" t="s">
        <v>131</v>
      </c>
      <c r="AH1450" s="15">
        <v>0</v>
      </c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  <c r="AS1450" s="15"/>
      <c r="AT1450" s="15"/>
      <c r="AU1450" s="15"/>
      <c r="AV1450" s="15"/>
      <c r="AW1450" s="15"/>
      <c r="AX1450" s="15"/>
      <c r="AY1450" s="15"/>
      <c r="AZ1450" s="15"/>
      <c r="BA1450" s="15"/>
      <c r="BB1450" s="15"/>
      <c r="BC1450" s="15"/>
      <c r="BD1450" s="15"/>
      <c r="BE1450" s="15"/>
      <c r="BF1450" s="15"/>
      <c r="BG1450" s="15"/>
      <c r="BH1450" s="15"/>
    </row>
    <row r="1451" spans="1:60" outlineLevel="1">
      <c r="A1451" s="25">
        <v>225</v>
      </c>
      <c r="B1451" s="26" t="s">
        <v>1179</v>
      </c>
      <c r="C1451" s="29" t="s">
        <v>1180</v>
      </c>
      <c r="D1451" s="27" t="s">
        <v>267</v>
      </c>
      <c r="E1451" s="35">
        <v>95</v>
      </c>
      <c r="F1451" s="392"/>
      <c r="G1451" s="36">
        <f>ROUND(E1451*F1451,2)</f>
        <v>0</v>
      </c>
      <c r="H1451" s="392"/>
      <c r="I1451" s="36">
        <f>ROUND(E1451*H1451,2)</f>
        <v>0</v>
      </c>
      <c r="J1451" s="392"/>
      <c r="K1451" s="36">
        <f>ROUND(E1451*J1451,2)</f>
        <v>0</v>
      </c>
      <c r="L1451" s="36">
        <v>21</v>
      </c>
      <c r="M1451" s="36">
        <f>G1451*(1+L1451/100)</f>
        <v>0</v>
      </c>
      <c r="N1451" s="35">
        <v>0</v>
      </c>
      <c r="O1451" s="35">
        <f>ROUND(E1451*N1451,2)</f>
        <v>0</v>
      </c>
      <c r="P1451" s="35">
        <v>0</v>
      </c>
      <c r="Q1451" s="35">
        <f>ROUND(E1451*P1451,2)</f>
        <v>0</v>
      </c>
      <c r="R1451" s="36"/>
      <c r="S1451" s="36" t="s">
        <v>236</v>
      </c>
      <c r="T1451" s="28" t="s">
        <v>127</v>
      </c>
      <c r="U1451" s="21">
        <v>0</v>
      </c>
      <c r="V1451" s="21">
        <f>ROUND(E1451*U1451,2)</f>
        <v>0</v>
      </c>
      <c r="W1451" s="21"/>
      <c r="X1451" s="21" t="s">
        <v>231</v>
      </c>
      <c r="Y1451" s="21" t="s">
        <v>2117</v>
      </c>
      <c r="Z1451" s="15"/>
      <c r="AA1451" s="15"/>
      <c r="AB1451" s="15"/>
      <c r="AC1451" s="15"/>
      <c r="AD1451" s="15"/>
      <c r="AE1451" s="15"/>
      <c r="AF1451" s="15"/>
      <c r="AG1451" s="15" t="s">
        <v>964</v>
      </c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</row>
    <row r="1452" spans="1:60" outlineLevel="2">
      <c r="A1452" s="18"/>
      <c r="B1452" s="19"/>
      <c r="C1452" s="30" t="s">
        <v>61</v>
      </c>
      <c r="D1452" s="23"/>
      <c r="E1452" s="34">
        <v>95</v>
      </c>
      <c r="F1452" s="21"/>
      <c r="G1452" s="21"/>
      <c r="H1452" s="21"/>
      <c r="I1452" s="21"/>
      <c r="J1452" s="21"/>
      <c r="K1452" s="21"/>
      <c r="L1452" s="21"/>
      <c r="M1452" s="21"/>
      <c r="N1452" s="393"/>
      <c r="O1452" s="393"/>
      <c r="P1452" s="393"/>
      <c r="Q1452" s="393"/>
      <c r="R1452" s="21"/>
      <c r="S1452" s="21"/>
      <c r="T1452" s="21"/>
      <c r="U1452" s="21"/>
      <c r="V1452" s="21"/>
      <c r="W1452" s="21"/>
      <c r="X1452" s="21"/>
      <c r="Y1452" s="21"/>
      <c r="Z1452" s="15"/>
      <c r="AA1452" s="15"/>
      <c r="AB1452" s="15"/>
      <c r="AC1452" s="15"/>
      <c r="AD1452" s="15"/>
      <c r="AE1452" s="15"/>
      <c r="AF1452" s="15"/>
      <c r="AG1452" s="15" t="s">
        <v>131</v>
      </c>
      <c r="AH1452" s="15">
        <v>0</v>
      </c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</row>
    <row r="1453" spans="1:60" ht="22.5" outlineLevel="1">
      <c r="A1453" s="25">
        <v>226</v>
      </c>
      <c r="B1453" s="26" t="s">
        <v>1181</v>
      </c>
      <c r="C1453" s="29" t="s">
        <v>1182</v>
      </c>
      <c r="D1453" s="27" t="s">
        <v>267</v>
      </c>
      <c r="E1453" s="35">
        <v>1320.2909999999999</v>
      </c>
      <c r="F1453" s="392"/>
      <c r="G1453" s="36">
        <f>ROUND(E1453*F1453,2)</f>
        <v>0</v>
      </c>
      <c r="H1453" s="392"/>
      <c r="I1453" s="36">
        <f>ROUND(E1453*H1453,2)</f>
        <v>0</v>
      </c>
      <c r="J1453" s="392"/>
      <c r="K1453" s="36">
        <f>ROUND(E1453*J1453,2)</f>
        <v>0</v>
      </c>
      <c r="L1453" s="36">
        <v>21</v>
      </c>
      <c r="M1453" s="36">
        <f>G1453*(1+L1453/100)</f>
        <v>0</v>
      </c>
      <c r="N1453" s="35">
        <v>0</v>
      </c>
      <c r="O1453" s="35">
        <f>ROUND(E1453*N1453,2)</f>
        <v>0</v>
      </c>
      <c r="P1453" s="35">
        <v>0</v>
      </c>
      <c r="Q1453" s="35">
        <f>ROUND(E1453*P1453,2)</f>
        <v>0</v>
      </c>
      <c r="R1453" s="36"/>
      <c r="S1453" s="36" t="s">
        <v>236</v>
      </c>
      <c r="T1453" s="28" t="s">
        <v>127</v>
      </c>
      <c r="U1453" s="21">
        <v>0</v>
      </c>
      <c r="V1453" s="21">
        <f>ROUND(E1453*U1453,2)</f>
        <v>0</v>
      </c>
      <c r="W1453" s="21"/>
      <c r="X1453" s="21" t="s">
        <v>231</v>
      </c>
      <c r="Y1453" s="21" t="s">
        <v>2117</v>
      </c>
      <c r="Z1453" s="15"/>
      <c r="AA1453" s="15"/>
      <c r="AB1453" s="15"/>
      <c r="AC1453" s="15"/>
      <c r="AD1453" s="15"/>
      <c r="AE1453" s="15"/>
      <c r="AF1453" s="15"/>
      <c r="AG1453" s="15" t="s">
        <v>964</v>
      </c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</row>
    <row r="1454" spans="1:60" outlineLevel="2">
      <c r="A1454" s="18"/>
      <c r="B1454" s="19"/>
      <c r="C1454" s="30" t="s">
        <v>1183</v>
      </c>
      <c r="D1454" s="23"/>
      <c r="E1454" s="34">
        <v>1320.2909999999999</v>
      </c>
      <c r="F1454" s="21"/>
      <c r="G1454" s="21"/>
      <c r="H1454" s="21"/>
      <c r="I1454" s="21"/>
      <c r="J1454" s="21"/>
      <c r="K1454" s="21"/>
      <c r="L1454" s="21"/>
      <c r="M1454" s="21"/>
      <c r="N1454" s="393"/>
      <c r="O1454" s="393"/>
      <c r="P1454" s="393"/>
      <c r="Q1454" s="393"/>
      <c r="R1454" s="21"/>
      <c r="S1454" s="21"/>
      <c r="T1454" s="21"/>
      <c r="U1454" s="21"/>
      <c r="V1454" s="21"/>
      <c r="W1454" s="21"/>
      <c r="X1454" s="21"/>
      <c r="Y1454" s="21"/>
      <c r="Z1454" s="15"/>
      <c r="AA1454" s="15"/>
      <c r="AB1454" s="15"/>
      <c r="AC1454" s="15"/>
      <c r="AD1454" s="15"/>
      <c r="AE1454" s="15"/>
      <c r="AF1454" s="15"/>
      <c r="AG1454" s="15" t="s">
        <v>131</v>
      </c>
      <c r="AH1454" s="15">
        <v>0</v>
      </c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15"/>
      <c r="AS1454" s="15"/>
      <c r="AT1454" s="15"/>
      <c r="AU1454" s="15"/>
      <c r="AV1454" s="15"/>
      <c r="AW1454" s="15"/>
      <c r="AX1454" s="15"/>
      <c r="AY1454" s="15"/>
      <c r="AZ1454" s="15"/>
      <c r="BA1454" s="15"/>
      <c r="BB1454" s="15"/>
      <c r="BC1454" s="15"/>
      <c r="BD1454" s="15"/>
      <c r="BE1454" s="15"/>
      <c r="BF1454" s="15"/>
      <c r="BG1454" s="15"/>
      <c r="BH1454" s="15"/>
    </row>
    <row r="1455" spans="1:60" outlineLevel="1">
      <c r="A1455" s="18">
        <v>227</v>
      </c>
      <c r="B1455" s="19" t="s">
        <v>1184</v>
      </c>
      <c r="C1455" s="31" t="s">
        <v>1185</v>
      </c>
      <c r="D1455" s="20" t="s">
        <v>0</v>
      </c>
      <c r="E1455" s="465"/>
      <c r="F1455" s="22"/>
      <c r="G1455" s="21">
        <f>ROUND(E1455*F1455,2)</f>
        <v>0</v>
      </c>
      <c r="H1455" s="22"/>
      <c r="I1455" s="21">
        <f>ROUND(E1455*H1455,2)</f>
        <v>0</v>
      </c>
      <c r="J1455" s="22"/>
      <c r="K1455" s="21">
        <f>ROUND(E1455*J1455,2)</f>
        <v>0</v>
      </c>
      <c r="L1455" s="21">
        <v>21</v>
      </c>
      <c r="M1455" s="21">
        <f>G1455*(1+L1455/100)</f>
        <v>0</v>
      </c>
      <c r="N1455" s="393">
        <v>0</v>
      </c>
      <c r="O1455" s="393">
        <f>ROUND(E1455*N1455,2)</f>
        <v>0</v>
      </c>
      <c r="P1455" s="393">
        <v>0</v>
      </c>
      <c r="Q1455" s="393">
        <f>ROUND(E1455*P1455,2)</f>
        <v>0</v>
      </c>
      <c r="R1455" s="21"/>
      <c r="S1455" s="21" t="s">
        <v>2116</v>
      </c>
      <c r="T1455" s="21" t="s">
        <v>2116</v>
      </c>
      <c r="U1455" s="21">
        <v>0</v>
      </c>
      <c r="V1455" s="21">
        <f>ROUND(E1455*U1455,2)</f>
        <v>0</v>
      </c>
      <c r="W1455" s="21"/>
      <c r="X1455" s="21" t="s">
        <v>881</v>
      </c>
      <c r="Y1455" s="21" t="s">
        <v>2117</v>
      </c>
      <c r="Z1455" s="15"/>
      <c r="AA1455" s="15"/>
      <c r="AB1455" s="15"/>
      <c r="AC1455" s="15"/>
      <c r="AD1455" s="15"/>
      <c r="AE1455" s="15"/>
      <c r="AF1455" s="15"/>
      <c r="AG1455" s="15" t="s">
        <v>882</v>
      </c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</row>
    <row r="1456" spans="1:60">
      <c r="A1456" s="464" t="s">
        <v>120</v>
      </c>
      <c r="B1456" s="450" t="s">
        <v>83</v>
      </c>
      <c r="C1456" s="451" t="s">
        <v>84</v>
      </c>
      <c r="D1456" s="452"/>
      <c r="E1456" s="453"/>
      <c r="F1456" s="454"/>
      <c r="G1456" s="454">
        <f>SUMIF(AG1457:AG1610,"&lt;&gt;NOR",G1457:G1610)</f>
        <v>0</v>
      </c>
      <c r="H1456" s="454"/>
      <c r="I1456" s="454">
        <f>SUM(I1457:I1610)</f>
        <v>0</v>
      </c>
      <c r="J1456" s="454"/>
      <c r="K1456" s="454">
        <f>SUM(K1457:K1610)</f>
        <v>0</v>
      </c>
      <c r="L1456" s="454"/>
      <c r="M1456" s="454">
        <f>SUM(M1457:M1610)</f>
        <v>0</v>
      </c>
      <c r="N1456" s="453"/>
      <c r="O1456" s="453">
        <f>SUM(O1457:O1610)</f>
        <v>16.28</v>
      </c>
      <c r="P1456" s="453"/>
      <c r="Q1456" s="453">
        <f>SUM(Q1457:Q1610)</f>
        <v>0</v>
      </c>
      <c r="R1456" s="454"/>
      <c r="S1456" s="454"/>
      <c r="T1456" s="455"/>
      <c r="U1456" s="24"/>
      <c r="V1456" s="24">
        <f>SUM(V1457:V1610)</f>
        <v>812.39</v>
      </c>
      <c r="W1456" s="24"/>
      <c r="X1456" s="24"/>
      <c r="Y1456" s="24"/>
      <c r="AG1456" t="s">
        <v>121</v>
      </c>
    </row>
    <row r="1457" spans="1:60" outlineLevel="1">
      <c r="A1457" s="25">
        <v>228</v>
      </c>
      <c r="B1457" s="26" t="s">
        <v>1186</v>
      </c>
      <c r="C1457" s="29" t="s">
        <v>1187</v>
      </c>
      <c r="D1457" s="27" t="s">
        <v>152</v>
      </c>
      <c r="E1457" s="35">
        <v>572.81150000000002</v>
      </c>
      <c r="F1457" s="392"/>
      <c r="G1457" s="36">
        <f>ROUND(E1457*F1457,2)</f>
        <v>0</v>
      </c>
      <c r="H1457" s="392"/>
      <c r="I1457" s="36">
        <f>ROUND(E1457*H1457,2)</f>
        <v>0</v>
      </c>
      <c r="J1457" s="392"/>
      <c r="K1457" s="36">
        <f>ROUND(E1457*J1457,2)</f>
        <v>0</v>
      </c>
      <c r="L1457" s="36">
        <v>21</v>
      </c>
      <c r="M1457" s="36">
        <f>G1457*(1+L1457/100)</f>
        <v>0</v>
      </c>
      <c r="N1457" s="35">
        <v>1.6000000000000001E-4</v>
      </c>
      <c r="O1457" s="35">
        <f>ROUND(E1457*N1457,2)</f>
        <v>0.09</v>
      </c>
      <c r="P1457" s="35">
        <v>0</v>
      </c>
      <c r="Q1457" s="35">
        <f>ROUND(E1457*P1457,2)</f>
        <v>0</v>
      </c>
      <c r="R1457" s="36"/>
      <c r="S1457" s="36" t="s">
        <v>2116</v>
      </c>
      <c r="T1457" s="28" t="s">
        <v>2116</v>
      </c>
      <c r="U1457" s="21">
        <v>0.05</v>
      </c>
      <c r="V1457" s="21">
        <f>ROUND(E1457*U1457,2)</f>
        <v>28.64</v>
      </c>
      <c r="W1457" s="21"/>
      <c r="X1457" s="21" t="s">
        <v>135</v>
      </c>
      <c r="Y1457" s="21" t="s">
        <v>2117</v>
      </c>
      <c r="Z1457" s="15"/>
      <c r="AA1457" s="15"/>
      <c r="AB1457" s="15"/>
      <c r="AC1457" s="15"/>
      <c r="AD1457" s="15"/>
      <c r="AE1457" s="15"/>
      <c r="AF1457" s="15"/>
      <c r="AG1457" s="15" t="s">
        <v>136</v>
      </c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  <c r="AX1457" s="15"/>
      <c r="AY1457" s="15"/>
      <c r="AZ1457" s="15"/>
      <c r="BA1457" s="15"/>
      <c r="BB1457" s="15"/>
      <c r="BC1457" s="15"/>
      <c r="BD1457" s="15"/>
      <c r="BE1457" s="15"/>
      <c r="BF1457" s="15"/>
      <c r="BG1457" s="15"/>
      <c r="BH1457" s="15"/>
    </row>
    <row r="1458" spans="1:60" outlineLevel="2">
      <c r="A1458" s="18"/>
      <c r="B1458" s="19"/>
      <c r="C1458" s="30" t="s">
        <v>358</v>
      </c>
      <c r="D1458" s="23"/>
      <c r="E1458" s="34">
        <v>16.170000000000002</v>
      </c>
      <c r="F1458" s="21"/>
      <c r="G1458" s="21"/>
      <c r="H1458" s="21"/>
      <c r="I1458" s="21"/>
      <c r="J1458" s="21"/>
      <c r="K1458" s="21"/>
      <c r="L1458" s="21"/>
      <c r="M1458" s="21"/>
      <c r="N1458" s="393"/>
      <c r="O1458" s="393"/>
      <c r="P1458" s="393"/>
      <c r="Q1458" s="393"/>
      <c r="R1458" s="21"/>
      <c r="S1458" s="21"/>
      <c r="T1458" s="21"/>
      <c r="U1458" s="21"/>
      <c r="V1458" s="21"/>
      <c r="W1458" s="21"/>
      <c r="X1458" s="21"/>
      <c r="Y1458" s="21"/>
      <c r="Z1458" s="15"/>
      <c r="AA1458" s="15"/>
      <c r="AB1458" s="15"/>
      <c r="AC1458" s="15"/>
      <c r="AD1458" s="15"/>
      <c r="AE1458" s="15"/>
      <c r="AF1458" s="15"/>
      <c r="AG1458" s="15" t="s">
        <v>131</v>
      </c>
      <c r="AH1458" s="15">
        <v>0</v>
      </c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15"/>
      <c r="AS1458" s="15"/>
      <c r="AT1458" s="15"/>
      <c r="AU1458" s="15"/>
      <c r="AV1458" s="15"/>
      <c r="AW1458" s="15"/>
      <c r="AX1458" s="15"/>
      <c r="AY1458" s="15"/>
      <c r="AZ1458" s="15"/>
      <c r="BA1458" s="15"/>
      <c r="BB1458" s="15"/>
      <c r="BC1458" s="15"/>
      <c r="BD1458" s="15"/>
      <c r="BE1458" s="15"/>
      <c r="BF1458" s="15"/>
      <c r="BG1458" s="15"/>
      <c r="BH1458" s="15"/>
    </row>
    <row r="1459" spans="1:60" outlineLevel="3">
      <c r="A1459" s="18"/>
      <c r="B1459" s="19"/>
      <c r="C1459" s="30" t="s">
        <v>359</v>
      </c>
      <c r="D1459" s="23"/>
      <c r="E1459" s="34">
        <v>6.75</v>
      </c>
      <c r="F1459" s="21"/>
      <c r="G1459" s="21"/>
      <c r="H1459" s="21"/>
      <c r="I1459" s="21"/>
      <c r="J1459" s="21"/>
      <c r="K1459" s="21"/>
      <c r="L1459" s="21"/>
      <c r="M1459" s="21"/>
      <c r="N1459" s="393"/>
      <c r="O1459" s="393"/>
      <c r="P1459" s="393"/>
      <c r="Q1459" s="393"/>
      <c r="R1459" s="21"/>
      <c r="S1459" s="21"/>
      <c r="T1459" s="21"/>
      <c r="U1459" s="21"/>
      <c r="V1459" s="21"/>
      <c r="W1459" s="21"/>
      <c r="X1459" s="21"/>
      <c r="Y1459" s="21"/>
      <c r="Z1459" s="15"/>
      <c r="AA1459" s="15"/>
      <c r="AB1459" s="15"/>
      <c r="AC1459" s="15"/>
      <c r="AD1459" s="15"/>
      <c r="AE1459" s="15"/>
      <c r="AF1459" s="15"/>
      <c r="AG1459" s="15" t="s">
        <v>131</v>
      </c>
      <c r="AH1459" s="15">
        <v>0</v>
      </c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</row>
    <row r="1460" spans="1:60" outlineLevel="3">
      <c r="A1460" s="18"/>
      <c r="B1460" s="19"/>
      <c r="C1460" s="30" t="s">
        <v>360</v>
      </c>
      <c r="D1460" s="23"/>
      <c r="E1460" s="34">
        <v>12.81</v>
      </c>
      <c r="F1460" s="21"/>
      <c r="G1460" s="21"/>
      <c r="H1460" s="21"/>
      <c r="I1460" s="21"/>
      <c r="J1460" s="21"/>
      <c r="K1460" s="21"/>
      <c r="L1460" s="21"/>
      <c r="M1460" s="21"/>
      <c r="N1460" s="393"/>
      <c r="O1460" s="393"/>
      <c r="P1460" s="393"/>
      <c r="Q1460" s="393"/>
      <c r="R1460" s="21"/>
      <c r="S1460" s="21"/>
      <c r="T1460" s="21"/>
      <c r="U1460" s="21"/>
      <c r="V1460" s="21"/>
      <c r="W1460" s="21"/>
      <c r="X1460" s="21"/>
      <c r="Y1460" s="21"/>
      <c r="Z1460" s="15"/>
      <c r="AA1460" s="15"/>
      <c r="AB1460" s="15"/>
      <c r="AC1460" s="15"/>
      <c r="AD1460" s="15"/>
      <c r="AE1460" s="15"/>
      <c r="AF1460" s="15"/>
      <c r="AG1460" s="15" t="s">
        <v>131</v>
      </c>
      <c r="AH1460" s="15">
        <v>0</v>
      </c>
      <c r="AI1460" s="15"/>
      <c r="AJ1460" s="15"/>
      <c r="AK1460" s="15"/>
      <c r="AL1460" s="15"/>
      <c r="AM1460" s="15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</row>
    <row r="1461" spans="1:60" outlineLevel="3">
      <c r="A1461" s="18"/>
      <c r="B1461" s="19"/>
      <c r="C1461" s="30" t="s">
        <v>361</v>
      </c>
      <c r="D1461" s="23"/>
      <c r="E1461" s="34">
        <v>6.75</v>
      </c>
      <c r="F1461" s="21"/>
      <c r="G1461" s="21"/>
      <c r="H1461" s="21"/>
      <c r="I1461" s="21"/>
      <c r="J1461" s="21"/>
      <c r="K1461" s="21"/>
      <c r="L1461" s="21"/>
      <c r="M1461" s="21"/>
      <c r="N1461" s="393"/>
      <c r="O1461" s="393"/>
      <c r="P1461" s="393"/>
      <c r="Q1461" s="393"/>
      <c r="R1461" s="21"/>
      <c r="S1461" s="21"/>
      <c r="T1461" s="21"/>
      <c r="U1461" s="21"/>
      <c r="V1461" s="21"/>
      <c r="W1461" s="21"/>
      <c r="X1461" s="21"/>
      <c r="Y1461" s="21"/>
      <c r="Z1461" s="15"/>
      <c r="AA1461" s="15"/>
      <c r="AB1461" s="15"/>
      <c r="AC1461" s="15"/>
      <c r="AD1461" s="15"/>
      <c r="AE1461" s="15"/>
      <c r="AF1461" s="15"/>
      <c r="AG1461" s="15" t="s">
        <v>131</v>
      </c>
      <c r="AH1461" s="15">
        <v>0</v>
      </c>
      <c r="AI1461" s="15"/>
      <c r="AJ1461" s="15"/>
      <c r="AK1461" s="15"/>
      <c r="AL1461" s="15"/>
      <c r="AM1461" s="15"/>
      <c r="AN1461" s="15"/>
      <c r="AO1461" s="15"/>
      <c r="AP1461" s="15"/>
      <c r="AQ1461" s="15"/>
      <c r="AR1461" s="15"/>
      <c r="AS1461" s="15"/>
      <c r="AT1461" s="15"/>
      <c r="AU1461" s="15"/>
      <c r="AV1461" s="15"/>
      <c r="AW1461" s="15"/>
      <c r="AX1461" s="15"/>
      <c r="AY1461" s="15"/>
      <c r="AZ1461" s="15"/>
      <c r="BA1461" s="15"/>
      <c r="BB1461" s="15"/>
      <c r="BC1461" s="15"/>
      <c r="BD1461" s="15"/>
      <c r="BE1461" s="15"/>
      <c r="BF1461" s="15"/>
      <c r="BG1461" s="15"/>
      <c r="BH1461" s="15"/>
    </row>
    <row r="1462" spans="1:60" outlineLevel="3">
      <c r="A1462" s="18"/>
      <c r="B1462" s="19"/>
      <c r="C1462" s="30" t="s">
        <v>362</v>
      </c>
      <c r="D1462" s="23"/>
      <c r="E1462" s="34">
        <v>37.799999999999997</v>
      </c>
      <c r="F1462" s="21"/>
      <c r="G1462" s="21"/>
      <c r="H1462" s="21"/>
      <c r="I1462" s="21"/>
      <c r="J1462" s="21"/>
      <c r="K1462" s="21"/>
      <c r="L1462" s="21"/>
      <c r="M1462" s="21"/>
      <c r="N1462" s="393"/>
      <c r="O1462" s="393"/>
      <c r="P1462" s="393"/>
      <c r="Q1462" s="393"/>
      <c r="R1462" s="21"/>
      <c r="S1462" s="21"/>
      <c r="T1462" s="21"/>
      <c r="U1462" s="21"/>
      <c r="V1462" s="21"/>
      <c r="W1462" s="21"/>
      <c r="X1462" s="21"/>
      <c r="Y1462" s="21"/>
      <c r="Z1462" s="15"/>
      <c r="AA1462" s="15"/>
      <c r="AB1462" s="15"/>
      <c r="AC1462" s="15"/>
      <c r="AD1462" s="15"/>
      <c r="AE1462" s="15"/>
      <c r="AF1462" s="15"/>
      <c r="AG1462" s="15" t="s">
        <v>131</v>
      </c>
      <c r="AH1462" s="15">
        <v>0</v>
      </c>
      <c r="AI1462" s="15"/>
      <c r="AJ1462" s="15"/>
      <c r="AK1462" s="15"/>
      <c r="AL1462" s="15"/>
      <c r="AM1462" s="15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</row>
    <row r="1463" spans="1:60" outlineLevel="3">
      <c r="A1463" s="18"/>
      <c r="B1463" s="19"/>
      <c r="C1463" s="30" t="s">
        <v>363</v>
      </c>
      <c r="D1463" s="23"/>
      <c r="E1463" s="34">
        <v>20.58</v>
      </c>
      <c r="F1463" s="21"/>
      <c r="G1463" s="21"/>
      <c r="H1463" s="21"/>
      <c r="I1463" s="21"/>
      <c r="J1463" s="21"/>
      <c r="K1463" s="21"/>
      <c r="L1463" s="21"/>
      <c r="M1463" s="21"/>
      <c r="N1463" s="393"/>
      <c r="O1463" s="393"/>
      <c r="P1463" s="393"/>
      <c r="Q1463" s="393"/>
      <c r="R1463" s="21"/>
      <c r="S1463" s="21"/>
      <c r="T1463" s="21"/>
      <c r="U1463" s="21"/>
      <c r="V1463" s="21"/>
      <c r="W1463" s="21"/>
      <c r="X1463" s="21"/>
      <c r="Y1463" s="21"/>
      <c r="Z1463" s="15"/>
      <c r="AA1463" s="15"/>
      <c r="AB1463" s="15"/>
      <c r="AC1463" s="15"/>
      <c r="AD1463" s="15"/>
      <c r="AE1463" s="15"/>
      <c r="AF1463" s="15"/>
      <c r="AG1463" s="15" t="s">
        <v>131</v>
      </c>
      <c r="AH1463" s="15">
        <v>0</v>
      </c>
      <c r="AI1463" s="15"/>
      <c r="AJ1463" s="15"/>
      <c r="AK1463" s="15"/>
      <c r="AL1463" s="15"/>
      <c r="AM1463" s="15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  <c r="AX1463" s="15"/>
      <c r="AY1463" s="15"/>
      <c r="AZ1463" s="15"/>
      <c r="BA1463" s="15"/>
      <c r="BB1463" s="15"/>
      <c r="BC1463" s="15"/>
      <c r="BD1463" s="15"/>
      <c r="BE1463" s="15"/>
      <c r="BF1463" s="15"/>
      <c r="BG1463" s="15"/>
      <c r="BH1463" s="15"/>
    </row>
    <row r="1464" spans="1:60" outlineLevel="3">
      <c r="A1464" s="18"/>
      <c r="B1464" s="19"/>
      <c r="C1464" s="30" t="s">
        <v>364</v>
      </c>
      <c r="D1464" s="23"/>
      <c r="E1464" s="34">
        <v>2.7</v>
      </c>
      <c r="F1464" s="21"/>
      <c r="G1464" s="21"/>
      <c r="H1464" s="21"/>
      <c r="I1464" s="21"/>
      <c r="J1464" s="21"/>
      <c r="K1464" s="21"/>
      <c r="L1464" s="21"/>
      <c r="M1464" s="21"/>
      <c r="N1464" s="393"/>
      <c r="O1464" s="393"/>
      <c r="P1464" s="393"/>
      <c r="Q1464" s="393"/>
      <c r="R1464" s="21"/>
      <c r="S1464" s="21"/>
      <c r="T1464" s="21"/>
      <c r="U1464" s="21"/>
      <c r="V1464" s="21"/>
      <c r="W1464" s="21"/>
      <c r="X1464" s="21"/>
      <c r="Y1464" s="21"/>
      <c r="Z1464" s="15"/>
      <c r="AA1464" s="15"/>
      <c r="AB1464" s="15"/>
      <c r="AC1464" s="15"/>
      <c r="AD1464" s="15"/>
      <c r="AE1464" s="15"/>
      <c r="AF1464" s="15"/>
      <c r="AG1464" s="15" t="s">
        <v>131</v>
      </c>
      <c r="AH1464" s="15">
        <v>0</v>
      </c>
      <c r="AI1464" s="15"/>
      <c r="AJ1464" s="15"/>
      <c r="AK1464" s="15"/>
      <c r="AL1464" s="15"/>
      <c r="AM1464" s="15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  <c r="AX1464" s="15"/>
      <c r="AY1464" s="15"/>
      <c r="AZ1464" s="15"/>
      <c r="BA1464" s="15"/>
      <c r="BB1464" s="15"/>
      <c r="BC1464" s="15"/>
      <c r="BD1464" s="15"/>
      <c r="BE1464" s="15"/>
      <c r="BF1464" s="15"/>
      <c r="BG1464" s="15"/>
      <c r="BH1464" s="15"/>
    </row>
    <row r="1465" spans="1:60" outlineLevel="3">
      <c r="A1465" s="18"/>
      <c r="B1465" s="19"/>
      <c r="C1465" s="30" t="s">
        <v>365</v>
      </c>
      <c r="D1465" s="23"/>
      <c r="E1465" s="34">
        <v>2.85</v>
      </c>
      <c r="F1465" s="21"/>
      <c r="G1465" s="21"/>
      <c r="H1465" s="21"/>
      <c r="I1465" s="21"/>
      <c r="J1465" s="21"/>
      <c r="K1465" s="21"/>
      <c r="L1465" s="21"/>
      <c r="M1465" s="21"/>
      <c r="N1465" s="393"/>
      <c r="O1465" s="393"/>
      <c r="P1465" s="393"/>
      <c r="Q1465" s="393"/>
      <c r="R1465" s="21"/>
      <c r="S1465" s="21"/>
      <c r="T1465" s="21"/>
      <c r="U1465" s="21"/>
      <c r="V1465" s="21"/>
      <c r="W1465" s="21"/>
      <c r="X1465" s="21"/>
      <c r="Y1465" s="21"/>
      <c r="Z1465" s="15"/>
      <c r="AA1465" s="15"/>
      <c r="AB1465" s="15"/>
      <c r="AC1465" s="15"/>
      <c r="AD1465" s="15"/>
      <c r="AE1465" s="15"/>
      <c r="AF1465" s="15"/>
      <c r="AG1465" s="15" t="s">
        <v>131</v>
      </c>
      <c r="AH1465" s="15">
        <v>0</v>
      </c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15"/>
      <c r="AS1465" s="15"/>
      <c r="AT1465" s="15"/>
      <c r="AU1465" s="15"/>
      <c r="AV1465" s="15"/>
      <c r="AW1465" s="15"/>
      <c r="AX1465" s="15"/>
      <c r="AY1465" s="15"/>
      <c r="AZ1465" s="15"/>
      <c r="BA1465" s="15"/>
      <c r="BB1465" s="15"/>
      <c r="BC1465" s="15"/>
      <c r="BD1465" s="15"/>
      <c r="BE1465" s="15"/>
      <c r="BF1465" s="15"/>
      <c r="BG1465" s="15"/>
      <c r="BH1465" s="15"/>
    </row>
    <row r="1466" spans="1:60" outlineLevel="3">
      <c r="A1466" s="18"/>
      <c r="B1466" s="19"/>
      <c r="C1466" s="30" t="s">
        <v>366</v>
      </c>
      <c r="D1466" s="23"/>
      <c r="E1466" s="34">
        <v>23.1</v>
      </c>
      <c r="F1466" s="21"/>
      <c r="G1466" s="21"/>
      <c r="H1466" s="21"/>
      <c r="I1466" s="21"/>
      <c r="J1466" s="21"/>
      <c r="K1466" s="21"/>
      <c r="L1466" s="21"/>
      <c r="M1466" s="21"/>
      <c r="N1466" s="393"/>
      <c r="O1466" s="393"/>
      <c r="P1466" s="393"/>
      <c r="Q1466" s="393"/>
      <c r="R1466" s="21"/>
      <c r="S1466" s="21"/>
      <c r="T1466" s="21"/>
      <c r="U1466" s="21"/>
      <c r="V1466" s="21"/>
      <c r="W1466" s="21"/>
      <c r="X1466" s="21"/>
      <c r="Y1466" s="21"/>
      <c r="Z1466" s="15"/>
      <c r="AA1466" s="15"/>
      <c r="AB1466" s="15"/>
      <c r="AC1466" s="15"/>
      <c r="AD1466" s="15"/>
      <c r="AE1466" s="15"/>
      <c r="AF1466" s="15"/>
      <c r="AG1466" s="15" t="s">
        <v>131</v>
      </c>
      <c r="AH1466" s="15">
        <v>0</v>
      </c>
      <c r="AI1466" s="15"/>
      <c r="AJ1466" s="15"/>
      <c r="AK1466" s="15"/>
      <c r="AL1466" s="15"/>
      <c r="AM1466" s="15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</row>
    <row r="1467" spans="1:60" outlineLevel="3">
      <c r="A1467" s="18"/>
      <c r="B1467" s="19"/>
      <c r="C1467" s="30" t="s">
        <v>367</v>
      </c>
      <c r="D1467" s="23"/>
      <c r="E1467" s="34">
        <v>31.71</v>
      </c>
      <c r="F1467" s="21"/>
      <c r="G1467" s="21"/>
      <c r="H1467" s="21"/>
      <c r="I1467" s="21"/>
      <c r="J1467" s="21"/>
      <c r="K1467" s="21"/>
      <c r="L1467" s="21"/>
      <c r="M1467" s="21"/>
      <c r="N1467" s="393"/>
      <c r="O1467" s="393"/>
      <c r="P1467" s="393"/>
      <c r="Q1467" s="393"/>
      <c r="R1467" s="21"/>
      <c r="S1467" s="21"/>
      <c r="T1467" s="21"/>
      <c r="U1467" s="21"/>
      <c r="V1467" s="21"/>
      <c r="W1467" s="21"/>
      <c r="X1467" s="21"/>
      <c r="Y1467" s="21"/>
      <c r="Z1467" s="15"/>
      <c r="AA1467" s="15"/>
      <c r="AB1467" s="15"/>
      <c r="AC1467" s="15"/>
      <c r="AD1467" s="15"/>
      <c r="AE1467" s="15"/>
      <c r="AF1467" s="15"/>
      <c r="AG1467" s="15" t="s">
        <v>131</v>
      </c>
      <c r="AH1467" s="15">
        <v>0</v>
      </c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5"/>
      <c r="AZ1467" s="15"/>
      <c r="BA1467" s="15"/>
      <c r="BB1467" s="15"/>
      <c r="BC1467" s="15"/>
      <c r="BD1467" s="15"/>
      <c r="BE1467" s="15"/>
      <c r="BF1467" s="15"/>
      <c r="BG1467" s="15"/>
      <c r="BH1467" s="15"/>
    </row>
    <row r="1468" spans="1:60" outlineLevel="3">
      <c r="A1468" s="18"/>
      <c r="B1468" s="19"/>
      <c r="C1468" s="30" t="s">
        <v>368</v>
      </c>
      <c r="D1468" s="23"/>
      <c r="E1468" s="34">
        <v>8.9250000000000007</v>
      </c>
      <c r="F1468" s="21"/>
      <c r="G1468" s="21"/>
      <c r="H1468" s="21"/>
      <c r="I1468" s="21"/>
      <c r="J1468" s="21"/>
      <c r="K1468" s="21"/>
      <c r="L1468" s="21"/>
      <c r="M1468" s="21"/>
      <c r="N1468" s="393"/>
      <c r="O1468" s="393"/>
      <c r="P1468" s="393"/>
      <c r="Q1468" s="393"/>
      <c r="R1468" s="21"/>
      <c r="S1468" s="21"/>
      <c r="T1468" s="21"/>
      <c r="U1468" s="21"/>
      <c r="V1468" s="21"/>
      <c r="W1468" s="21"/>
      <c r="X1468" s="21"/>
      <c r="Y1468" s="21"/>
      <c r="Z1468" s="15"/>
      <c r="AA1468" s="15"/>
      <c r="AB1468" s="15"/>
      <c r="AC1468" s="15"/>
      <c r="AD1468" s="15"/>
      <c r="AE1468" s="15"/>
      <c r="AF1468" s="15"/>
      <c r="AG1468" s="15" t="s">
        <v>131</v>
      </c>
      <c r="AH1468" s="15">
        <v>0</v>
      </c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  <c r="AX1468" s="15"/>
      <c r="AY1468" s="15"/>
      <c r="AZ1468" s="15"/>
      <c r="BA1468" s="15"/>
      <c r="BB1468" s="15"/>
      <c r="BC1468" s="15"/>
      <c r="BD1468" s="15"/>
      <c r="BE1468" s="15"/>
      <c r="BF1468" s="15"/>
      <c r="BG1468" s="15"/>
      <c r="BH1468" s="15"/>
    </row>
    <row r="1469" spans="1:60" outlineLevel="3">
      <c r="A1469" s="18"/>
      <c r="B1469" s="19"/>
      <c r="C1469" s="30" t="s">
        <v>363</v>
      </c>
      <c r="D1469" s="23"/>
      <c r="E1469" s="34">
        <v>20.58</v>
      </c>
      <c r="F1469" s="21"/>
      <c r="G1469" s="21"/>
      <c r="H1469" s="21"/>
      <c r="I1469" s="21"/>
      <c r="J1469" s="21"/>
      <c r="K1469" s="21"/>
      <c r="L1469" s="21"/>
      <c r="M1469" s="21"/>
      <c r="N1469" s="393"/>
      <c r="O1469" s="393"/>
      <c r="P1469" s="393"/>
      <c r="Q1469" s="393"/>
      <c r="R1469" s="21"/>
      <c r="S1469" s="21"/>
      <c r="T1469" s="21"/>
      <c r="U1469" s="21"/>
      <c r="V1469" s="21"/>
      <c r="W1469" s="21"/>
      <c r="X1469" s="21"/>
      <c r="Y1469" s="21"/>
      <c r="Z1469" s="15"/>
      <c r="AA1469" s="15"/>
      <c r="AB1469" s="15"/>
      <c r="AC1469" s="15"/>
      <c r="AD1469" s="15"/>
      <c r="AE1469" s="15"/>
      <c r="AF1469" s="15"/>
      <c r="AG1469" s="15" t="s">
        <v>131</v>
      </c>
      <c r="AH1469" s="15">
        <v>0</v>
      </c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</row>
    <row r="1470" spans="1:60" outlineLevel="3">
      <c r="A1470" s="18"/>
      <c r="B1470" s="19"/>
      <c r="C1470" s="30" t="s">
        <v>369</v>
      </c>
      <c r="D1470" s="23"/>
      <c r="E1470" s="34">
        <v>1.65</v>
      </c>
      <c r="F1470" s="21"/>
      <c r="G1470" s="21"/>
      <c r="H1470" s="21"/>
      <c r="I1470" s="21"/>
      <c r="J1470" s="21"/>
      <c r="K1470" s="21"/>
      <c r="L1470" s="21"/>
      <c r="M1470" s="21"/>
      <c r="N1470" s="393"/>
      <c r="O1470" s="393"/>
      <c r="P1470" s="393"/>
      <c r="Q1470" s="393"/>
      <c r="R1470" s="21"/>
      <c r="S1470" s="21"/>
      <c r="T1470" s="21"/>
      <c r="U1470" s="21"/>
      <c r="V1470" s="21"/>
      <c r="W1470" s="21"/>
      <c r="X1470" s="21"/>
      <c r="Y1470" s="21"/>
      <c r="Z1470" s="15"/>
      <c r="AA1470" s="15"/>
      <c r="AB1470" s="15"/>
      <c r="AC1470" s="15"/>
      <c r="AD1470" s="15"/>
      <c r="AE1470" s="15"/>
      <c r="AF1470" s="15"/>
      <c r="AG1470" s="15" t="s">
        <v>131</v>
      </c>
      <c r="AH1470" s="15">
        <v>0</v>
      </c>
      <c r="AI1470" s="15"/>
      <c r="AJ1470" s="15"/>
      <c r="AK1470" s="15"/>
      <c r="AL1470" s="15"/>
      <c r="AM1470" s="15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</row>
    <row r="1471" spans="1:60" outlineLevel="3">
      <c r="A1471" s="18"/>
      <c r="B1471" s="19"/>
      <c r="C1471" s="30" t="s">
        <v>370</v>
      </c>
      <c r="D1471" s="23"/>
      <c r="E1471" s="34">
        <v>16.170000000000002</v>
      </c>
      <c r="F1471" s="21"/>
      <c r="G1471" s="21"/>
      <c r="H1471" s="21"/>
      <c r="I1471" s="21"/>
      <c r="J1471" s="21"/>
      <c r="K1471" s="21"/>
      <c r="L1471" s="21"/>
      <c r="M1471" s="21"/>
      <c r="N1471" s="393"/>
      <c r="O1471" s="393"/>
      <c r="P1471" s="393"/>
      <c r="Q1471" s="393"/>
      <c r="R1471" s="21"/>
      <c r="S1471" s="21"/>
      <c r="T1471" s="21"/>
      <c r="U1471" s="21"/>
      <c r="V1471" s="21"/>
      <c r="W1471" s="21"/>
      <c r="X1471" s="21"/>
      <c r="Y1471" s="21"/>
      <c r="Z1471" s="15"/>
      <c r="AA1471" s="15"/>
      <c r="AB1471" s="15"/>
      <c r="AC1471" s="15"/>
      <c r="AD1471" s="15"/>
      <c r="AE1471" s="15"/>
      <c r="AF1471" s="15"/>
      <c r="AG1471" s="15" t="s">
        <v>131</v>
      </c>
      <c r="AH1471" s="15">
        <v>0</v>
      </c>
      <c r="AI1471" s="15"/>
      <c r="AJ1471" s="15"/>
      <c r="AK1471" s="15"/>
      <c r="AL1471" s="15"/>
      <c r="AM1471" s="15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</row>
    <row r="1472" spans="1:60" outlineLevel="3">
      <c r="A1472" s="18"/>
      <c r="B1472" s="19"/>
      <c r="C1472" s="30" t="s">
        <v>371</v>
      </c>
      <c r="D1472" s="23"/>
      <c r="E1472" s="34">
        <v>9.4499999999999993</v>
      </c>
      <c r="F1472" s="21"/>
      <c r="G1472" s="21"/>
      <c r="H1472" s="21"/>
      <c r="I1472" s="21"/>
      <c r="J1472" s="21"/>
      <c r="K1472" s="21"/>
      <c r="L1472" s="21"/>
      <c r="M1472" s="21"/>
      <c r="N1472" s="393"/>
      <c r="O1472" s="393"/>
      <c r="P1472" s="393"/>
      <c r="Q1472" s="393"/>
      <c r="R1472" s="21"/>
      <c r="S1472" s="21"/>
      <c r="T1472" s="21"/>
      <c r="U1472" s="21"/>
      <c r="V1472" s="21"/>
      <c r="W1472" s="21"/>
      <c r="X1472" s="21"/>
      <c r="Y1472" s="21"/>
      <c r="Z1472" s="15"/>
      <c r="AA1472" s="15"/>
      <c r="AB1472" s="15"/>
      <c r="AC1472" s="15"/>
      <c r="AD1472" s="15"/>
      <c r="AE1472" s="15"/>
      <c r="AF1472" s="15"/>
      <c r="AG1472" s="15" t="s">
        <v>131</v>
      </c>
      <c r="AH1472" s="15">
        <v>0</v>
      </c>
      <c r="AI1472" s="15"/>
      <c r="AJ1472" s="15"/>
      <c r="AK1472" s="15"/>
      <c r="AL1472" s="15"/>
      <c r="AM1472" s="15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</row>
    <row r="1473" spans="1:60" outlineLevel="3">
      <c r="A1473" s="18"/>
      <c r="B1473" s="19"/>
      <c r="C1473" s="30" t="s">
        <v>372</v>
      </c>
      <c r="D1473" s="23"/>
      <c r="E1473" s="34">
        <v>5.4</v>
      </c>
      <c r="F1473" s="21"/>
      <c r="G1473" s="21"/>
      <c r="H1473" s="21"/>
      <c r="I1473" s="21"/>
      <c r="J1473" s="21"/>
      <c r="K1473" s="21"/>
      <c r="L1473" s="21"/>
      <c r="M1473" s="21"/>
      <c r="N1473" s="393"/>
      <c r="O1473" s="393"/>
      <c r="P1473" s="393"/>
      <c r="Q1473" s="393"/>
      <c r="R1473" s="21"/>
      <c r="S1473" s="21"/>
      <c r="T1473" s="21"/>
      <c r="U1473" s="21"/>
      <c r="V1473" s="21"/>
      <c r="W1473" s="21"/>
      <c r="X1473" s="21"/>
      <c r="Y1473" s="21"/>
      <c r="Z1473" s="15"/>
      <c r="AA1473" s="15"/>
      <c r="AB1473" s="15"/>
      <c r="AC1473" s="15"/>
      <c r="AD1473" s="15"/>
      <c r="AE1473" s="15"/>
      <c r="AF1473" s="15"/>
      <c r="AG1473" s="15" t="s">
        <v>131</v>
      </c>
      <c r="AH1473" s="15">
        <v>0</v>
      </c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  <c r="BF1473" s="15"/>
      <c r="BG1473" s="15"/>
      <c r="BH1473" s="15"/>
    </row>
    <row r="1474" spans="1:60" outlineLevel="3">
      <c r="A1474" s="18"/>
      <c r="B1474" s="19"/>
      <c r="C1474" s="30" t="s">
        <v>373</v>
      </c>
      <c r="D1474" s="23"/>
      <c r="E1474" s="34">
        <v>2.6475</v>
      </c>
      <c r="F1474" s="21"/>
      <c r="G1474" s="21"/>
      <c r="H1474" s="21"/>
      <c r="I1474" s="21"/>
      <c r="J1474" s="21"/>
      <c r="K1474" s="21"/>
      <c r="L1474" s="21"/>
      <c r="M1474" s="21"/>
      <c r="N1474" s="393"/>
      <c r="O1474" s="393"/>
      <c r="P1474" s="393"/>
      <c r="Q1474" s="393"/>
      <c r="R1474" s="21"/>
      <c r="S1474" s="21"/>
      <c r="T1474" s="21"/>
      <c r="U1474" s="21"/>
      <c r="V1474" s="21"/>
      <c r="W1474" s="21"/>
      <c r="X1474" s="21"/>
      <c r="Y1474" s="21"/>
      <c r="Z1474" s="15"/>
      <c r="AA1474" s="15"/>
      <c r="AB1474" s="15"/>
      <c r="AC1474" s="15"/>
      <c r="AD1474" s="15"/>
      <c r="AE1474" s="15"/>
      <c r="AF1474" s="15"/>
      <c r="AG1474" s="15" t="s">
        <v>131</v>
      </c>
      <c r="AH1474" s="15">
        <v>0</v>
      </c>
      <c r="AI1474" s="15"/>
      <c r="AJ1474" s="15"/>
      <c r="AK1474" s="15"/>
      <c r="AL1474" s="15"/>
      <c r="AM1474" s="15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  <c r="AX1474" s="15"/>
      <c r="AY1474" s="15"/>
      <c r="AZ1474" s="15"/>
      <c r="BA1474" s="15"/>
      <c r="BB1474" s="15"/>
      <c r="BC1474" s="15"/>
      <c r="BD1474" s="15"/>
      <c r="BE1474" s="15"/>
      <c r="BF1474" s="15"/>
      <c r="BG1474" s="15"/>
      <c r="BH1474" s="15"/>
    </row>
    <row r="1475" spans="1:60" outlineLevel="3">
      <c r="A1475" s="18"/>
      <c r="B1475" s="19"/>
      <c r="C1475" s="30" t="s">
        <v>374</v>
      </c>
      <c r="D1475" s="23"/>
      <c r="E1475" s="34">
        <v>2.25</v>
      </c>
      <c r="F1475" s="21"/>
      <c r="G1475" s="21"/>
      <c r="H1475" s="21"/>
      <c r="I1475" s="21"/>
      <c r="J1475" s="21"/>
      <c r="K1475" s="21"/>
      <c r="L1475" s="21"/>
      <c r="M1475" s="21"/>
      <c r="N1475" s="393"/>
      <c r="O1475" s="393"/>
      <c r="P1475" s="393"/>
      <c r="Q1475" s="393"/>
      <c r="R1475" s="21"/>
      <c r="S1475" s="21"/>
      <c r="T1475" s="21"/>
      <c r="U1475" s="21"/>
      <c r="V1475" s="21"/>
      <c r="W1475" s="21"/>
      <c r="X1475" s="21"/>
      <c r="Y1475" s="21"/>
      <c r="Z1475" s="15"/>
      <c r="AA1475" s="15"/>
      <c r="AB1475" s="15"/>
      <c r="AC1475" s="15"/>
      <c r="AD1475" s="15"/>
      <c r="AE1475" s="15"/>
      <c r="AF1475" s="15"/>
      <c r="AG1475" s="15" t="s">
        <v>131</v>
      </c>
      <c r="AH1475" s="15">
        <v>0</v>
      </c>
      <c r="AI1475" s="15"/>
      <c r="AJ1475" s="15"/>
      <c r="AK1475" s="15"/>
      <c r="AL1475" s="15"/>
      <c r="AM1475" s="15"/>
      <c r="AN1475" s="15"/>
      <c r="AO1475" s="15"/>
      <c r="AP1475" s="15"/>
      <c r="AQ1475" s="15"/>
      <c r="AR1475" s="15"/>
      <c r="AS1475" s="15"/>
      <c r="AT1475" s="15"/>
      <c r="AU1475" s="15"/>
      <c r="AV1475" s="15"/>
      <c r="AW1475" s="15"/>
      <c r="AX1475" s="15"/>
      <c r="AY1475" s="15"/>
      <c r="AZ1475" s="15"/>
      <c r="BA1475" s="15"/>
      <c r="BB1475" s="15"/>
      <c r="BC1475" s="15"/>
      <c r="BD1475" s="15"/>
      <c r="BE1475" s="15"/>
      <c r="BF1475" s="15"/>
      <c r="BG1475" s="15"/>
      <c r="BH1475" s="15"/>
    </row>
    <row r="1476" spans="1:60" outlineLevel="3">
      <c r="A1476" s="18"/>
      <c r="B1476" s="19"/>
      <c r="C1476" s="30" t="s">
        <v>375</v>
      </c>
      <c r="D1476" s="23"/>
      <c r="E1476" s="34">
        <v>1.4</v>
      </c>
      <c r="F1476" s="21"/>
      <c r="G1476" s="21"/>
      <c r="H1476" s="21"/>
      <c r="I1476" s="21"/>
      <c r="J1476" s="21"/>
      <c r="K1476" s="21"/>
      <c r="L1476" s="21"/>
      <c r="M1476" s="21"/>
      <c r="N1476" s="393"/>
      <c r="O1476" s="393"/>
      <c r="P1476" s="393"/>
      <c r="Q1476" s="393"/>
      <c r="R1476" s="21"/>
      <c r="S1476" s="21"/>
      <c r="T1476" s="21"/>
      <c r="U1476" s="21"/>
      <c r="V1476" s="21"/>
      <c r="W1476" s="21"/>
      <c r="X1476" s="21"/>
      <c r="Y1476" s="21"/>
      <c r="Z1476" s="15"/>
      <c r="AA1476" s="15"/>
      <c r="AB1476" s="15"/>
      <c r="AC1476" s="15"/>
      <c r="AD1476" s="15"/>
      <c r="AE1476" s="15"/>
      <c r="AF1476" s="15"/>
      <c r="AG1476" s="15" t="s">
        <v>131</v>
      </c>
      <c r="AH1476" s="15">
        <v>0</v>
      </c>
      <c r="AI1476" s="15"/>
      <c r="AJ1476" s="15"/>
      <c r="AK1476" s="15"/>
      <c r="AL1476" s="15"/>
      <c r="AM1476" s="15"/>
      <c r="AN1476" s="15"/>
      <c r="AO1476" s="15"/>
      <c r="AP1476" s="15"/>
      <c r="AQ1476" s="15"/>
      <c r="AR1476" s="15"/>
      <c r="AS1476" s="15"/>
      <c r="AT1476" s="15"/>
      <c r="AU1476" s="15"/>
      <c r="AV1476" s="15"/>
      <c r="AW1476" s="15"/>
      <c r="AX1476" s="15"/>
      <c r="AY1476" s="15"/>
      <c r="AZ1476" s="15"/>
      <c r="BA1476" s="15"/>
      <c r="BB1476" s="15"/>
      <c r="BC1476" s="15"/>
      <c r="BD1476" s="15"/>
      <c r="BE1476" s="15"/>
      <c r="BF1476" s="15"/>
      <c r="BG1476" s="15"/>
      <c r="BH1476" s="15"/>
    </row>
    <row r="1477" spans="1:60" outlineLevel="3">
      <c r="A1477" s="18"/>
      <c r="B1477" s="19"/>
      <c r="C1477" s="30" t="s">
        <v>376</v>
      </c>
      <c r="D1477" s="23"/>
      <c r="E1477" s="34">
        <v>4.62</v>
      </c>
      <c r="F1477" s="21"/>
      <c r="G1477" s="21"/>
      <c r="H1477" s="21"/>
      <c r="I1477" s="21"/>
      <c r="J1477" s="21"/>
      <c r="K1477" s="21"/>
      <c r="L1477" s="21"/>
      <c r="M1477" s="21"/>
      <c r="N1477" s="393"/>
      <c r="O1477" s="393"/>
      <c r="P1477" s="393"/>
      <c r="Q1477" s="393"/>
      <c r="R1477" s="21"/>
      <c r="S1477" s="21"/>
      <c r="T1477" s="21"/>
      <c r="U1477" s="21"/>
      <c r="V1477" s="21"/>
      <c r="W1477" s="21"/>
      <c r="X1477" s="21"/>
      <c r="Y1477" s="21"/>
      <c r="Z1477" s="15"/>
      <c r="AA1477" s="15"/>
      <c r="AB1477" s="15"/>
      <c r="AC1477" s="15"/>
      <c r="AD1477" s="15"/>
      <c r="AE1477" s="15"/>
      <c r="AF1477" s="15"/>
      <c r="AG1477" s="15" t="s">
        <v>131</v>
      </c>
      <c r="AH1477" s="15">
        <v>0</v>
      </c>
      <c r="AI1477" s="15"/>
      <c r="AJ1477" s="15"/>
      <c r="AK1477" s="15"/>
      <c r="AL1477" s="15"/>
      <c r="AM1477" s="15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</row>
    <row r="1478" spans="1:60" outlineLevel="3">
      <c r="A1478" s="18"/>
      <c r="B1478" s="19"/>
      <c r="C1478" s="30" t="s">
        <v>377</v>
      </c>
      <c r="D1478" s="23"/>
      <c r="E1478" s="34">
        <v>0.49399999999999999</v>
      </c>
      <c r="F1478" s="21"/>
      <c r="G1478" s="21"/>
      <c r="H1478" s="21"/>
      <c r="I1478" s="21"/>
      <c r="J1478" s="21"/>
      <c r="K1478" s="21"/>
      <c r="L1478" s="21"/>
      <c r="M1478" s="21"/>
      <c r="N1478" s="393"/>
      <c r="O1478" s="393"/>
      <c r="P1478" s="393"/>
      <c r="Q1478" s="393"/>
      <c r="R1478" s="21"/>
      <c r="S1478" s="21"/>
      <c r="T1478" s="21"/>
      <c r="U1478" s="21"/>
      <c r="V1478" s="21"/>
      <c r="W1478" s="21"/>
      <c r="X1478" s="21"/>
      <c r="Y1478" s="21"/>
      <c r="Z1478" s="15"/>
      <c r="AA1478" s="15"/>
      <c r="AB1478" s="15"/>
      <c r="AC1478" s="15"/>
      <c r="AD1478" s="15"/>
      <c r="AE1478" s="15"/>
      <c r="AF1478" s="15"/>
      <c r="AG1478" s="15" t="s">
        <v>131</v>
      </c>
      <c r="AH1478" s="15">
        <v>0</v>
      </c>
      <c r="AI1478" s="15"/>
      <c r="AJ1478" s="15"/>
      <c r="AK1478" s="15"/>
      <c r="AL1478" s="15"/>
      <c r="AM1478" s="15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</row>
    <row r="1479" spans="1:60" outlineLevel="3">
      <c r="A1479" s="18"/>
      <c r="B1479" s="19"/>
      <c r="C1479" s="30" t="s">
        <v>378</v>
      </c>
      <c r="D1479" s="23"/>
      <c r="E1479" s="34">
        <v>0.74099999999999999</v>
      </c>
      <c r="F1479" s="21"/>
      <c r="G1479" s="21"/>
      <c r="H1479" s="21"/>
      <c r="I1479" s="21"/>
      <c r="J1479" s="21"/>
      <c r="K1479" s="21"/>
      <c r="L1479" s="21"/>
      <c r="M1479" s="21"/>
      <c r="N1479" s="393"/>
      <c r="O1479" s="393"/>
      <c r="P1479" s="393"/>
      <c r="Q1479" s="393"/>
      <c r="R1479" s="21"/>
      <c r="S1479" s="21"/>
      <c r="T1479" s="21"/>
      <c r="U1479" s="21"/>
      <c r="V1479" s="21"/>
      <c r="W1479" s="21"/>
      <c r="X1479" s="21"/>
      <c r="Y1479" s="21"/>
      <c r="Z1479" s="15"/>
      <c r="AA1479" s="15"/>
      <c r="AB1479" s="15"/>
      <c r="AC1479" s="15"/>
      <c r="AD1479" s="15"/>
      <c r="AE1479" s="15"/>
      <c r="AF1479" s="15"/>
      <c r="AG1479" s="15" t="s">
        <v>131</v>
      </c>
      <c r="AH1479" s="15">
        <v>0</v>
      </c>
      <c r="AI1479" s="15"/>
      <c r="AJ1479" s="15"/>
      <c r="AK1479" s="15"/>
      <c r="AL1479" s="15"/>
      <c r="AM1479" s="15"/>
      <c r="AN1479" s="15"/>
      <c r="AO1479" s="15"/>
      <c r="AP1479" s="15"/>
      <c r="AQ1479" s="15"/>
      <c r="AR1479" s="15"/>
      <c r="AS1479" s="15"/>
      <c r="AT1479" s="15"/>
      <c r="AU1479" s="15"/>
      <c r="AV1479" s="15"/>
      <c r="AW1479" s="15"/>
      <c r="AX1479" s="15"/>
      <c r="AY1479" s="15"/>
      <c r="AZ1479" s="15"/>
      <c r="BA1479" s="15"/>
      <c r="BB1479" s="15"/>
      <c r="BC1479" s="15"/>
      <c r="BD1479" s="15"/>
      <c r="BE1479" s="15"/>
      <c r="BF1479" s="15"/>
      <c r="BG1479" s="15"/>
      <c r="BH1479" s="15"/>
    </row>
    <row r="1480" spans="1:60" outlineLevel="3">
      <c r="A1480" s="18"/>
      <c r="B1480" s="19"/>
      <c r="C1480" s="30" t="s">
        <v>1188</v>
      </c>
      <c r="D1480" s="23"/>
      <c r="E1480" s="34">
        <v>1.5</v>
      </c>
      <c r="F1480" s="21"/>
      <c r="G1480" s="21"/>
      <c r="H1480" s="21"/>
      <c r="I1480" s="21"/>
      <c r="J1480" s="21"/>
      <c r="K1480" s="21"/>
      <c r="L1480" s="21"/>
      <c r="M1480" s="21"/>
      <c r="N1480" s="393"/>
      <c r="O1480" s="393"/>
      <c r="P1480" s="393"/>
      <c r="Q1480" s="393"/>
      <c r="R1480" s="21"/>
      <c r="S1480" s="21"/>
      <c r="T1480" s="21"/>
      <c r="U1480" s="21"/>
      <c r="V1480" s="21"/>
      <c r="W1480" s="21"/>
      <c r="X1480" s="21"/>
      <c r="Y1480" s="21"/>
      <c r="Z1480" s="15"/>
      <c r="AA1480" s="15"/>
      <c r="AB1480" s="15"/>
      <c r="AC1480" s="15"/>
      <c r="AD1480" s="15"/>
      <c r="AE1480" s="15"/>
      <c r="AF1480" s="15"/>
      <c r="AG1480" s="15" t="s">
        <v>131</v>
      </c>
      <c r="AH1480" s="15">
        <v>0</v>
      </c>
      <c r="AI1480" s="15"/>
      <c r="AJ1480" s="15"/>
      <c r="AK1480" s="15"/>
      <c r="AL1480" s="15"/>
      <c r="AM1480" s="15"/>
      <c r="AN1480" s="15"/>
      <c r="AO1480" s="15"/>
      <c r="AP1480" s="15"/>
      <c r="AQ1480" s="15"/>
      <c r="AR1480" s="15"/>
      <c r="AS1480" s="15"/>
      <c r="AT1480" s="15"/>
      <c r="AU1480" s="15"/>
      <c r="AV1480" s="15"/>
      <c r="AW1480" s="15"/>
      <c r="AX1480" s="15"/>
      <c r="AY1480" s="15"/>
      <c r="AZ1480" s="15"/>
      <c r="BA1480" s="15"/>
      <c r="BB1480" s="15"/>
      <c r="BC1480" s="15"/>
      <c r="BD1480" s="15"/>
      <c r="BE1480" s="15"/>
      <c r="BF1480" s="15"/>
      <c r="BG1480" s="15"/>
      <c r="BH1480" s="15"/>
    </row>
    <row r="1481" spans="1:60" outlineLevel="3">
      <c r="A1481" s="18"/>
      <c r="B1481" s="19"/>
      <c r="C1481" s="30" t="s">
        <v>379</v>
      </c>
      <c r="D1481" s="23"/>
      <c r="E1481" s="34">
        <v>20.79</v>
      </c>
      <c r="F1481" s="21"/>
      <c r="G1481" s="21"/>
      <c r="H1481" s="21"/>
      <c r="I1481" s="21"/>
      <c r="J1481" s="21"/>
      <c r="K1481" s="21"/>
      <c r="L1481" s="21"/>
      <c r="M1481" s="21"/>
      <c r="N1481" s="393"/>
      <c r="O1481" s="393"/>
      <c r="P1481" s="393"/>
      <c r="Q1481" s="393"/>
      <c r="R1481" s="21"/>
      <c r="S1481" s="21"/>
      <c r="T1481" s="21"/>
      <c r="U1481" s="21"/>
      <c r="V1481" s="21"/>
      <c r="W1481" s="21"/>
      <c r="X1481" s="21"/>
      <c r="Y1481" s="21"/>
      <c r="Z1481" s="15"/>
      <c r="AA1481" s="15"/>
      <c r="AB1481" s="15"/>
      <c r="AC1481" s="15"/>
      <c r="AD1481" s="15"/>
      <c r="AE1481" s="15"/>
      <c r="AF1481" s="15"/>
      <c r="AG1481" s="15" t="s">
        <v>131</v>
      </c>
      <c r="AH1481" s="15">
        <v>0</v>
      </c>
      <c r="AI1481" s="15"/>
      <c r="AJ1481" s="15"/>
      <c r="AK1481" s="15"/>
      <c r="AL1481" s="15"/>
      <c r="AM1481" s="15"/>
      <c r="AN1481" s="15"/>
      <c r="AO1481" s="15"/>
      <c r="AP1481" s="15"/>
      <c r="AQ1481" s="15"/>
      <c r="AR1481" s="15"/>
      <c r="AS1481" s="15"/>
      <c r="AT1481" s="15"/>
      <c r="AU1481" s="15"/>
      <c r="AV1481" s="15"/>
      <c r="AW1481" s="15"/>
      <c r="AX1481" s="15"/>
      <c r="AY1481" s="15"/>
      <c r="AZ1481" s="15"/>
      <c r="BA1481" s="15"/>
      <c r="BB1481" s="15"/>
      <c r="BC1481" s="15"/>
      <c r="BD1481" s="15"/>
      <c r="BE1481" s="15"/>
      <c r="BF1481" s="15"/>
      <c r="BG1481" s="15"/>
      <c r="BH1481" s="15"/>
    </row>
    <row r="1482" spans="1:60" outlineLevel="3">
      <c r="A1482" s="18"/>
      <c r="B1482" s="19"/>
      <c r="C1482" s="30" t="s">
        <v>368</v>
      </c>
      <c r="D1482" s="23"/>
      <c r="E1482" s="34">
        <v>8.9250000000000007</v>
      </c>
      <c r="F1482" s="21"/>
      <c r="G1482" s="21"/>
      <c r="H1482" s="21"/>
      <c r="I1482" s="21"/>
      <c r="J1482" s="21"/>
      <c r="K1482" s="21"/>
      <c r="L1482" s="21"/>
      <c r="M1482" s="21"/>
      <c r="N1482" s="393"/>
      <c r="O1482" s="393"/>
      <c r="P1482" s="393"/>
      <c r="Q1482" s="393"/>
      <c r="R1482" s="21"/>
      <c r="S1482" s="21"/>
      <c r="T1482" s="21"/>
      <c r="U1482" s="21"/>
      <c r="V1482" s="21"/>
      <c r="W1482" s="21"/>
      <c r="X1482" s="21"/>
      <c r="Y1482" s="21"/>
      <c r="Z1482" s="15"/>
      <c r="AA1482" s="15"/>
      <c r="AB1482" s="15"/>
      <c r="AC1482" s="15"/>
      <c r="AD1482" s="15"/>
      <c r="AE1482" s="15"/>
      <c r="AF1482" s="15"/>
      <c r="AG1482" s="15" t="s">
        <v>131</v>
      </c>
      <c r="AH1482" s="15">
        <v>0</v>
      </c>
      <c r="AI1482" s="15"/>
      <c r="AJ1482" s="15"/>
      <c r="AK1482" s="15"/>
      <c r="AL1482" s="15"/>
      <c r="AM1482" s="15"/>
      <c r="AN1482" s="15"/>
      <c r="AO1482" s="15"/>
      <c r="AP1482" s="15"/>
      <c r="AQ1482" s="15"/>
      <c r="AR1482" s="15"/>
      <c r="AS1482" s="15"/>
      <c r="AT1482" s="15"/>
      <c r="AU1482" s="15"/>
      <c r="AV1482" s="15"/>
      <c r="AW1482" s="15"/>
      <c r="AX1482" s="15"/>
      <c r="AY1482" s="15"/>
      <c r="AZ1482" s="15"/>
      <c r="BA1482" s="15"/>
      <c r="BB1482" s="15"/>
      <c r="BC1482" s="15"/>
      <c r="BD1482" s="15"/>
      <c r="BE1482" s="15"/>
      <c r="BF1482" s="15"/>
      <c r="BG1482" s="15"/>
      <c r="BH1482" s="15"/>
    </row>
    <row r="1483" spans="1:60" outlineLevel="3">
      <c r="A1483" s="18"/>
      <c r="B1483" s="19"/>
      <c r="C1483" s="30" t="s">
        <v>380</v>
      </c>
      <c r="D1483" s="23"/>
      <c r="E1483" s="34">
        <v>32.024999999999999</v>
      </c>
      <c r="F1483" s="21"/>
      <c r="G1483" s="21"/>
      <c r="H1483" s="21"/>
      <c r="I1483" s="21"/>
      <c r="J1483" s="21"/>
      <c r="K1483" s="21"/>
      <c r="L1483" s="21"/>
      <c r="M1483" s="21"/>
      <c r="N1483" s="393"/>
      <c r="O1483" s="393"/>
      <c r="P1483" s="393"/>
      <c r="Q1483" s="393"/>
      <c r="R1483" s="21"/>
      <c r="S1483" s="21"/>
      <c r="T1483" s="21"/>
      <c r="U1483" s="21"/>
      <c r="V1483" s="21"/>
      <c r="W1483" s="21"/>
      <c r="X1483" s="21"/>
      <c r="Y1483" s="21"/>
      <c r="Z1483" s="15"/>
      <c r="AA1483" s="15"/>
      <c r="AB1483" s="15"/>
      <c r="AC1483" s="15"/>
      <c r="AD1483" s="15"/>
      <c r="AE1483" s="15"/>
      <c r="AF1483" s="15"/>
      <c r="AG1483" s="15" t="s">
        <v>131</v>
      </c>
      <c r="AH1483" s="15">
        <v>0</v>
      </c>
      <c r="AI1483" s="15"/>
      <c r="AJ1483" s="15"/>
      <c r="AK1483" s="15"/>
      <c r="AL1483" s="15"/>
      <c r="AM1483" s="15"/>
      <c r="AN1483" s="15"/>
      <c r="AO1483" s="15"/>
      <c r="AP1483" s="15"/>
      <c r="AQ1483" s="15"/>
      <c r="AR1483" s="15"/>
      <c r="AS1483" s="15"/>
      <c r="AT1483" s="15"/>
      <c r="AU1483" s="15"/>
      <c r="AV1483" s="15"/>
      <c r="AW1483" s="15"/>
      <c r="AX1483" s="15"/>
      <c r="AY1483" s="15"/>
      <c r="AZ1483" s="15"/>
      <c r="BA1483" s="15"/>
      <c r="BB1483" s="15"/>
      <c r="BC1483" s="15"/>
      <c r="BD1483" s="15"/>
      <c r="BE1483" s="15"/>
      <c r="BF1483" s="15"/>
      <c r="BG1483" s="15"/>
      <c r="BH1483" s="15"/>
    </row>
    <row r="1484" spans="1:60" outlineLevel="3">
      <c r="A1484" s="18"/>
      <c r="B1484" s="19"/>
      <c r="C1484" s="30" t="s">
        <v>381</v>
      </c>
      <c r="D1484" s="23"/>
      <c r="E1484" s="34">
        <v>27.195</v>
      </c>
      <c r="F1484" s="21"/>
      <c r="G1484" s="21"/>
      <c r="H1484" s="21"/>
      <c r="I1484" s="21"/>
      <c r="J1484" s="21"/>
      <c r="K1484" s="21"/>
      <c r="L1484" s="21"/>
      <c r="M1484" s="21"/>
      <c r="N1484" s="393"/>
      <c r="O1484" s="393"/>
      <c r="P1484" s="393"/>
      <c r="Q1484" s="393"/>
      <c r="R1484" s="21"/>
      <c r="S1484" s="21"/>
      <c r="T1484" s="21"/>
      <c r="U1484" s="21"/>
      <c r="V1484" s="21"/>
      <c r="W1484" s="21"/>
      <c r="X1484" s="21"/>
      <c r="Y1484" s="21"/>
      <c r="Z1484" s="15"/>
      <c r="AA1484" s="15"/>
      <c r="AB1484" s="15"/>
      <c r="AC1484" s="15"/>
      <c r="AD1484" s="15"/>
      <c r="AE1484" s="15"/>
      <c r="AF1484" s="15"/>
      <c r="AG1484" s="15" t="s">
        <v>131</v>
      </c>
      <c r="AH1484" s="15">
        <v>0</v>
      </c>
      <c r="AI1484" s="15"/>
      <c r="AJ1484" s="15"/>
      <c r="AK1484" s="15"/>
      <c r="AL1484" s="15"/>
      <c r="AM1484" s="15"/>
      <c r="AN1484" s="15"/>
      <c r="AO1484" s="15"/>
      <c r="AP1484" s="15"/>
      <c r="AQ1484" s="15"/>
      <c r="AR1484" s="15"/>
      <c r="AS1484" s="15"/>
      <c r="AT1484" s="15"/>
      <c r="AU1484" s="15"/>
      <c r="AV1484" s="15"/>
      <c r="AW1484" s="15"/>
      <c r="AX1484" s="15"/>
      <c r="AY1484" s="15"/>
      <c r="AZ1484" s="15"/>
      <c r="BA1484" s="15"/>
      <c r="BB1484" s="15"/>
      <c r="BC1484" s="15"/>
      <c r="BD1484" s="15"/>
      <c r="BE1484" s="15"/>
      <c r="BF1484" s="15"/>
      <c r="BG1484" s="15"/>
      <c r="BH1484" s="15"/>
    </row>
    <row r="1485" spans="1:60" outlineLevel="3">
      <c r="A1485" s="18"/>
      <c r="B1485" s="19"/>
      <c r="C1485" s="30" t="s">
        <v>382</v>
      </c>
      <c r="D1485" s="23"/>
      <c r="E1485" s="34">
        <v>36.015000000000001</v>
      </c>
      <c r="F1485" s="21"/>
      <c r="G1485" s="21"/>
      <c r="H1485" s="21"/>
      <c r="I1485" s="21"/>
      <c r="J1485" s="21"/>
      <c r="K1485" s="21"/>
      <c r="L1485" s="21"/>
      <c r="M1485" s="21"/>
      <c r="N1485" s="393"/>
      <c r="O1485" s="393"/>
      <c r="P1485" s="393"/>
      <c r="Q1485" s="393"/>
      <c r="R1485" s="21"/>
      <c r="S1485" s="21"/>
      <c r="T1485" s="21"/>
      <c r="U1485" s="21"/>
      <c r="V1485" s="21"/>
      <c r="W1485" s="21"/>
      <c r="X1485" s="21"/>
      <c r="Y1485" s="21"/>
      <c r="Z1485" s="15"/>
      <c r="AA1485" s="15"/>
      <c r="AB1485" s="15"/>
      <c r="AC1485" s="15"/>
      <c r="AD1485" s="15"/>
      <c r="AE1485" s="15"/>
      <c r="AF1485" s="15"/>
      <c r="AG1485" s="15" t="s">
        <v>131</v>
      </c>
      <c r="AH1485" s="15">
        <v>0</v>
      </c>
      <c r="AI1485" s="15"/>
      <c r="AJ1485" s="15"/>
      <c r="AK1485" s="15"/>
      <c r="AL1485" s="15"/>
      <c r="AM1485" s="15"/>
      <c r="AN1485" s="15"/>
      <c r="AO1485" s="15"/>
      <c r="AP1485" s="15"/>
      <c r="AQ1485" s="15"/>
      <c r="AR1485" s="15"/>
      <c r="AS1485" s="15"/>
      <c r="AT1485" s="15"/>
      <c r="AU1485" s="15"/>
      <c r="AV1485" s="15"/>
      <c r="AW1485" s="15"/>
      <c r="AX1485" s="15"/>
      <c r="AY1485" s="15"/>
      <c r="AZ1485" s="15"/>
      <c r="BA1485" s="15"/>
      <c r="BB1485" s="15"/>
      <c r="BC1485" s="15"/>
      <c r="BD1485" s="15"/>
      <c r="BE1485" s="15"/>
      <c r="BF1485" s="15"/>
      <c r="BG1485" s="15"/>
      <c r="BH1485" s="15"/>
    </row>
    <row r="1486" spans="1:60" outlineLevel="3">
      <c r="A1486" s="18"/>
      <c r="B1486" s="19"/>
      <c r="C1486" s="30" t="s">
        <v>383</v>
      </c>
      <c r="D1486" s="23"/>
      <c r="E1486" s="34">
        <v>19.95</v>
      </c>
      <c r="F1486" s="21"/>
      <c r="G1486" s="21"/>
      <c r="H1486" s="21"/>
      <c r="I1486" s="21"/>
      <c r="J1486" s="21"/>
      <c r="K1486" s="21"/>
      <c r="L1486" s="21"/>
      <c r="M1486" s="21"/>
      <c r="N1486" s="393"/>
      <c r="O1486" s="393"/>
      <c r="P1486" s="393"/>
      <c r="Q1486" s="393"/>
      <c r="R1486" s="21"/>
      <c r="S1486" s="21"/>
      <c r="T1486" s="21"/>
      <c r="U1486" s="21"/>
      <c r="V1486" s="21"/>
      <c r="W1486" s="21"/>
      <c r="X1486" s="21"/>
      <c r="Y1486" s="21"/>
      <c r="Z1486" s="15"/>
      <c r="AA1486" s="15"/>
      <c r="AB1486" s="15"/>
      <c r="AC1486" s="15"/>
      <c r="AD1486" s="15"/>
      <c r="AE1486" s="15"/>
      <c r="AF1486" s="15"/>
      <c r="AG1486" s="15" t="s">
        <v>131</v>
      </c>
      <c r="AH1486" s="15">
        <v>0</v>
      </c>
      <c r="AI1486" s="15"/>
      <c r="AJ1486" s="15"/>
      <c r="AK1486" s="15"/>
      <c r="AL1486" s="15"/>
      <c r="AM1486" s="15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</row>
    <row r="1487" spans="1:60" outlineLevel="3">
      <c r="A1487" s="18"/>
      <c r="B1487" s="19"/>
      <c r="C1487" s="30" t="s">
        <v>384</v>
      </c>
      <c r="D1487" s="23"/>
      <c r="E1487" s="34">
        <v>10.8</v>
      </c>
      <c r="F1487" s="21"/>
      <c r="G1487" s="21"/>
      <c r="H1487" s="21"/>
      <c r="I1487" s="21"/>
      <c r="J1487" s="21"/>
      <c r="K1487" s="21"/>
      <c r="L1487" s="21"/>
      <c r="M1487" s="21"/>
      <c r="N1487" s="393"/>
      <c r="O1487" s="393"/>
      <c r="P1487" s="393"/>
      <c r="Q1487" s="393"/>
      <c r="R1487" s="21"/>
      <c r="S1487" s="21"/>
      <c r="T1487" s="21"/>
      <c r="U1487" s="21"/>
      <c r="V1487" s="21"/>
      <c r="W1487" s="21"/>
      <c r="X1487" s="21"/>
      <c r="Y1487" s="21"/>
      <c r="Z1487" s="15"/>
      <c r="AA1487" s="15"/>
      <c r="AB1487" s="15"/>
      <c r="AC1487" s="15"/>
      <c r="AD1487" s="15"/>
      <c r="AE1487" s="15"/>
      <c r="AF1487" s="15"/>
      <c r="AG1487" s="15" t="s">
        <v>131</v>
      </c>
      <c r="AH1487" s="15">
        <v>0</v>
      </c>
      <c r="AI1487" s="15"/>
      <c r="AJ1487" s="15"/>
      <c r="AK1487" s="15"/>
      <c r="AL1487" s="15"/>
      <c r="AM1487" s="15"/>
      <c r="AN1487" s="15"/>
      <c r="AO1487" s="15"/>
      <c r="AP1487" s="15"/>
      <c r="AQ1487" s="15"/>
      <c r="AR1487" s="15"/>
      <c r="AS1487" s="15"/>
      <c r="AT1487" s="15"/>
      <c r="AU1487" s="15"/>
      <c r="AV1487" s="15"/>
      <c r="AW1487" s="15"/>
      <c r="AX1487" s="15"/>
      <c r="AY1487" s="15"/>
      <c r="AZ1487" s="15"/>
      <c r="BA1487" s="15"/>
      <c r="BB1487" s="15"/>
      <c r="BC1487" s="15"/>
      <c r="BD1487" s="15"/>
      <c r="BE1487" s="15"/>
      <c r="BF1487" s="15"/>
      <c r="BG1487" s="15"/>
      <c r="BH1487" s="15"/>
    </row>
    <row r="1488" spans="1:60" outlineLevel="3">
      <c r="A1488" s="18"/>
      <c r="B1488" s="19"/>
      <c r="C1488" s="30" t="s">
        <v>385</v>
      </c>
      <c r="D1488" s="23"/>
      <c r="E1488" s="34">
        <v>2.4</v>
      </c>
      <c r="F1488" s="21"/>
      <c r="G1488" s="21"/>
      <c r="H1488" s="21"/>
      <c r="I1488" s="21"/>
      <c r="J1488" s="21"/>
      <c r="K1488" s="21"/>
      <c r="L1488" s="21"/>
      <c r="M1488" s="21"/>
      <c r="N1488" s="393"/>
      <c r="O1488" s="393"/>
      <c r="P1488" s="393"/>
      <c r="Q1488" s="393"/>
      <c r="R1488" s="21"/>
      <c r="S1488" s="21"/>
      <c r="T1488" s="21"/>
      <c r="U1488" s="21"/>
      <c r="V1488" s="21"/>
      <c r="W1488" s="21"/>
      <c r="X1488" s="21"/>
      <c r="Y1488" s="21"/>
      <c r="Z1488" s="15"/>
      <c r="AA1488" s="15"/>
      <c r="AB1488" s="15"/>
      <c r="AC1488" s="15"/>
      <c r="AD1488" s="15"/>
      <c r="AE1488" s="15"/>
      <c r="AF1488" s="15"/>
      <c r="AG1488" s="15" t="s">
        <v>131</v>
      </c>
      <c r="AH1488" s="15">
        <v>0</v>
      </c>
      <c r="AI1488" s="15"/>
      <c r="AJ1488" s="15"/>
      <c r="AK1488" s="15"/>
      <c r="AL1488" s="15"/>
      <c r="AM1488" s="15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</row>
    <row r="1489" spans="1:60" outlineLevel="3">
      <c r="A1489" s="18"/>
      <c r="B1489" s="19"/>
      <c r="C1489" s="30" t="s">
        <v>386</v>
      </c>
      <c r="D1489" s="23"/>
      <c r="E1489" s="34">
        <v>2.25</v>
      </c>
      <c r="F1489" s="21"/>
      <c r="G1489" s="21"/>
      <c r="H1489" s="21"/>
      <c r="I1489" s="21"/>
      <c r="J1489" s="21"/>
      <c r="K1489" s="21"/>
      <c r="L1489" s="21"/>
      <c r="M1489" s="21"/>
      <c r="N1489" s="393"/>
      <c r="O1489" s="393"/>
      <c r="P1489" s="393"/>
      <c r="Q1489" s="393"/>
      <c r="R1489" s="21"/>
      <c r="S1489" s="21"/>
      <c r="T1489" s="21"/>
      <c r="U1489" s="21"/>
      <c r="V1489" s="21"/>
      <c r="W1489" s="21"/>
      <c r="X1489" s="21"/>
      <c r="Y1489" s="21"/>
      <c r="Z1489" s="15"/>
      <c r="AA1489" s="15"/>
      <c r="AB1489" s="15"/>
      <c r="AC1489" s="15"/>
      <c r="AD1489" s="15"/>
      <c r="AE1489" s="15"/>
      <c r="AF1489" s="15"/>
      <c r="AG1489" s="15" t="s">
        <v>131</v>
      </c>
      <c r="AH1489" s="15">
        <v>0</v>
      </c>
      <c r="AI1489" s="15"/>
      <c r="AJ1489" s="15"/>
      <c r="AK1489" s="15"/>
      <c r="AL1489" s="15"/>
      <c r="AM1489" s="15"/>
      <c r="AN1489" s="15"/>
      <c r="AO1489" s="15"/>
      <c r="AP1489" s="15"/>
      <c r="AQ1489" s="15"/>
      <c r="AR1489" s="15"/>
      <c r="AS1489" s="15"/>
      <c r="AT1489" s="15"/>
      <c r="AU1489" s="15"/>
      <c r="AV1489" s="15"/>
      <c r="AW1489" s="15"/>
      <c r="AX1489" s="15"/>
      <c r="AY1489" s="15"/>
      <c r="AZ1489" s="15"/>
      <c r="BA1489" s="15"/>
      <c r="BB1489" s="15"/>
      <c r="BC1489" s="15"/>
      <c r="BD1489" s="15"/>
      <c r="BE1489" s="15"/>
      <c r="BF1489" s="15"/>
      <c r="BG1489" s="15"/>
      <c r="BH1489" s="15"/>
    </row>
    <row r="1490" spans="1:60" outlineLevel="3">
      <c r="A1490" s="18"/>
      <c r="B1490" s="19"/>
      <c r="C1490" s="30" t="s">
        <v>387</v>
      </c>
      <c r="D1490" s="23"/>
      <c r="E1490" s="34">
        <v>2.25</v>
      </c>
      <c r="F1490" s="21"/>
      <c r="G1490" s="21"/>
      <c r="H1490" s="21"/>
      <c r="I1490" s="21"/>
      <c r="J1490" s="21"/>
      <c r="K1490" s="21"/>
      <c r="L1490" s="21"/>
      <c r="M1490" s="21"/>
      <c r="N1490" s="393"/>
      <c r="O1490" s="393"/>
      <c r="P1490" s="393"/>
      <c r="Q1490" s="393"/>
      <c r="R1490" s="21"/>
      <c r="S1490" s="21"/>
      <c r="T1490" s="21"/>
      <c r="U1490" s="21"/>
      <c r="V1490" s="21"/>
      <c r="W1490" s="21"/>
      <c r="X1490" s="21"/>
      <c r="Y1490" s="21"/>
      <c r="Z1490" s="15"/>
      <c r="AA1490" s="15"/>
      <c r="AB1490" s="15"/>
      <c r="AC1490" s="15"/>
      <c r="AD1490" s="15"/>
      <c r="AE1490" s="15"/>
      <c r="AF1490" s="15"/>
      <c r="AG1490" s="15" t="s">
        <v>131</v>
      </c>
      <c r="AH1490" s="15">
        <v>0</v>
      </c>
      <c r="AI1490" s="15"/>
      <c r="AJ1490" s="15"/>
      <c r="AK1490" s="15"/>
      <c r="AL1490" s="15"/>
      <c r="AM1490" s="15"/>
      <c r="AN1490" s="15"/>
      <c r="AO1490" s="15"/>
      <c r="AP1490" s="15"/>
      <c r="AQ1490" s="15"/>
      <c r="AR1490" s="15"/>
      <c r="AS1490" s="15"/>
      <c r="AT1490" s="15"/>
      <c r="AU1490" s="15"/>
      <c r="AV1490" s="15"/>
      <c r="AW1490" s="15"/>
      <c r="AX1490" s="15"/>
      <c r="AY1490" s="15"/>
      <c r="AZ1490" s="15"/>
      <c r="BA1490" s="15"/>
      <c r="BB1490" s="15"/>
      <c r="BC1490" s="15"/>
      <c r="BD1490" s="15"/>
      <c r="BE1490" s="15"/>
      <c r="BF1490" s="15"/>
      <c r="BG1490" s="15"/>
      <c r="BH1490" s="15"/>
    </row>
    <row r="1491" spans="1:60" outlineLevel="3">
      <c r="A1491" s="18"/>
      <c r="B1491" s="19"/>
      <c r="C1491" s="30" t="s">
        <v>388</v>
      </c>
      <c r="D1491" s="23"/>
      <c r="E1491" s="34">
        <v>1.4</v>
      </c>
      <c r="F1491" s="21"/>
      <c r="G1491" s="21"/>
      <c r="H1491" s="21"/>
      <c r="I1491" s="21"/>
      <c r="J1491" s="21"/>
      <c r="K1491" s="21"/>
      <c r="L1491" s="21"/>
      <c r="M1491" s="21"/>
      <c r="N1491" s="393"/>
      <c r="O1491" s="393"/>
      <c r="P1491" s="393"/>
      <c r="Q1491" s="393"/>
      <c r="R1491" s="21"/>
      <c r="S1491" s="21"/>
      <c r="T1491" s="21"/>
      <c r="U1491" s="21"/>
      <c r="V1491" s="21"/>
      <c r="W1491" s="21"/>
      <c r="X1491" s="21"/>
      <c r="Y1491" s="21"/>
      <c r="Z1491" s="15"/>
      <c r="AA1491" s="15"/>
      <c r="AB1491" s="15"/>
      <c r="AC1491" s="15"/>
      <c r="AD1491" s="15"/>
      <c r="AE1491" s="15"/>
      <c r="AF1491" s="15"/>
      <c r="AG1491" s="15" t="s">
        <v>131</v>
      </c>
      <c r="AH1491" s="15">
        <v>0</v>
      </c>
      <c r="AI1491" s="15"/>
      <c r="AJ1491" s="15"/>
      <c r="AK1491" s="15"/>
      <c r="AL1491" s="15"/>
      <c r="AM1491" s="15"/>
      <c r="AN1491" s="15"/>
      <c r="AO1491" s="15"/>
      <c r="AP1491" s="15"/>
      <c r="AQ1491" s="15"/>
      <c r="AR1491" s="15"/>
      <c r="AS1491" s="15"/>
      <c r="AT1491" s="15"/>
      <c r="AU1491" s="15"/>
      <c r="AV1491" s="15"/>
      <c r="AW1491" s="15"/>
      <c r="AX1491" s="15"/>
      <c r="AY1491" s="15"/>
      <c r="AZ1491" s="15"/>
      <c r="BA1491" s="15"/>
      <c r="BB1491" s="15"/>
      <c r="BC1491" s="15"/>
      <c r="BD1491" s="15"/>
      <c r="BE1491" s="15"/>
      <c r="BF1491" s="15"/>
      <c r="BG1491" s="15"/>
      <c r="BH1491" s="15"/>
    </row>
    <row r="1492" spans="1:60" outlineLevel="3">
      <c r="A1492" s="18"/>
      <c r="B1492" s="19"/>
      <c r="C1492" s="30" t="s">
        <v>389</v>
      </c>
      <c r="D1492" s="23"/>
      <c r="E1492" s="34">
        <v>4.62</v>
      </c>
      <c r="F1492" s="21"/>
      <c r="G1492" s="21"/>
      <c r="H1492" s="21"/>
      <c r="I1492" s="21"/>
      <c r="J1492" s="21"/>
      <c r="K1492" s="21"/>
      <c r="L1492" s="21"/>
      <c r="M1492" s="21"/>
      <c r="N1492" s="393"/>
      <c r="O1492" s="393"/>
      <c r="P1492" s="393"/>
      <c r="Q1492" s="393"/>
      <c r="R1492" s="21"/>
      <c r="S1492" s="21"/>
      <c r="T1492" s="21"/>
      <c r="U1492" s="21"/>
      <c r="V1492" s="21"/>
      <c r="W1492" s="21"/>
      <c r="X1492" s="21"/>
      <c r="Y1492" s="21"/>
      <c r="Z1492" s="15"/>
      <c r="AA1492" s="15"/>
      <c r="AB1492" s="15"/>
      <c r="AC1492" s="15"/>
      <c r="AD1492" s="15"/>
      <c r="AE1492" s="15"/>
      <c r="AF1492" s="15"/>
      <c r="AG1492" s="15" t="s">
        <v>131</v>
      </c>
      <c r="AH1492" s="15">
        <v>0</v>
      </c>
      <c r="AI1492" s="15"/>
      <c r="AJ1492" s="15"/>
      <c r="AK1492" s="15"/>
      <c r="AL1492" s="15"/>
      <c r="AM1492" s="15"/>
      <c r="AN1492" s="15"/>
      <c r="AO1492" s="15"/>
      <c r="AP1492" s="15"/>
      <c r="AQ1492" s="15"/>
      <c r="AR1492" s="15"/>
      <c r="AS1492" s="15"/>
      <c r="AT1492" s="15"/>
      <c r="AU1492" s="15"/>
      <c r="AV1492" s="15"/>
      <c r="AW1492" s="15"/>
      <c r="AX1492" s="15"/>
      <c r="AY1492" s="15"/>
      <c r="AZ1492" s="15"/>
      <c r="BA1492" s="15"/>
      <c r="BB1492" s="15"/>
      <c r="BC1492" s="15"/>
      <c r="BD1492" s="15"/>
      <c r="BE1492" s="15"/>
      <c r="BF1492" s="15"/>
      <c r="BG1492" s="15"/>
      <c r="BH1492" s="15"/>
    </row>
    <row r="1493" spans="1:60" outlineLevel="3">
      <c r="A1493" s="18"/>
      <c r="B1493" s="19"/>
      <c r="C1493" s="30" t="s">
        <v>390</v>
      </c>
      <c r="D1493" s="23"/>
      <c r="E1493" s="34">
        <v>1.482</v>
      </c>
      <c r="F1493" s="21"/>
      <c r="G1493" s="21"/>
      <c r="H1493" s="21"/>
      <c r="I1493" s="21"/>
      <c r="J1493" s="21"/>
      <c r="K1493" s="21"/>
      <c r="L1493" s="21"/>
      <c r="M1493" s="21"/>
      <c r="N1493" s="393"/>
      <c r="O1493" s="393"/>
      <c r="P1493" s="393"/>
      <c r="Q1493" s="393"/>
      <c r="R1493" s="21"/>
      <c r="S1493" s="21"/>
      <c r="T1493" s="21"/>
      <c r="U1493" s="21"/>
      <c r="V1493" s="21"/>
      <c r="W1493" s="21"/>
      <c r="X1493" s="21"/>
      <c r="Y1493" s="21"/>
      <c r="Z1493" s="15"/>
      <c r="AA1493" s="15"/>
      <c r="AB1493" s="15"/>
      <c r="AC1493" s="15"/>
      <c r="AD1493" s="15"/>
      <c r="AE1493" s="15"/>
      <c r="AF1493" s="15"/>
      <c r="AG1493" s="15" t="s">
        <v>131</v>
      </c>
      <c r="AH1493" s="15">
        <v>0</v>
      </c>
      <c r="AI1493" s="15"/>
      <c r="AJ1493" s="15"/>
      <c r="AK1493" s="15"/>
      <c r="AL1493" s="15"/>
      <c r="AM1493" s="15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</row>
    <row r="1494" spans="1:60" outlineLevel="3">
      <c r="A1494" s="18"/>
      <c r="B1494" s="19"/>
      <c r="C1494" s="30" t="s">
        <v>391</v>
      </c>
      <c r="D1494" s="23"/>
      <c r="E1494" s="34">
        <v>20.79</v>
      </c>
      <c r="F1494" s="21"/>
      <c r="G1494" s="21"/>
      <c r="H1494" s="21"/>
      <c r="I1494" s="21"/>
      <c r="J1494" s="21"/>
      <c r="K1494" s="21"/>
      <c r="L1494" s="21"/>
      <c r="M1494" s="21"/>
      <c r="N1494" s="393"/>
      <c r="O1494" s="393"/>
      <c r="P1494" s="393"/>
      <c r="Q1494" s="393"/>
      <c r="R1494" s="21"/>
      <c r="S1494" s="21"/>
      <c r="T1494" s="21"/>
      <c r="U1494" s="21"/>
      <c r="V1494" s="21"/>
      <c r="W1494" s="21"/>
      <c r="X1494" s="21"/>
      <c r="Y1494" s="21"/>
      <c r="Z1494" s="15"/>
      <c r="AA1494" s="15"/>
      <c r="AB1494" s="15"/>
      <c r="AC1494" s="15"/>
      <c r="AD1494" s="15"/>
      <c r="AE1494" s="15"/>
      <c r="AF1494" s="15"/>
      <c r="AG1494" s="15" t="s">
        <v>131</v>
      </c>
      <c r="AH1494" s="15">
        <v>0</v>
      </c>
      <c r="AI1494" s="15"/>
      <c r="AJ1494" s="15"/>
      <c r="AK1494" s="15"/>
      <c r="AL1494" s="15"/>
      <c r="AM1494" s="15"/>
      <c r="AN1494" s="15"/>
      <c r="AO1494" s="15"/>
      <c r="AP1494" s="15"/>
      <c r="AQ1494" s="15"/>
      <c r="AR1494" s="15"/>
      <c r="AS1494" s="15"/>
      <c r="AT1494" s="15"/>
      <c r="AU1494" s="15"/>
      <c r="AV1494" s="15"/>
      <c r="AW1494" s="15"/>
      <c r="AX1494" s="15"/>
      <c r="AY1494" s="15"/>
      <c r="AZ1494" s="15"/>
      <c r="BA1494" s="15"/>
      <c r="BB1494" s="15"/>
      <c r="BC1494" s="15"/>
      <c r="BD1494" s="15"/>
      <c r="BE1494" s="15"/>
      <c r="BF1494" s="15"/>
      <c r="BG1494" s="15"/>
      <c r="BH1494" s="15"/>
    </row>
    <row r="1495" spans="1:60" outlineLevel="3">
      <c r="A1495" s="18"/>
      <c r="B1495" s="19"/>
      <c r="C1495" s="30" t="s">
        <v>392</v>
      </c>
      <c r="D1495" s="23"/>
      <c r="E1495" s="34">
        <v>9.66</v>
      </c>
      <c r="F1495" s="21"/>
      <c r="G1495" s="21"/>
      <c r="H1495" s="21"/>
      <c r="I1495" s="21"/>
      <c r="J1495" s="21"/>
      <c r="K1495" s="21"/>
      <c r="L1495" s="21"/>
      <c r="M1495" s="21"/>
      <c r="N1495" s="393"/>
      <c r="O1495" s="393"/>
      <c r="P1495" s="393"/>
      <c r="Q1495" s="393"/>
      <c r="R1495" s="21"/>
      <c r="S1495" s="21"/>
      <c r="T1495" s="21"/>
      <c r="U1495" s="21"/>
      <c r="V1495" s="21"/>
      <c r="W1495" s="21"/>
      <c r="X1495" s="21"/>
      <c r="Y1495" s="21"/>
      <c r="Z1495" s="15"/>
      <c r="AA1495" s="15"/>
      <c r="AB1495" s="15"/>
      <c r="AC1495" s="15"/>
      <c r="AD1495" s="15"/>
      <c r="AE1495" s="15"/>
      <c r="AF1495" s="15"/>
      <c r="AG1495" s="15" t="s">
        <v>131</v>
      </c>
      <c r="AH1495" s="15">
        <v>0</v>
      </c>
      <c r="AI1495" s="15"/>
      <c r="AJ1495" s="15"/>
      <c r="AK1495" s="15"/>
      <c r="AL1495" s="15"/>
      <c r="AM1495" s="15"/>
      <c r="AN1495" s="15"/>
      <c r="AO1495" s="15"/>
      <c r="AP1495" s="15"/>
      <c r="AQ1495" s="15"/>
      <c r="AR1495" s="15"/>
      <c r="AS1495" s="15"/>
      <c r="AT1495" s="15"/>
      <c r="AU1495" s="15"/>
      <c r="AV1495" s="15"/>
      <c r="AW1495" s="15"/>
      <c r="AX1495" s="15"/>
      <c r="AY1495" s="15"/>
      <c r="AZ1495" s="15"/>
      <c r="BA1495" s="15"/>
      <c r="BB1495" s="15"/>
      <c r="BC1495" s="15"/>
      <c r="BD1495" s="15"/>
      <c r="BE1495" s="15"/>
      <c r="BF1495" s="15"/>
      <c r="BG1495" s="15"/>
      <c r="BH1495" s="15"/>
    </row>
    <row r="1496" spans="1:60" outlineLevel="3">
      <c r="A1496" s="18"/>
      <c r="B1496" s="19"/>
      <c r="C1496" s="30" t="s">
        <v>393</v>
      </c>
      <c r="D1496" s="23"/>
      <c r="E1496" s="34">
        <v>31.815000000000001</v>
      </c>
      <c r="F1496" s="21"/>
      <c r="G1496" s="21"/>
      <c r="H1496" s="21"/>
      <c r="I1496" s="21"/>
      <c r="J1496" s="21"/>
      <c r="K1496" s="21"/>
      <c r="L1496" s="21"/>
      <c r="M1496" s="21"/>
      <c r="N1496" s="393"/>
      <c r="O1496" s="393"/>
      <c r="P1496" s="393"/>
      <c r="Q1496" s="393"/>
      <c r="R1496" s="21"/>
      <c r="S1496" s="21"/>
      <c r="T1496" s="21"/>
      <c r="U1496" s="21"/>
      <c r="V1496" s="21"/>
      <c r="W1496" s="21"/>
      <c r="X1496" s="21"/>
      <c r="Y1496" s="21"/>
      <c r="Z1496" s="15"/>
      <c r="AA1496" s="15"/>
      <c r="AB1496" s="15"/>
      <c r="AC1496" s="15"/>
      <c r="AD1496" s="15"/>
      <c r="AE1496" s="15"/>
      <c r="AF1496" s="15"/>
      <c r="AG1496" s="15" t="s">
        <v>131</v>
      </c>
      <c r="AH1496" s="15">
        <v>0</v>
      </c>
      <c r="AI1496" s="15"/>
      <c r="AJ1496" s="15"/>
      <c r="AK1496" s="15"/>
      <c r="AL1496" s="15"/>
      <c r="AM1496" s="15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</row>
    <row r="1497" spans="1:60" outlineLevel="3">
      <c r="A1497" s="18"/>
      <c r="B1497" s="19"/>
      <c r="C1497" s="30" t="s">
        <v>394</v>
      </c>
      <c r="D1497" s="23"/>
      <c r="E1497" s="34">
        <v>22.785</v>
      </c>
      <c r="F1497" s="21"/>
      <c r="G1497" s="21"/>
      <c r="H1497" s="21"/>
      <c r="I1497" s="21"/>
      <c r="J1497" s="21"/>
      <c r="K1497" s="21"/>
      <c r="L1497" s="21"/>
      <c r="M1497" s="21"/>
      <c r="N1497" s="393"/>
      <c r="O1497" s="393"/>
      <c r="P1497" s="393"/>
      <c r="Q1497" s="393"/>
      <c r="R1497" s="21"/>
      <c r="S1497" s="21"/>
      <c r="T1497" s="21"/>
      <c r="U1497" s="21"/>
      <c r="V1497" s="21"/>
      <c r="W1497" s="21"/>
      <c r="X1497" s="21"/>
      <c r="Y1497" s="21"/>
      <c r="Z1497" s="15"/>
      <c r="AA1497" s="15"/>
      <c r="AB1497" s="15"/>
      <c r="AC1497" s="15"/>
      <c r="AD1497" s="15"/>
      <c r="AE1497" s="15"/>
      <c r="AF1497" s="15"/>
      <c r="AG1497" s="15" t="s">
        <v>131</v>
      </c>
      <c r="AH1497" s="15">
        <v>0</v>
      </c>
      <c r="AI1497" s="15"/>
      <c r="AJ1497" s="15"/>
      <c r="AK1497" s="15"/>
      <c r="AL1497" s="15"/>
      <c r="AM1497" s="15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  <c r="AX1497" s="15"/>
      <c r="AY1497" s="15"/>
      <c r="AZ1497" s="15"/>
      <c r="BA1497" s="15"/>
      <c r="BB1497" s="15"/>
      <c r="BC1497" s="15"/>
      <c r="BD1497" s="15"/>
      <c r="BE1497" s="15"/>
      <c r="BF1497" s="15"/>
      <c r="BG1497" s="15"/>
      <c r="BH1497" s="15"/>
    </row>
    <row r="1498" spans="1:60" outlineLevel="3">
      <c r="A1498" s="18"/>
      <c r="B1498" s="19"/>
      <c r="C1498" s="30" t="s">
        <v>395</v>
      </c>
      <c r="D1498" s="23"/>
      <c r="E1498" s="34">
        <v>36.015000000000001</v>
      </c>
      <c r="F1498" s="21"/>
      <c r="G1498" s="21"/>
      <c r="H1498" s="21"/>
      <c r="I1498" s="21"/>
      <c r="J1498" s="21"/>
      <c r="K1498" s="21"/>
      <c r="L1498" s="21"/>
      <c r="M1498" s="21"/>
      <c r="N1498" s="393"/>
      <c r="O1498" s="393"/>
      <c r="P1498" s="393"/>
      <c r="Q1498" s="393"/>
      <c r="R1498" s="21"/>
      <c r="S1498" s="21"/>
      <c r="T1498" s="21"/>
      <c r="U1498" s="21"/>
      <c r="V1498" s="21"/>
      <c r="W1498" s="21"/>
      <c r="X1498" s="21"/>
      <c r="Y1498" s="21"/>
      <c r="Z1498" s="15"/>
      <c r="AA1498" s="15"/>
      <c r="AB1498" s="15"/>
      <c r="AC1498" s="15"/>
      <c r="AD1498" s="15"/>
      <c r="AE1498" s="15"/>
      <c r="AF1498" s="15"/>
      <c r="AG1498" s="15" t="s">
        <v>131</v>
      </c>
      <c r="AH1498" s="15">
        <v>0</v>
      </c>
      <c r="AI1498" s="15"/>
      <c r="AJ1498" s="15"/>
      <c r="AK1498" s="15"/>
      <c r="AL1498" s="15"/>
      <c r="AM1498" s="15"/>
      <c r="AN1498" s="15"/>
      <c r="AO1498" s="15"/>
      <c r="AP1498" s="15"/>
      <c r="AQ1498" s="15"/>
      <c r="AR1498" s="15"/>
      <c r="AS1498" s="15"/>
      <c r="AT1498" s="15"/>
      <c r="AU1498" s="15"/>
      <c r="AV1498" s="15"/>
      <c r="AW1498" s="15"/>
      <c r="AX1498" s="15"/>
      <c r="AY1498" s="15"/>
      <c r="AZ1498" s="15"/>
      <c r="BA1498" s="15"/>
      <c r="BB1498" s="15"/>
      <c r="BC1498" s="15"/>
      <c r="BD1498" s="15"/>
      <c r="BE1498" s="15"/>
      <c r="BF1498" s="15"/>
      <c r="BG1498" s="15"/>
      <c r="BH1498" s="15"/>
    </row>
    <row r="1499" spans="1:60" outlineLevel="3">
      <c r="A1499" s="18"/>
      <c r="B1499" s="19"/>
      <c r="C1499" s="30" t="s">
        <v>396</v>
      </c>
      <c r="D1499" s="23"/>
      <c r="E1499" s="34">
        <v>20.79</v>
      </c>
      <c r="F1499" s="21"/>
      <c r="G1499" s="21"/>
      <c r="H1499" s="21"/>
      <c r="I1499" s="21"/>
      <c r="J1499" s="21"/>
      <c r="K1499" s="21"/>
      <c r="L1499" s="21"/>
      <c r="M1499" s="21"/>
      <c r="N1499" s="393"/>
      <c r="O1499" s="393"/>
      <c r="P1499" s="393"/>
      <c r="Q1499" s="393"/>
      <c r="R1499" s="21"/>
      <c r="S1499" s="21"/>
      <c r="T1499" s="21"/>
      <c r="U1499" s="21"/>
      <c r="V1499" s="21"/>
      <c r="W1499" s="21"/>
      <c r="X1499" s="21"/>
      <c r="Y1499" s="21"/>
      <c r="Z1499" s="15"/>
      <c r="AA1499" s="15"/>
      <c r="AB1499" s="15"/>
      <c r="AC1499" s="15"/>
      <c r="AD1499" s="15"/>
      <c r="AE1499" s="15"/>
      <c r="AF1499" s="15"/>
      <c r="AG1499" s="15" t="s">
        <v>131</v>
      </c>
      <c r="AH1499" s="15">
        <v>0</v>
      </c>
      <c r="AI1499" s="15"/>
      <c r="AJ1499" s="15"/>
      <c r="AK1499" s="15"/>
      <c r="AL1499" s="15"/>
      <c r="AM1499" s="15"/>
      <c r="AN1499" s="15"/>
      <c r="AO1499" s="15"/>
      <c r="AP1499" s="15"/>
      <c r="AQ1499" s="15"/>
      <c r="AR1499" s="15"/>
      <c r="AS1499" s="15"/>
      <c r="AT1499" s="15"/>
      <c r="AU1499" s="15"/>
      <c r="AV1499" s="15"/>
      <c r="AW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</row>
    <row r="1500" spans="1:60" outlineLevel="3">
      <c r="A1500" s="18"/>
      <c r="B1500" s="19"/>
      <c r="C1500" s="30" t="s">
        <v>397</v>
      </c>
      <c r="D1500" s="23"/>
      <c r="E1500" s="34">
        <v>3</v>
      </c>
      <c r="F1500" s="21"/>
      <c r="G1500" s="21"/>
      <c r="H1500" s="21"/>
      <c r="I1500" s="21"/>
      <c r="J1500" s="21"/>
      <c r="K1500" s="21"/>
      <c r="L1500" s="21"/>
      <c r="M1500" s="21"/>
      <c r="N1500" s="393"/>
      <c r="O1500" s="393"/>
      <c r="P1500" s="393"/>
      <c r="Q1500" s="393"/>
      <c r="R1500" s="21"/>
      <c r="S1500" s="21"/>
      <c r="T1500" s="21"/>
      <c r="U1500" s="21"/>
      <c r="V1500" s="21"/>
      <c r="W1500" s="21"/>
      <c r="X1500" s="21"/>
      <c r="Y1500" s="21"/>
      <c r="Z1500" s="15"/>
      <c r="AA1500" s="15"/>
      <c r="AB1500" s="15"/>
      <c r="AC1500" s="15"/>
      <c r="AD1500" s="15"/>
      <c r="AE1500" s="15"/>
      <c r="AF1500" s="15"/>
      <c r="AG1500" s="15" t="s">
        <v>131</v>
      </c>
      <c r="AH1500" s="15">
        <v>0</v>
      </c>
      <c r="AI1500" s="15"/>
      <c r="AJ1500" s="15"/>
      <c r="AK1500" s="15"/>
      <c r="AL1500" s="15"/>
      <c r="AM1500" s="15"/>
      <c r="AN1500" s="15"/>
      <c r="AO1500" s="15"/>
      <c r="AP1500" s="15"/>
      <c r="AQ1500" s="15"/>
      <c r="AR1500" s="15"/>
      <c r="AS1500" s="15"/>
      <c r="AT1500" s="15"/>
      <c r="AU1500" s="15"/>
      <c r="AV1500" s="15"/>
      <c r="AW1500" s="15"/>
      <c r="AX1500" s="15"/>
      <c r="AY1500" s="15"/>
      <c r="AZ1500" s="15"/>
      <c r="BA1500" s="15"/>
      <c r="BB1500" s="15"/>
      <c r="BC1500" s="15"/>
      <c r="BD1500" s="15"/>
      <c r="BE1500" s="15"/>
      <c r="BF1500" s="15"/>
      <c r="BG1500" s="15"/>
      <c r="BH1500" s="15"/>
    </row>
    <row r="1501" spans="1:60" outlineLevel="3">
      <c r="A1501" s="18"/>
      <c r="B1501" s="19"/>
      <c r="C1501" s="30" t="s">
        <v>398</v>
      </c>
      <c r="D1501" s="23"/>
      <c r="E1501" s="34">
        <v>2.25</v>
      </c>
      <c r="F1501" s="21"/>
      <c r="G1501" s="21"/>
      <c r="H1501" s="21"/>
      <c r="I1501" s="21"/>
      <c r="J1501" s="21"/>
      <c r="K1501" s="21"/>
      <c r="L1501" s="21"/>
      <c r="M1501" s="21"/>
      <c r="N1501" s="393"/>
      <c r="O1501" s="393"/>
      <c r="P1501" s="393"/>
      <c r="Q1501" s="393"/>
      <c r="R1501" s="21"/>
      <c r="S1501" s="21"/>
      <c r="T1501" s="21"/>
      <c r="U1501" s="21"/>
      <c r="V1501" s="21"/>
      <c r="W1501" s="21"/>
      <c r="X1501" s="21"/>
      <c r="Y1501" s="21"/>
      <c r="Z1501" s="15"/>
      <c r="AA1501" s="15"/>
      <c r="AB1501" s="15"/>
      <c r="AC1501" s="15"/>
      <c r="AD1501" s="15"/>
      <c r="AE1501" s="15"/>
      <c r="AF1501" s="15"/>
      <c r="AG1501" s="15" t="s">
        <v>131</v>
      </c>
      <c r="AH1501" s="15">
        <v>0</v>
      </c>
      <c r="AI1501" s="15"/>
      <c r="AJ1501" s="15"/>
      <c r="AK1501" s="15"/>
      <c r="AL1501" s="15"/>
      <c r="AM1501" s="15"/>
      <c r="AN1501" s="15"/>
      <c r="AO1501" s="15"/>
      <c r="AP1501" s="15"/>
      <c r="AQ1501" s="15"/>
      <c r="AR1501" s="15"/>
      <c r="AS1501" s="15"/>
      <c r="AT1501" s="15"/>
      <c r="AU1501" s="15"/>
      <c r="AV1501" s="15"/>
      <c r="AW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</row>
    <row r="1502" spans="1:60" outlineLevel="3">
      <c r="A1502" s="18"/>
      <c r="B1502" s="19"/>
      <c r="C1502" s="30" t="s">
        <v>399</v>
      </c>
      <c r="D1502" s="23"/>
      <c r="E1502" s="34">
        <v>6.3</v>
      </c>
      <c r="F1502" s="21"/>
      <c r="G1502" s="21"/>
      <c r="H1502" s="21"/>
      <c r="I1502" s="21"/>
      <c r="J1502" s="21"/>
      <c r="K1502" s="21"/>
      <c r="L1502" s="21"/>
      <c r="M1502" s="21"/>
      <c r="N1502" s="393"/>
      <c r="O1502" s="393"/>
      <c r="P1502" s="393"/>
      <c r="Q1502" s="393"/>
      <c r="R1502" s="21"/>
      <c r="S1502" s="21"/>
      <c r="T1502" s="21"/>
      <c r="U1502" s="21"/>
      <c r="V1502" s="21"/>
      <c r="W1502" s="21"/>
      <c r="X1502" s="21"/>
      <c r="Y1502" s="21"/>
      <c r="Z1502" s="15"/>
      <c r="AA1502" s="15"/>
      <c r="AB1502" s="15"/>
      <c r="AC1502" s="15"/>
      <c r="AD1502" s="15"/>
      <c r="AE1502" s="15"/>
      <c r="AF1502" s="15"/>
      <c r="AG1502" s="15" t="s">
        <v>131</v>
      </c>
      <c r="AH1502" s="15">
        <v>0</v>
      </c>
      <c r="AI1502" s="15"/>
      <c r="AJ1502" s="15"/>
      <c r="AK1502" s="15"/>
      <c r="AL1502" s="15"/>
      <c r="AM1502" s="15"/>
      <c r="AN1502" s="15"/>
      <c r="AO1502" s="15"/>
      <c r="AP1502" s="15"/>
      <c r="AQ1502" s="15"/>
      <c r="AR1502" s="15"/>
      <c r="AS1502" s="15"/>
      <c r="AT1502" s="15"/>
      <c r="AU1502" s="15"/>
      <c r="AV1502" s="15"/>
      <c r="AW1502" s="15"/>
      <c r="AX1502" s="15"/>
      <c r="AY1502" s="15"/>
      <c r="AZ1502" s="15"/>
      <c r="BA1502" s="15"/>
      <c r="BB1502" s="15"/>
      <c r="BC1502" s="15"/>
      <c r="BD1502" s="15"/>
      <c r="BE1502" s="15"/>
      <c r="BF1502" s="15"/>
      <c r="BG1502" s="15"/>
      <c r="BH1502" s="15"/>
    </row>
    <row r="1503" spans="1:60" outlineLevel="3">
      <c r="A1503" s="18"/>
      <c r="B1503" s="19"/>
      <c r="C1503" s="30" t="s">
        <v>400</v>
      </c>
      <c r="D1503" s="23"/>
      <c r="E1503" s="34">
        <v>5.4</v>
      </c>
      <c r="F1503" s="21"/>
      <c r="G1503" s="21"/>
      <c r="H1503" s="21"/>
      <c r="I1503" s="21"/>
      <c r="J1503" s="21"/>
      <c r="K1503" s="21"/>
      <c r="L1503" s="21"/>
      <c r="M1503" s="21"/>
      <c r="N1503" s="393"/>
      <c r="O1503" s="393"/>
      <c r="P1503" s="393"/>
      <c r="Q1503" s="393"/>
      <c r="R1503" s="21"/>
      <c r="S1503" s="21"/>
      <c r="T1503" s="21"/>
      <c r="U1503" s="21"/>
      <c r="V1503" s="21"/>
      <c r="W1503" s="21"/>
      <c r="X1503" s="21"/>
      <c r="Y1503" s="21"/>
      <c r="Z1503" s="15"/>
      <c r="AA1503" s="15"/>
      <c r="AB1503" s="15"/>
      <c r="AC1503" s="15"/>
      <c r="AD1503" s="15"/>
      <c r="AE1503" s="15"/>
      <c r="AF1503" s="15"/>
      <c r="AG1503" s="15" t="s">
        <v>131</v>
      </c>
      <c r="AH1503" s="15">
        <v>0</v>
      </c>
      <c r="AI1503" s="15"/>
      <c r="AJ1503" s="15"/>
      <c r="AK1503" s="15"/>
      <c r="AL1503" s="15"/>
      <c r="AM1503" s="15"/>
      <c r="AN1503" s="15"/>
      <c r="AO1503" s="15"/>
      <c r="AP1503" s="15"/>
      <c r="AQ1503" s="15"/>
      <c r="AR1503" s="15"/>
      <c r="AS1503" s="15"/>
      <c r="AT1503" s="15"/>
      <c r="AU1503" s="15"/>
      <c r="AV1503" s="15"/>
      <c r="AW1503" s="15"/>
      <c r="AX1503" s="15"/>
      <c r="AY1503" s="15"/>
      <c r="AZ1503" s="15"/>
      <c r="BA1503" s="15"/>
      <c r="BB1503" s="15"/>
      <c r="BC1503" s="15"/>
      <c r="BD1503" s="15"/>
      <c r="BE1503" s="15"/>
      <c r="BF1503" s="15"/>
      <c r="BG1503" s="15"/>
      <c r="BH1503" s="15"/>
    </row>
    <row r="1504" spans="1:60" outlineLevel="3">
      <c r="A1504" s="18"/>
      <c r="B1504" s="19"/>
      <c r="C1504" s="30" t="s">
        <v>401</v>
      </c>
      <c r="D1504" s="23"/>
      <c r="E1504" s="34">
        <v>2.0249999999999999</v>
      </c>
      <c r="F1504" s="21"/>
      <c r="G1504" s="21"/>
      <c r="H1504" s="21"/>
      <c r="I1504" s="21"/>
      <c r="J1504" s="21"/>
      <c r="K1504" s="21"/>
      <c r="L1504" s="21"/>
      <c r="M1504" s="21"/>
      <c r="N1504" s="393"/>
      <c r="O1504" s="393"/>
      <c r="P1504" s="393"/>
      <c r="Q1504" s="393"/>
      <c r="R1504" s="21"/>
      <c r="S1504" s="21"/>
      <c r="T1504" s="21"/>
      <c r="U1504" s="21"/>
      <c r="V1504" s="21"/>
      <c r="W1504" s="21"/>
      <c r="X1504" s="21"/>
      <c r="Y1504" s="21"/>
      <c r="Z1504" s="15"/>
      <c r="AA1504" s="15"/>
      <c r="AB1504" s="15"/>
      <c r="AC1504" s="15"/>
      <c r="AD1504" s="15"/>
      <c r="AE1504" s="15"/>
      <c r="AF1504" s="15"/>
      <c r="AG1504" s="15" t="s">
        <v>131</v>
      </c>
      <c r="AH1504" s="15">
        <v>0</v>
      </c>
      <c r="AI1504" s="15"/>
      <c r="AJ1504" s="15"/>
      <c r="AK1504" s="15"/>
      <c r="AL1504" s="15"/>
      <c r="AM1504" s="15"/>
      <c r="AN1504" s="15"/>
      <c r="AO1504" s="15"/>
      <c r="AP1504" s="15"/>
      <c r="AQ1504" s="15"/>
      <c r="AR1504" s="15"/>
      <c r="AS1504" s="15"/>
      <c r="AT1504" s="15"/>
      <c r="AU1504" s="15"/>
      <c r="AV1504" s="15"/>
      <c r="AW1504" s="15"/>
      <c r="AX1504" s="15"/>
      <c r="AY1504" s="15"/>
      <c r="AZ1504" s="15"/>
      <c r="BA1504" s="15"/>
      <c r="BB1504" s="15"/>
      <c r="BC1504" s="15"/>
      <c r="BD1504" s="15"/>
      <c r="BE1504" s="15"/>
      <c r="BF1504" s="15"/>
      <c r="BG1504" s="15"/>
      <c r="BH1504" s="15"/>
    </row>
    <row r="1505" spans="1:60" outlineLevel="3">
      <c r="A1505" s="18"/>
      <c r="B1505" s="19"/>
      <c r="C1505" s="30" t="s">
        <v>402</v>
      </c>
      <c r="D1505" s="23"/>
      <c r="E1505" s="34">
        <v>0.45</v>
      </c>
      <c r="F1505" s="21"/>
      <c r="G1505" s="21"/>
      <c r="H1505" s="21"/>
      <c r="I1505" s="21"/>
      <c r="J1505" s="21"/>
      <c r="K1505" s="21"/>
      <c r="L1505" s="21"/>
      <c r="M1505" s="21"/>
      <c r="N1505" s="393"/>
      <c r="O1505" s="393"/>
      <c r="P1505" s="393"/>
      <c r="Q1505" s="393"/>
      <c r="R1505" s="21"/>
      <c r="S1505" s="21"/>
      <c r="T1505" s="21"/>
      <c r="U1505" s="21"/>
      <c r="V1505" s="21"/>
      <c r="W1505" s="21"/>
      <c r="X1505" s="21"/>
      <c r="Y1505" s="21"/>
      <c r="Z1505" s="15"/>
      <c r="AA1505" s="15"/>
      <c r="AB1505" s="15"/>
      <c r="AC1505" s="15"/>
      <c r="AD1505" s="15"/>
      <c r="AE1505" s="15"/>
      <c r="AF1505" s="15"/>
      <c r="AG1505" s="15" t="s">
        <v>131</v>
      </c>
      <c r="AH1505" s="15">
        <v>0</v>
      </c>
      <c r="AI1505" s="15"/>
      <c r="AJ1505" s="15"/>
      <c r="AK1505" s="15"/>
      <c r="AL1505" s="15"/>
      <c r="AM1505" s="15"/>
      <c r="AN1505" s="15"/>
      <c r="AO1505" s="15"/>
      <c r="AP1505" s="15"/>
      <c r="AQ1505" s="15"/>
      <c r="AR1505" s="15"/>
      <c r="AS1505" s="15"/>
      <c r="AT1505" s="15"/>
      <c r="AU1505" s="15"/>
      <c r="AV1505" s="15"/>
      <c r="AW1505" s="15"/>
      <c r="AX1505" s="15"/>
      <c r="AY1505" s="15"/>
      <c r="AZ1505" s="15"/>
      <c r="BA1505" s="15"/>
      <c r="BB1505" s="15"/>
      <c r="BC1505" s="15"/>
      <c r="BD1505" s="15"/>
      <c r="BE1505" s="15"/>
      <c r="BF1505" s="15"/>
      <c r="BG1505" s="15"/>
      <c r="BH1505" s="15"/>
    </row>
    <row r="1506" spans="1:60" outlineLevel="3">
      <c r="A1506" s="18"/>
      <c r="B1506" s="19"/>
      <c r="C1506" s="30" t="s">
        <v>403</v>
      </c>
      <c r="D1506" s="23"/>
      <c r="E1506" s="34">
        <v>1.4</v>
      </c>
      <c r="F1506" s="21"/>
      <c r="G1506" s="21"/>
      <c r="H1506" s="21"/>
      <c r="I1506" s="21"/>
      <c r="J1506" s="21"/>
      <c r="K1506" s="21"/>
      <c r="L1506" s="21"/>
      <c r="M1506" s="21"/>
      <c r="N1506" s="393"/>
      <c r="O1506" s="393"/>
      <c r="P1506" s="393"/>
      <c r="Q1506" s="393"/>
      <c r="R1506" s="21"/>
      <c r="S1506" s="21"/>
      <c r="T1506" s="21"/>
      <c r="U1506" s="21"/>
      <c r="V1506" s="21"/>
      <c r="W1506" s="21"/>
      <c r="X1506" s="21"/>
      <c r="Y1506" s="21"/>
      <c r="Z1506" s="15"/>
      <c r="AA1506" s="15"/>
      <c r="AB1506" s="15"/>
      <c r="AC1506" s="15"/>
      <c r="AD1506" s="15"/>
      <c r="AE1506" s="15"/>
      <c r="AF1506" s="15"/>
      <c r="AG1506" s="15" t="s">
        <v>131</v>
      </c>
      <c r="AH1506" s="15">
        <v>0</v>
      </c>
      <c r="AI1506" s="15"/>
      <c r="AJ1506" s="15"/>
      <c r="AK1506" s="15"/>
      <c r="AL1506" s="15"/>
      <c r="AM1506" s="15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</row>
    <row r="1507" spans="1:60" outlineLevel="3">
      <c r="A1507" s="18"/>
      <c r="B1507" s="19"/>
      <c r="C1507" s="30" t="s">
        <v>390</v>
      </c>
      <c r="D1507" s="23"/>
      <c r="E1507" s="34">
        <v>1.482</v>
      </c>
      <c r="F1507" s="21"/>
      <c r="G1507" s="21"/>
      <c r="H1507" s="21"/>
      <c r="I1507" s="21"/>
      <c r="J1507" s="21"/>
      <c r="K1507" s="21"/>
      <c r="L1507" s="21"/>
      <c r="M1507" s="21"/>
      <c r="N1507" s="393"/>
      <c r="O1507" s="393"/>
      <c r="P1507" s="393"/>
      <c r="Q1507" s="393"/>
      <c r="R1507" s="21"/>
      <c r="S1507" s="21"/>
      <c r="T1507" s="21"/>
      <c r="U1507" s="21"/>
      <c r="V1507" s="21"/>
      <c r="W1507" s="21"/>
      <c r="X1507" s="21"/>
      <c r="Y1507" s="21"/>
      <c r="Z1507" s="15"/>
      <c r="AA1507" s="15"/>
      <c r="AB1507" s="15"/>
      <c r="AC1507" s="15"/>
      <c r="AD1507" s="15"/>
      <c r="AE1507" s="15"/>
      <c r="AF1507" s="15"/>
      <c r="AG1507" s="15" t="s">
        <v>131</v>
      </c>
      <c r="AH1507" s="15">
        <v>0</v>
      </c>
      <c r="AI1507" s="15"/>
      <c r="AJ1507" s="15"/>
      <c r="AK1507" s="15"/>
      <c r="AL1507" s="15"/>
      <c r="AM1507" s="15"/>
      <c r="AN1507" s="15"/>
      <c r="AO1507" s="15"/>
      <c r="AP1507" s="15"/>
      <c r="AQ1507" s="15"/>
      <c r="AR1507" s="15"/>
      <c r="AS1507" s="15"/>
      <c r="AT1507" s="15"/>
      <c r="AU1507" s="15"/>
      <c r="AV1507" s="15"/>
      <c r="AW1507" s="15"/>
      <c r="AX1507" s="15"/>
      <c r="AY1507" s="15"/>
      <c r="AZ1507" s="15"/>
      <c r="BA1507" s="15"/>
      <c r="BB1507" s="15"/>
      <c r="BC1507" s="15"/>
      <c r="BD1507" s="15"/>
      <c r="BE1507" s="15"/>
      <c r="BF1507" s="15"/>
      <c r="BG1507" s="15"/>
      <c r="BH1507" s="15"/>
    </row>
    <row r="1508" spans="1:60" outlineLevel="3">
      <c r="A1508" s="18"/>
      <c r="B1508" s="19"/>
      <c r="C1508" s="30" t="s">
        <v>1188</v>
      </c>
      <c r="D1508" s="23"/>
      <c r="E1508" s="34">
        <v>1.5</v>
      </c>
      <c r="F1508" s="21"/>
      <c r="G1508" s="21"/>
      <c r="H1508" s="21"/>
      <c r="I1508" s="21"/>
      <c r="J1508" s="21"/>
      <c r="K1508" s="21"/>
      <c r="L1508" s="21"/>
      <c r="M1508" s="21"/>
      <c r="N1508" s="393"/>
      <c r="O1508" s="393"/>
      <c r="P1508" s="393"/>
      <c r="Q1508" s="393"/>
      <c r="R1508" s="21"/>
      <c r="S1508" s="21"/>
      <c r="T1508" s="21"/>
      <c r="U1508" s="21"/>
      <c r="V1508" s="21"/>
      <c r="W1508" s="21"/>
      <c r="X1508" s="21"/>
      <c r="Y1508" s="21"/>
      <c r="Z1508" s="15"/>
      <c r="AA1508" s="15"/>
      <c r="AB1508" s="15"/>
      <c r="AC1508" s="15"/>
      <c r="AD1508" s="15"/>
      <c r="AE1508" s="15"/>
      <c r="AF1508" s="15"/>
      <c r="AG1508" s="15" t="s">
        <v>131</v>
      </c>
      <c r="AH1508" s="15">
        <v>0</v>
      </c>
      <c r="AI1508" s="15"/>
      <c r="AJ1508" s="15"/>
      <c r="AK1508" s="15"/>
      <c r="AL1508" s="15"/>
      <c r="AM1508" s="15"/>
      <c r="AN1508" s="15"/>
      <c r="AO1508" s="15"/>
      <c r="AP1508" s="15"/>
      <c r="AQ1508" s="15"/>
      <c r="AR1508" s="15"/>
      <c r="AS1508" s="15"/>
      <c r="AT1508" s="15"/>
      <c r="AU1508" s="15"/>
      <c r="AV1508" s="15"/>
      <c r="AW1508" s="15"/>
      <c r="AX1508" s="15"/>
      <c r="AY1508" s="15"/>
      <c r="AZ1508" s="15"/>
      <c r="BA1508" s="15"/>
      <c r="BB1508" s="15"/>
      <c r="BC1508" s="15"/>
      <c r="BD1508" s="15"/>
      <c r="BE1508" s="15"/>
      <c r="BF1508" s="15"/>
      <c r="BG1508" s="15"/>
      <c r="BH1508" s="15"/>
    </row>
    <row r="1509" spans="1:60" ht="22.5" outlineLevel="1">
      <c r="A1509" s="25">
        <v>229</v>
      </c>
      <c r="B1509" s="26" t="s">
        <v>1189</v>
      </c>
      <c r="C1509" s="29" t="s">
        <v>1190</v>
      </c>
      <c r="D1509" s="27" t="s">
        <v>267</v>
      </c>
      <c r="E1509" s="35">
        <v>241</v>
      </c>
      <c r="F1509" s="392"/>
      <c r="G1509" s="36">
        <f>ROUND(E1509*F1509,2)</f>
        <v>0</v>
      </c>
      <c r="H1509" s="392"/>
      <c r="I1509" s="36">
        <f>ROUND(E1509*H1509,2)</f>
        <v>0</v>
      </c>
      <c r="J1509" s="392"/>
      <c r="K1509" s="36">
        <f>ROUND(E1509*J1509,2)</f>
        <v>0</v>
      </c>
      <c r="L1509" s="36">
        <v>21</v>
      </c>
      <c r="M1509" s="36">
        <f>G1509*(1+L1509/100)</f>
        <v>0</v>
      </c>
      <c r="N1509" s="35">
        <v>3.0000000000000001E-5</v>
      </c>
      <c r="O1509" s="35">
        <f>ROUND(E1509*N1509,2)</f>
        <v>0.01</v>
      </c>
      <c r="P1509" s="35">
        <v>0</v>
      </c>
      <c r="Q1509" s="35">
        <f>ROUND(E1509*P1509,2)</f>
        <v>0</v>
      </c>
      <c r="R1509" s="36"/>
      <c r="S1509" s="36" t="s">
        <v>2116</v>
      </c>
      <c r="T1509" s="28" t="s">
        <v>2116</v>
      </c>
      <c r="U1509" s="21">
        <v>0</v>
      </c>
      <c r="V1509" s="21">
        <f>ROUND(E1509*U1509,2)</f>
        <v>0</v>
      </c>
      <c r="W1509" s="21"/>
      <c r="X1509" s="21" t="s">
        <v>135</v>
      </c>
      <c r="Y1509" s="21" t="s">
        <v>2117</v>
      </c>
      <c r="Z1509" s="15"/>
      <c r="AA1509" s="15"/>
      <c r="AB1509" s="15"/>
      <c r="AC1509" s="15"/>
      <c r="AD1509" s="15"/>
      <c r="AE1509" s="15"/>
      <c r="AF1509" s="15"/>
      <c r="AG1509" s="15" t="s">
        <v>136</v>
      </c>
      <c r="AH1509" s="15"/>
      <c r="AI1509" s="15"/>
      <c r="AJ1509" s="15"/>
      <c r="AK1509" s="15"/>
      <c r="AL1509" s="15"/>
      <c r="AM1509" s="15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</row>
    <row r="1510" spans="1:60" outlineLevel="2">
      <c r="A1510" s="18"/>
      <c r="B1510" s="19"/>
      <c r="C1510" s="30" t="s">
        <v>1191</v>
      </c>
      <c r="D1510" s="23"/>
      <c r="E1510" s="34">
        <v>241</v>
      </c>
      <c r="F1510" s="21"/>
      <c r="G1510" s="21"/>
      <c r="H1510" s="21"/>
      <c r="I1510" s="21"/>
      <c r="J1510" s="21"/>
      <c r="K1510" s="21"/>
      <c r="L1510" s="21"/>
      <c r="M1510" s="21"/>
      <c r="N1510" s="393"/>
      <c r="O1510" s="393"/>
      <c r="P1510" s="393"/>
      <c r="Q1510" s="393"/>
      <c r="R1510" s="21"/>
      <c r="S1510" s="21"/>
      <c r="T1510" s="21"/>
      <c r="U1510" s="21"/>
      <c r="V1510" s="21"/>
      <c r="W1510" s="21"/>
      <c r="X1510" s="21"/>
      <c r="Y1510" s="21"/>
      <c r="Z1510" s="15"/>
      <c r="AA1510" s="15"/>
      <c r="AB1510" s="15"/>
      <c r="AC1510" s="15"/>
      <c r="AD1510" s="15"/>
      <c r="AE1510" s="15"/>
      <c r="AF1510" s="15"/>
      <c r="AG1510" s="15" t="s">
        <v>131</v>
      </c>
      <c r="AH1510" s="15">
        <v>0</v>
      </c>
      <c r="AI1510" s="15"/>
      <c r="AJ1510" s="15"/>
      <c r="AK1510" s="15"/>
      <c r="AL1510" s="15"/>
      <c r="AM1510" s="15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</row>
    <row r="1511" spans="1:60" outlineLevel="1">
      <c r="A1511" s="25">
        <v>230</v>
      </c>
      <c r="B1511" s="26" t="s">
        <v>1192</v>
      </c>
      <c r="C1511" s="29" t="s">
        <v>2258</v>
      </c>
      <c r="D1511" s="27" t="s">
        <v>152</v>
      </c>
      <c r="E1511" s="35">
        <v>572.81150000000002</v>
      </c>
      <c r="F1511" s="392"/>
      <c r="G1511" s="36">
        <f>ROUND(E1511*F1511,2)</f>
        <v>0</v>
      </c>
      <c r="H1511" s="392"/>
      <c r="I1511" s="36">
        <f>ROUND(E1511*H1511,2)</f>
        <v>0</v>
      </c>
      <c r="J1511" s="392"/>
      <c r="K1511" s="36">
        <f>ROUND(E1511*J1511,2)</f>
        <v>0</v>
      </c>
      <c r="L1511" s="36">
        <v>21</v>
      </c>
      <c r="M1511" s="36">
        <f>G1511*(1+L1511/100)</f>
        <v>0</v>
      </c>
      <c r="N1511" s="35">
        <v>5.0299999999999997E-3</v>
      </c>
      <c r="O1511" s="35">
        <f>ROUND(E1511*N1511,2)</f>
        <v>2.88</v>
      </c>
      <c r="P1511" s="35">
        <v>0</v>
      </c>
      <c r="Q1511" s="35">
        <f>ROUND(E1511*P1511,2)</f>
        <v>0</v>
      </c>
      <c r="R1511" s="36"/>
      <c r="S1511" s="36" t="s">
        <v>2116</v>
      </c>
      <c r="T1511" s="28" t="s">
        <v>127</v>
      </c>
      <c r="U1511" s="21">
        <v>1.07</v>
      </c>
      <c r="V1511" s="21">
        <f>ROUND(E1511*U1511,2)</f>
        <v>612.91</v>
      </c>
      <c r="W1511" s="21"/>
      <c r="X1511" s="21" t="s">
        <v>135</v>
      </c>
      <c r="Y1511" s="21" t="s">
        <v>2117</v>
      </c>
      <c r="Z1511" s="15"/>
      <c r="AA1511" s="15"/>
      <c r="AB1511" s="15"/>
      <c r="AC1511" s="15"/>
      <c r="AD1511" s="15"/>
      <c r="AE1511" s="15"/>
      <c r="AF1511" s="15"/>
      <c r="AG1511" s="15" t="s">
        <v>136</v>
      </c>
      <c r="AH1511" s="15"/>
      <c r="AI1511" s="15"/>
      <c r="AJ1511" s="15"/>
      <c r="AK1511" s="15"/>
      <c r="AL1511" s="15"/>
      <c r="AM1511" s="15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</row>
    <row r="1512" spans="1:60" outlineLevel="2">
      <c r="A1512" s="18"/>
      <c r="B1512" s="19"/>
      <c r="C1512" s="30" t="s">
        <v>358</v>
      </c>
      <c r="D1512" s="23"/>
      <c r="E1512" s="34">
        <v>16.170000000000002</v>
      </c>
      <c r="F1512" s="21"/>
      <c r="G1512" s="21"/>
      <c r="H1512" s="21"/>
      <c r="I1512" s="21"/>
      <c r="J1512" s="21"/>
      <c r="K1512" s="21"/>
      <c r="L1512" s="21"/>
      <c r="M1512" s="21"/>
      <c r="N1512" s="393"/>
      <c r="O1512" s="393"/>
      <c r="P1512" s="393"/>
      <c r="Q1512" s="393"/>
      <c r="R1512" s="21"/>
      <c r="S1512" s="21"/>
      <c r="T1512" s="21"/>
      <c r="U1512" s="21"/>
      <c r="V1512" s="21"/>
      <c r="W1512" s="21"/>
      <c r="X1512" s="21"/>
      <c r="Y1512" s="21"/>
      <c r="Z1512" s="15"/>
      <c r="AA1512" s="15"/>
      <c r="AB1512" s="15"/>
      <c r="AC1512" s="15"/>
      <c r="AD1512" s="15"/>
      <c r="AE1512" s="15"/>
      <c r="AF1512" s="15"/>
      <c r="AG1512" s="15" t="s">
        <v>131</v>
      </c>
      <c r="AH1512" s="15">
        <v>0</v>
      </c>
      <c r="AI1512" s="15"/>
      <c r="AJ1512" s="15"/>
      <c r="AK1512" s="15"/>
      <c r="AL1512" s="15"/>
      <c r="AM1512" s="15"/>
      <c r="AN1512" s="15"/>
      <c r="AO1512" s="15"/>
      <c r="AP1512" s="15"/>
      <c r="AQ1512" s="15"/>
      <c r="AR1512" s="15"/>
      <c r="AS1512" s="15"/>
      <c r="AT1512" s="15"/>
      <c r="AU1512" s="15"/>
      <c r="AV1512" s="15"/>
      <c r="AW1512" s="15"/>
      <c r="AX1512" s="15"/>
      <c r="AY1512" s="15"/>
      <c r="AZ1512" s="15"/>
      <c r="BA1512" s="15"/>
      <c r="BB1512" s="15"/>
      <c r="BC1512" s="15"/>
      <c r="BD1512" s="15"/>
      <c r="BE1512" s="15"/>
      <c r="BF1512" s="15"/>
      <c r="BG1512" s="15"/>
      <c r="BH1512" s="15"/>
    </row>
    <row r="1513" spans="1:60" outlineLevel="3">
      <c r="A1513" s="18"/>
      <c r="B1513" s="19"/>
      <c r="C1513" s="30" t="s">
        <v>359</v>
      </c>
      <c r="D1513" s="23"/>
      <c r="E1513" s="34">
        <v>6.75</v>
      </c>
      <c r="F1513" s="21"/>
      <c r="G1513" s="21"/>
      <c r="H1513" s="21"/>
      <c r="I1513" s="21"/>
      <c r="J1513" s="21"/>
      <c r="K1513" s="21"/>
      <c r="L1513" s="21"/>
      <c r="M1513" s="21"/>
      <c r="N1513" s="393"/>
      <c r="O1513" s="393"/>
      <c r="P1513" s="393"/>
      <c r="Q1513" s="393"/>
      <c r="R1513" s="21"/>
      <c r="S1513" s="21"/>
      <c r="T1513" s="21"/>
      <c r="U1513" s="21"/>
      <c r="V1513" s="21"/>
      <c r="W1513" s="21"/>
      <c r="X1513" s="21"/>
      <c r="Y1513" s="21"/>
      <c r="Z1513" s="15"/>
      <c r="AA1513" s="15"/>
      <c r="AB1513" s="15"/>
      <c r="AC1513" s="15"/>
      <c r="AD1513" s="15"/>
      <c r="AE1513" s="15"/>
      <c r="AF1513" s="15"/>
      <c r="AG1513" s="15" t="s">
        <v>131</v>
      </c>
      <c r="AH1513" s="15">
        <v>0</v>
      </c>
      <c r="AI1513" s="15"/>
      <c r="AJ1513" s="15"/>
      <c r="AK1513" s="15"/>
      <c r="AL1513" s="15"/>
      <c r="AM1513" s="15"/>
      <c r="AN1513" s="15"/>
      <c r="AO1513" s="15"/>
      <c r="AP1513" s="15"/>
      <c r="AQ1513" s="15"/>
      <c r="AR1513" s="15"/>
      <c r="AS1513" s="15"/>
      <c r="AT1513" s="15"/>
      <c r="AU1513" s="15"/>
      <c r="AV1513" s="15"/>
      <c r="AW1513" s="15"/>
      <c r="AX1513" s="15"/>
      <c r="AY1513" s="15"/>
      <c r="AZ1513" s="15"/>
      <c r="BA1513" s="15"/>
      <c r="BB1513" s="15"/>
      <c r="BC1513" s="15"/>
      <c r="BD1513" s="15"/>
      <c r="BE1513" s="15"/>
      <c r="BF1513" s="15"/>
      <c r="BG1513" s="15"/>
      <c r="BH1513" s="15"/>
    </row>
    <row r="1514" spans="1:60" outlineLevel="3">
      <c r="A1514" s="18"/>
      <c r="B1514" s="19"/>
      <c r="C1514" s="30" t="s">
        <v>360</v>
      </c>
      <c r="D1514" s="23"/>
      <c r="E1514" s="34">
        <v>12.81</v>
      </c>
      <c r="F1514" s="21"/>
      <c r="G1514" s="21"/>
      <c r="H1514" s="21"/>
      <c r="I1514" s="21"/>
      <c r="J1514" s="21"/>
      <c r="K1514" s="21"/>
      <c r="L1514" s="21"/>
      <c r="M1514" s="21"/>
      <c r="N1514" s="393"/>
      <c r="O1514" s="393"/>
      <c r="P1514" s="393"/>
      <c r="Q1514" s="393"/>
      <c r="R1514" s="21"/>
      <c r="S1514" s="21"/>
      <c r="T1514" s="21"/>
      <c r="U1514" s="21"/>
      <c r="V1514" s="21"/>
      <c r="W1514" s="21"/>
      <c r="X1514" s="21"/>
      <c r="Y1514" s="21"/>
      <c r="Z1514" s="15"/>
      <c r="AA1514" s="15"/>
      <c r="AB1514" s="15"/>
      <c r="AC1514" s="15"/>
      <c r="AD1514" s="15"/>
      <c r="AE1514" s="15"/>
      <c r="AF1514" s="15"/>
      <c r="AG1514" s="15" t="s">
        <v>131</v>
      </c>
      <c r="AH1514" s="15">
        <v>0</v>
      </c>
      <c r="AI1514" s="15"/>
      <c r="AJ1514" s="15"/>
      <c r="AK1514" s="15"/>
      <c r="AL1514" s="15"/>
      <c r="AM1514" s="15"/>
      <c r="AN1514" s="15"/>
      <c r="AO1514" s="15"/>
      <c r="AP1514" s="15"/>
      <c r="AQ1514" s="15"/>
      <c r="AR1514" s="15"/>
      <c r="AS1514" s="15"/>
      <c r="AT1514" s="15"/>
      <c r="AU1514" s="15"/>
      <c r="AV1514" s="15"/>
      <c r="AW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</row>
    <row r="1515" spans="1:60" outlineLevel="3">
      <c r="A1515" s="18"/>
      <c r="B1515" s="19"/>
      <c r="C1515" s="30" t="s">
        <v>361</v>
      </c>
      <c r="D1515" s="23"/>
      <c r="E1515" s="34">
        <v>6.75</v>
      </c>
      <c r="F1515" s="21"/>
      <c r="G1515" s="21"/>
      <c r="H1515" s="21"/>
      <c r="I1515" s="21"/>
      <c r="J1515" s="21"/>
      <c r="K1515" s="21"/>
      <c r="L1515" s="21"/>
      <c r="M1515" s="21"/>
      <c r="N1515" s="393"/>
      <c r="O1515" s="393"/>
      <c r="P1515" s="393"/>
      <c r="Q1515" s="393"/>
      <c r="R1515" s="21"/>
      <c r="S1515" s="21"/>
      <c r="T1515" s="21"/>
      <c r="U1515" s="21"/>
      <c r="V1515" s="21"/>
      <c r="W1515" s="21"/>
      <c r="X1515" s="21"/>
      <c r="Y1515" s="21"/>
      <c r="Z1515" s="15"/>
      <c r="AA1515" s="15"/>
      <c r="AB1515" s="15"/>
      <c r="AC1515" s="15"/>
      <c r="AD1515" s="15"/>
      <c r="AE1515" s="15"/>
      <c r="AF1515" s="15"/>
      <c r="AG1515" s="15" t="s">
        <v>131</v>
      </c>
      <c r="AH1515" s="15">
        <v>0</v>
      </c>
      <c r="AI1515" s="15"/>
      <c r="AJ1515" s="15"/>
      <c r="AK1515" s="15"/>
      <c r="AL1515" s="15"/>
      <c r="AM1515" s="15"/>
      <c r="AN1515" s="15"/>
      <c r="AO1515" s="15"/>
      <c r="AP1515" s="15"/>
      <c r="AQ1515" s="15"/>
      <c r="AR1515" s="15"/>
      <c r="AS1515" s="15"/>
      <c r="AT1515" s="15"/>
      <c r="AU1515" s="15"/>
      <c r="AV1515" s="15"/>
      <c r="AW1515" s="15"/>
      <c r="AX1515" s="15"/>
      <c r="AY1515" s="15"/>
      <c r="AZ1515" s="15"/>
      <c r="BA1515" s="15"/>
      <c r="BB1515" s="15"/>
      <c r="BC1515" s="15"/>
      <c r="BD1515" s="15"/>
      <c r="BE1515" s="15"/>
      <c r="BF1515" s="15"/>
      <c r="BG1515" s="15"/>
      <c r="BH1515" s="15"/>
    </row>
    <row r="1516" spans="1:60" outlineLevel="3">
      <c r="A1516" s="18"/>
      <c r="B1516" s="19"/>
      <c r="C1516" s="30" t="s">
        <v>362</v>
      </c>
      <c r="D1516" s="23"/>
      <c r="E1516" s="34">
        <v>37.799999999999997</v>
      </c>
      <c r="F1516" s="21"/>
      <c r="G1516" s="21"/>
      <c r="H1516" s="21"/>
      <c r="I1516" s="21"/>
      <c r="J1516" s="21"/>
      <c r="K1516" s="21"/>
      <c r="L1516" s="21"/>
      <c r="M1516" s="21"/>
      <c r="N1516" s="393"/>
      <c r="O1516" s="393"/>
      <c r="P1516" s="393"/>
      <c r="Q1516" s="393"/>
      <c r="R1516" s="21"/>
      <c r="S1516" s="21"/>
      <c r="T1516" s="21"/>
      <c r="U1516" s="21"/>
      <c r="V1516" s="21"/>
      <c r="W1516" s="21"/>
      <c r="X1516" s="21"/>
      <c r="Y1516" s="21"/>
      <c r="Z1516" s="15"/>
      <c r="AA1516" s="15"/>
      <c r="AB1516" s="15"/>
      <c r="AC1516" s="15"/>
      <c r="AD1516" s="15"/>
      <c r="AE1516" s="15"/>
      <c r="AF1516" s="15"/>
      <c r="AG1516" s="15" t="s">
        <v>131</v>
      </c>
      <c r="AH1516" s="15">
        <v>0</v>
      </c>
      <c r="AI1516" s="15"/>
      <c r="AJ1516" s="15"/>
      <c r="AK1516" s="15"/>
      <c r="AL1516" s="15"/>
      <c r="AM1516" s="15"/>
      <c r="AN1516" s="15"/>
      <c r="AO1516" s="15"/>
      <c r="AP1516" s="15"/>
      <c r="AQ1516" s="15"/>
      <c r="AR1516" s="15"/>
      <c r="AS1516" s="15"/>
      <c r="AT1516" s="15"/>
      <c r="AU1516" s="15"/>
      <c r="AV1516" s="15"/>
      <c r="AW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</row>
    <row r="1517" spans="1:60" outlineLevel="3">
      <c r="A1517" s="18"/>
      <c r="B1517" s="19"/>
      <c r="C1517" s="30" t="s">
        <v>363</v>
      </c>
      <c r="D1517" s="23"/>
      <c r="E1517" s="34">
        <v>20.58</v>
      </c>
      <c r="F1517" s="21"/>
      <c r="G1517" s="21"/>
      <c r="H1517" s="21"/>
      <c r="I1517" s="21"/>
      <c r="J1517" s="21"/>
      <c r="K1517" s="21"/>
      <c r="L1517" s="21"/>
      <c r="M1517" s="21"/>
      <c r="N1517" s="393"/>
      <c r="O1517" s="393"/>
      <c r="P1517" s="393"/>
      <c r="Q1517" s="393"/>
      <c r="R1517" s="21"/>
      <c r="S1517" s="21"/>
      <c r="T1517" s="21"/>
      <c r="U1517" s="21"/>
      <c r="V1517" s="21"/>
      <c r="W1517" s="21"/>
      <c r="X1517" s="21"/>
      <c r="Y1517" s="21"/>
      <c r="Z1517" s="15"/>
      <c r="AA1517" s="15"/>
      <c r="AB1517" s="15"/>
      <c r="AC1517" s="15"/>
      <c r="AD1517" s="15"/>
      <c r="AE1517" s="15"/>
      <c r="AF1517" s="15"/>
      <c r="AG1517" s="15" t="s">
        <v>131</v>
      </c>
      <c r="AH1517" s="15">
        <v>0</v>
      </c>
      <c r="AI1517" s="15"/>
      <c r="AJ1517" s="15"/>
      <c r="AK1517" s="15"/>
      <c r="AL1517" s="15"/>
      <c r="AM1517" s="15"/>
      <c r="AN1517" s="15"/>
      <c r="AO1517" s="15"/>
      <c r="AP1517" s="15"/>
      <c r="AQ1517" s="15"/>
      <c r="AR1517" s="15"/>
      <c r="AS1517" s="15"/>
      <c r="AT1517" s="15"/>
      <c r="AU1517" s="15"/>
      <c r="AV1517" s="15"/>
      <c r="AW1517" s="15"/>
      <c r="AX1517" s="15"/>
      <c r="AY1517" s="15"/>
      <c r="AZ1517" s="15"/>
      <c r="BA1517" s="15"/>
      <c r="BB1517" s="15"/>
      <c r="BC1517" s="15"/>
      <c r="BD1517" s="15"/>
      <c r="BE1517" s="15"/>
      <c r="BF1517" s="15"/>
      <c r="BG1517" s="15"/>
      <c r="BH1517" s="15"/>
    </row>
    <row r="1518" spans="1:60" outlineLevel="3">
      <c r="A1518" s="18"/>
      <c r="B1518" s="19"/>
      <c r="C1518" s="30" t="s">
        <v>364</v>
      </c>
      <c r="D1518" s="23"/>
      <c r="E1518" s="34">
        <v>2.7</v>
      </c>
      <c r="F1518" s="21"/>
      <c r="G1518" s="21"/>
      <c r="H1518" s="21"/>
      <c r="I1518" s="21"/>
      <c r="J1518" s="21"/>
      <c r="K1518" s="21"/>
      <c r="L1518" s="21"/>
      <c r="M1518" s="21"/>
      <c r="N1518" s="393"/>
      <c r="O1518" s="393"/>
      <c r="P1518" s="393"/>
      <c r="Q1518" s="393"/>
      <c r="R1518" s="21"/>
      <c r="S1518" s="21"/>
      <c r="T1518" s="21"/>
      <c r="U1518" s="21"/>
      <c r="V1518" s="21"/>
      <c r="W1518" s="21"/>
      <c r="X1518" s="21"/>
      <c r="Y1518" s="21"/>
      <c r="Z1518" s="15"/>
      <c r="AA1518" s="15"/>
      <c r="AB1518" s="15"/>
      <c r="AC1518" s="15"/>
      <c r="AD1518" s="15"/>
      <c r="AE1518" s="15"/>
      <c r="AF1518" s="15"/>
      <c r="AG1518" s="15" t="s">
        <v>131</v>
      </c>
      <c r="AH1518" s="15">
        <v>0</v>
      </c>
      <c r="AI1518" s="15"/>
      <c r="AJ1518" s="15"/>
      <c r="AK1518" s="15"/>
      <c r="AL1518" s="15"/>
      <c r="AM1518" s="15"/>
      <c r="AN1518" s="15"/>
      <c r="AO1518" s="15"/>
      <c r="AP1518" s="15"/>
      <c r="AQ1518" s="15"/>
      <c r="AR1518" s="15"/>
      <c r="AS1518" s="15"/>
      <c r="AT1518" s="15"/>
      <c r="AU1518" s="15"/>
      <c r="AV1518" s="15"/>
      <c r="AW1518" s="15"/>
      <c r="AX1518" s="15"/>
      <c r="AY1518" s="15"/>
      <c r="AZ1518" s="15"/>
      <c r="BA1518" s="15"/>
      <c r="BB1518" s="15"/>
      <c r="BC1518" s="15"/>
      <c r="BD1518" s="15"/>
      <c r="BE1518" s="15"/>
      <c r="BF1518" s="15"/>
      <c r="BG1518" s="15"/>
      <c r="BH1518" s="15"/>
    </row>
    <row r="1519" spans="1:60" outlineLevel="3">
      <c r="A1519" s="18"/>
      <c r="B1519" s="19"/>
      <c r="C1519" s="30" t="s">
        <v>365</v>
      </c>
      <c r="D1519" s="23"/>
      <c r="E1519" s="34">
        <v>2.85</v>
      </c>
      <c r="F1519" s="21"/>
      <c r="G1519" s="21"/>
      <c r="H1519" s="21"/>
      <c r="I1519" s="21"/>
      <c r="J1519" s="21"/>
      <c r="K1519" s="21"/>
      <c r="L1519" s="21"/>
      <c r="M1519" s="21"/>
      <c r="N1519" s="393"/>
      <c r="O1519" s="393"/>
      <c r="P1519" s="393"/>
      <c r="Q1519" s="393"/>
      <c r="R1519" s="21"/>
      <c r="S1519" s="21"/>
      <c r="T1519" s="21"/>
      <c r="U1519" s="21"/>
      <c r="V1519" s="21"/>
      <c r="W1519" s="21"/>
      <c r="X1519" s="21"/>
      <c r="Y1519" s="21"/>
      <c r="Z1519" s="15"/>
      <c r="AA1519" s="15"/>
      <c r="AB1519" s="15"/>
      <c r="AC1519" s="15"/>
      <c r="AD1519" s="15"/>
      <c r="AE1519" s="15"/>
      <c r="AF1519" s="15"/>
      <c r="AG1519" s="15" t="s">
        <v>131</v>
      </c>
      <c r="AH1519" s="15">
        <v>0</v>
      </c>
      <c r="AI1519" s="15"/>
      <c r="AJ1519" s="15"/>
      <c r="AK1519" s="15"/>
      <c r="AL1519" s="15"/>
      <c r="AM1519" s="15"/>
      <c r="AN1519" s="15"/>
      <c r="AO1519" s="15"/>
      <c r="AP1519" s="15"/>
      <c r="AQ1519" s="15"/>
      <c r="AR1519" s="15"/>
      <c r="AS1519" s="15"/>
      <c r="AT1519" s="15"/>
      <c r="AU1519" s="15"/>
      <c r="AV1519" s="15"/>
      <c r="AW1519" s="15"/>
      <c r="AX1519" s="15"/>
      <c r="AY1519" s="15"/>
      <c r="AZ1519" s="15"/>
      <c r="BA1519" s="15"/>
      <c r="BB1519" s="15"/>
      <c r="BC1519" s="15"/>
      <c r="BD1519" s="15"/>
      <c r="BE1519" s="15"/>
      <c r="BF1519" s="15"/>
      <c r="BG1519" s="15"/>
      <c r="BH1519" s="15"/>
    </row>
    <row r="1520" spans="1:60" outlineLevel="3">
      <c r="A1520" s="18"/>
      <c r="B1520" s="19"/>
      <c r="C1520" s="30" t="s">
        <v>366</v>
      </c>
      <c r="D1520" s="23"/>
      <c r="E1520" s="34">
        <v>23.1</v>
      </c>
      <c r="F1520" s="21"/>
      <c r="G1520" s="21"/>
      <c r="H1520" s="21"/>
      <c r="I1520" s="21"/>
      <c r="J1520" s="21"/>
      <c r="K1520" s="21"/>
      <c r="L1520" s="21"/>
      <c r="M1520" s="21"/>
      <c r="N1520" s="393"/>
      <c r="O1520" s="393"/>
      <c r="P1520" s="393"/>
      <c r="Q1520" s="393"/>
      <c r="R1520" s="21"/>
      <c r="S1520" s="21"/>
      <c r="T1520" s="21"/>
      <c r="U1520" s="21"/>
      <c r="V1520" s="21"/>
      <c r="W1520" s="21"/>
      <c r="X1520" s="21"/>
      <c r="Y1520" s="21"/>
      <c r="Z1520" s="15"/>
      <c r="AA1520" s="15"/>
      <c r="AB1520" s="15"/>
      <c r="AC1520" s="15"/>
      <c r="AD1520" s="15"/>
      <c r="AE1520" s="15"/>
      <c r="AF1520" s="15"/>
      <c r="AG1520" s="15" t="s">
        <v>131</v>
      </c>
      <c r="AH1520" s="15">
        <v>0</v>
      </c>
      <c r="AI1520" s="15"/>
      <c r="AJ1520" s="15"/>
      <c r="AK1520" s="15"/>
      <c r="AL1520" s="15"/>
      <c r="AM1520" s="15"/>
      <c r="AN1520" s="15"/>
      <c r="AO1520" s="15"/>
      <c r="AP1520" s="15"/>
      <c r="AQ1520" s="15"/>
      <c r="AR1520" s="15"/>
      <c r="AS1520" s="15"/>
      <c r="AT1520" s="15"/>
      <c r="AU1520" s="15"/>
      <c r="AV1520" s="15"/>
      <c r="AW1520" s="15"/>
      <c r="AX1520" s="15"/>
      <c r="AY1520" s="15"/>
      <c r="AZ1520" s="15"/>
      <c r="BA1520" s="15"/>
      <c r="BB1520" s="15"/>
      <c r="BC1520" s="15"/>
      <c r="BD1520" s="15"/>
      <c r="BE1520" s="15"/>
      <c r="BF1520" s="15"/>
      <c r="BG1520" s="15"/>
      <c r="BH1520" s="15"/>
    </row>
    <row r="1521" spans="1:60" outlineLevel="3">
      <c r="A1521" s="18"/>
      <c r="B1521" s="19"/>
      <c r="C1521" s="30" t="s">
        <v>367</v>
      </c>
      <c r="D1521" s="23"/>
      <c r="E1521" s="34">
        <v>31.71</v>
      </c>
      <c r="F1521" s="21"/>
      <c r="G1521" s="21"/>
      <c r="H1521" s="21"/>
      <c r="I1521" s="21"/>
      <c r="J1521" s="21"/>
      <c r="K1521" s="21"/>
      <c r="L1521" s="21"/>
      <c r="M1521" s="21"/>
      <c r="N1521" s="393"/>
      <c r="O1521" s="393"/>
      <c r="P1521" s="393"/>
      <c r="Q1521" s="393"/>
      <c r="R1521" s="21"/>
      <c r="S1521" s="21"/>
      <c r="T1521" s="21"/>
      <c r="U1521" s="21"/>
      <c r="V1521" s="21"/>
      <c r="W1521" s="21"/>
      <c r="X1521" s="21"/>
      <c r="Y1521" s="21"/>
      <c r="Z1521" s="15"/>
      <c r="AA1521" s="15"/>
      <c r="AB1521" s="15"/>
      <c r="AC1521" s="15"/>
      <c r="AD1521" s="15"/>
      <c r="AE1521" s="15"/>
      <c r="AF1521" s="15"/>
      <c r="AG1521" s="15" t="s">
        <v>131</v>
      </c>
      <c r="AH1521" s="15">
        <v>0</v>
      </c>
      <c r="AI1521" s="15"/>
      <c r="AJ1521" s="15"/>
      <c r="AK1521" s="15"/>
      <c r="AL1521" s="15"/>
      <c r="AM1521" s="15"/>
      <c r="AN1521" s="15"/>
      <c r="AO1521" s="15"/>
      <c r="AP1521" s="15"/>
      <c r="AQ1521" s="15"/>
      <c r="AR1521" s="15"/>
      <c r="AS1521" s="15"/>
      <c r="AT1521" s="15"/>
      <c r="AU1521" s="15"/>
      <c r="AV1521" s="15"/>
      <c r="AW1521" s="15"/>
      <c r="AX1521" s="15"/>
      <c r="AY1521" s="15"/>
      <c r="AZ1521" s="15"/>
      <c r="BA1521" s="15"/>
      <c r="BB1521" s="15"/>
      <c r="BC1521" s="15"/>
      <c r="BD1521" s="15"/>
      <c r="BE1521" s="15"/>
      <c r="BF1521" s="15"/>
      <c r="BG1521" s="15"/>
      <c r="BH1521" s="15"/>
    </row>
    <row r="1522" spans="1:60" outlineLevel="3">
      <c r="A1522" s="18"/>
      <c r="B1522" s="19"/>
      <c r="C1522" s="30" t="s">
        <v>368</v>
      </c>
      <c r="D1522" s="23"/>
      <c r="E1522" s="34">
        <v>8.9250000000000007</v>
      </c>
      <c r="F1522" s="21"/>
      <c r="G1522" s="21"/>
      <c r="H1522" s="21"/>
      <c r="I1522" s="21"/>
      <c r="J1522" s="21"/>
      <c r="K1522" s="21"/>
      <c r="L1522" s="21"/>
      <c r="M1522" s="21"/>
      <c r="N1522" s="393"/>
      <c r="O1522" s="393"/>
      <c r="P1522" s="393"/>
      <c r="Q1522" s="393"/>
      <c r="R1522" s="21"/>
      <c r="S1522" s="21"/>
      <c r="T1522" s="21"/>
      <c r="U1522" s="21"/>
      <c r="V1522" s="21"/>
      <c r="W1522" s="21"/>
      <c r="X1522" s="21"/>
      <c r="Y1522" s="21"/>
      <c r="Z1522" s="15"/>
      <c r="AA1522" s="15"/>
      <c r="AB1522" s="15"/>
      <c r="AC1522" s="15"/>
      <c r="AD1522" s="15"/>
      <c r="AE1522" s="15"/>
      <c r="AF1522" s="15"/>
      <c r="AG1522" s="15" t="s">
        <v>131</v>
      </c>
      <c r="AH1522" s="15">
        <v>0</v>
      </c>
      <c r="AI1522" s="15"/>
      <c r="AJ1522" s="15"/>
      <c r="AK1522" s="15"/>
      <c r="AL1522" s="15"/>
      <c r="AM1522" s="15"/>
      <c r="AN1522" s="15"/>
      <c r="AO1522" s="15"/>
      <c r="AP1522" s="15"/>
      <c r="AQ1522" s="15"/>
      <c r="AR1522" s="15"/>
      <c r="AS1522" s="15"/>
      <c r="AT1522" s="15"/>
      <c r="AU1522" s="15"/>
      <c r="AV1522" s="15"/>
      <c r="AW1522" s="15"/>
      <c r="AX1522" s="15"/>
      <c r="AY1522" s="15"/>
      <c r="AZ1522" s="15"/>
      <c r="BA1522" s="15"/>
      <c r="BB1522" s="15"/>
      <c r="BC1522" s="15"/>
      <c r="BD1522" s="15"/>
      <c r="BE1522" s="15"/>
      <c r="BF1522" s="15"/>
      <c r="BG1522" s="15"/>
      <c r="BH1522" s="15"/>
    </row>
    <row r="1523" spans="1:60" outlineLevel="3">
      <c r="A1523" s="18"/>
      <c r="B1523" s="19"/>
      <c r="C1523" s="30" t="s">
        <v>363</v>
      </c>
      <c r="D1523" s="23"/>
      <c r="E1523" s="34">
        <v>20.58</v>
      </c>
      <c r="F1523" s="21"/>
      <c r="G1523" s="21"/>
      <c r="H1523" s="21"/>
      <c r="I1523" s="21"/>
      <c r="J1523" s="21"/>
      <c r="K1523" s="21"/>
      <c r="L1523" s="21"/>
      <c r="M1523" s="21"/>
      <c r="N1523" s="393"/>
      <c r="O1523" s="393"/>
      <c r="P1523" s="393"/>
      <c r="Q1523" s="393"/>
      <c r="R1523" s="21"/>
      <c r="S1523" s="21"/>
      <c r="T1523" s="21"/>
      <c r="U1523" s="21"/>
      <c r="V1523" s="21"/>
      <c r="W1523" s="21"/>
      <c r="X1523" s="21"/>
      <c r="Y1523" s="21"/>
      <c r="Z1523" s="15"/>
      <c r="AA1523" s="15"/>
      <c r="AB1523" s="15"/>
      <c r="AC1523" s="15"/>
      <c r="AD1523" s="15"/>
      <c r="AE1523" s="15"/>
      <c r="AF1523" s="15"/>
      <c r="AG1523" s="15" t="s">
        <v>131</v>
      </c>
      <c r="AH1523" s="15">
        <v>0</v>
      </c>
      <c r="AI1523" s="15"/>
      <c r="AJ1523" s="15"/>
      <c r="AK1523" s="15"/>
      <c r="AL1523" s="15"/>
      <c r="AM1523" s="15"/>
      <c r="AN1523" s="15"/>
      <c r="AO1523" s="15"/>
      <c r="AP1523" s="15"/>
      <c r="AQ1523" s="15"/>
      <c r="AR1523" s="15"/>
      <c r="AS1523" s="15"/>
      <c r="AT1523" s="15"/>
      <c r="AU1523" s="15"/>
      <c r="AV1523" s="15"/>
      <c r="AW1523" s="15"/>
      <c r="AX1523" s="15"/>
      <c r="AY1523" s="15"/>
      <c r="AZ1523" s="15"/>
      <c r="BA1523" s="15"/>
      <c r="BB1523" s="15"/>
      <c r="BC1523" s="15"/>
      <c r="BD1523" s="15"/>
      <c r="BE1523" s="15"/>
      <c r="BF1523" s="15"/>
      <c r="BG1523" s="15"/>
      <c r="BH1523" s="15"/>
    </row>
    <row r="1524" spans="1:60" outlineLevel="3">
      <c r="A1524" s="18"/>
      <c r="B1524" s="19"/>
      <c r="C1524" s="30" t="s">
        <v>369</v>
      </c>
      <c r="D1524" s="23"/>
      <c r="E1524" s="34">
        <v>1.65</v>
      </c>
      <c r="F1524" s="21"/>
      <c r="G1524" s="21"/>
      <c r="H1524" s="21"/>
      <c r="I1524" s="21"/>
      <c r="J1524" s="21"/>
      <c r="K1524" s="21"/>
      <c r="L1524" s="21"/>
      <c r="M1524" s="21"/>
      <c r="N1524" s="393"/>
      <c r="O1524" s="393"/>
      <c r="P1524" s="393"/>
      <c r="Q1524" s="393"/>
      <c r="R1524" s="21"/>
      <c r="S1524" s="21"/>
      <c r="T1524" s="21"/>
      <c r="U1524" s="21"/>
      <c r="V1524" s="21"/>
      <c r="W1524" s="21"/>
      <c r="X1524" s="21"/>
      <c r="Y1524" s="21"/>
      <c r="Z1524" s="15"/>
      <c r="AA1524" s="15"/>
      <c r="AB1524" s="15"/>
      <c r="AC1524" s="15"/>
      <c r="AD1524" s="15"/>
      <c r="AE1524" s="15"/>
      <c r="AF1524" s="15"/>
      <c r="AG1524" s="15" t="s">
        <v>131</v>
      </c>
      <c r="AH1524" s="15">
        <v>0</v>
      </c>
      <c r="AI1524" s="15"/>
      <c r="AJ1524" s="15"/>
      <c r="AK1524" s="15"/>
      <c r="AL1524" s="15"/>
      <c r="AM1524" s="15"/>
      <c r="AN1524" s="15"/>
      <c r="AO1524" s="15"/>
      <c r="AP1524" s="15"/>
      <c r="AQ1524" s="15"/>
      <c r="AR1524" s="15"/>
      <c r="AS1524" s="15"/>
      <c r="AT1524" s="15"/>
      <c r="AU1524" s="15"/>
      <c r="AV1524" s="15"/>
      <c r="AW1524" s="15"/>
      <c r="AX1524" s="15"/>
      <c r="AY1524" s="15"/>
      <c r="AZ1524" s="15"/>
      <c r="BA1524" s="15"/>
      <c r="BB1524" s="15"/>
      <c r="BC1524" s="15"/>
      <c r="BD1524" s="15"/>
      <c r="BE1524" s="15"/>
      <c r="BF1524" s="15"/>
      <c r="BG1524" s="15"/>
      <c r="BH1524" s="15"/>
    </row>
    <row r="1525" spans="1:60" outlineLevel="3">
      <c r="A1525" s="18"/>
      <c r="B1525" s="19"/>
      <c r="C1525" s="30" t="s">
        <v>370</v>
      </c>
      <c r="D1525" s="23"/>
      <c r="E1525" s="34">
        <v>16.170000000000002</v>
      </c>
      <c r="F1525" s="21"/>
      <c r="G1525" s="21"/>
      <c r="H1525" s="21"/>
      <c r="I1525" s="21"/>
      <c r="J1525" s="21"/>
      <c r="K1525" s="21"/>
      <c r="L1525" s="21"/>
      <c r="M1525" s="21"/>
      <c r="N1525" s="393"/>
      <c r="O1525" s="393"/>
      <c r="P1525" s="393"/>
      <c r="Q1525" s="393"/>
      <c r="R1525" s="21"/>
      <c r="S1525" s="21"/>
      <c r="T1525" s="21"/>
      <c r="U1525" s="21"/>
      <c r="V1525" s="21"/>
      <c r="W1525" s="21"/>
      <c r="X1525" s="21"/>
      <c r="Y1525" s="21"/>
      <c r="Z1525" s="15"/>
      <c r="AA1525" s="15"/>
      <c r="AB1525" s="15"/>
      <c r="AC1525" s="15"/>
      <c r="AD1525" s="15"/>
      <c r="AE1525" s="15"/>
      <c r="AF1525" s="15"/>
      <c r="AG1525" s="15" t="s">
        <v>131</v>
      </c>
      <c r="AH1525" s="15">
        <v>0</v>
      </c>
      <c r="AI1525" s="15"/>
      <c r="AJ1525" s="15"/>
      <c r="AK1525" s="15"/>
      <c r="AL1525" s="15"/>
      <c r="AM1525" s="15"/>
      <c r="AN1525" s="15"/>
      <c r="AO1525" s="15"/>
      <c r="AP1525" s="15"/>
      <c r="AQ1525" s="15"/>
      <c r="AR1525" s="15"/>
      <c r="AS1525" s="15"/>
      <c r="AT1525" s="15"/>
      <c r="AU1525" s="15"/>
      <c r="AV1525" s="15"/>
      <c r="AW1525" s="15"/>
      <c r="AX1525" s="15"/>
      <c r="AY1525" s="15"/>
      <c r="AZ1525" s="15"/>
      <c r="BA1525" s="15"/>
      <c r="BB1525" s="15"/>
      <c r="BC1525" s="15"/>
      <c r="BD1525" s="15"/>
      <c r="BE1525" s="15"/>
      <c r="BF1525" s="15"/>
      <c r="BG1525" s="15"/>
      <c r="BH1525" s="15"/>
    </row>
    <row r="1526" spans="1:60" outlineLevel="3">
      <c r="A1526" s="18"/>
      <c r="B1526" s="19"/>
      <c r="C1526" s="30" t="s">
        <v>371</v>
      </c>
      <c r="D1526" s="23"/>
      <c r="E1526" s="34">
        <v>9.4499999999999993</v>
      </c>
      <c r="F1526" s="21"/>
      <c r="G1526" s="21"/>
      <c r="H1526" s="21"/>
      <c r="I1526" s="21"/>
      <c r="J1526" s="21"/>
      <c r="K1526" s="21"/>
      <c r="L1526" s="21"/>
      <c r="M1526" s="21"/>
      <c r="N1526" s="393"/>
      <c r="O1526" s="393"/>
      <c r="P1526" s="393"/>
      <c r="Q1526" s="393"/>
      <c r="R1526" s="21"/>
      <c r="S1526" s="21"/>
      <c r="T1526" s="21"/>
      <c r="U1526" s="21"/>
      <c r="V1526" s="21"/>
      <c r="W1526" s="21"/>
      <c r="X1526" s="21"/>
      <c r="Y1526" s="21"/>
      <c r="Z1526" s="15"/>
      <c r="AA1526" s="15"/>
      <c r="AB1526" s="15"/>
      <c r="AC1526" s="15"/>
      <c r="AD1526" s="15"/>
      <c r="AE1526" s="15"/>
      <c r="AF1526" s="15"/>
      <c r="AG1526" s="15" t="s">
        <v>131</v>
      </c>
      <c r="AH1526" s="15">
        <v>0</v>
      </c>
      <c r="AI1526" s="15"/>
      <c r="AJ1526" s="15"/>
      <c r="AK1526" s="15"/>
      <c r="AL1526" s="15"/>
      <c r="AM1526" s="15"/>
      <c r="AN1526" s="15"/>
      <c r="AO1526" s="15"/>
      <c r="AP1526" s="15"/>
      <c r="AQ1526" s="15"/>
      <c r="AR1526" s="15"/>
      <c r="AS1526" s="15"/>
      <c r="AT1526" s="15"/>
      <c r="AU1526" s="15"/>
      <c r="AV1526" s="15"/>
      <c r="AW1526" s="15"/>
      <c r="AX1526" s="15"/>
      <c r="AY1526" s="15"/>
      <c r="AZ1526" s="15"/>
      <c r="BA1526" s="15"/>
      <c r="BB1526" s="15"/>
      <c r="BC1526" s="15"/>
      <c r="BD1526" s="15"/>
      <c r="BE1526" s="15"/>
      <c r="BF1526" s="15"/>
      <c r="BG1526" s="15"/>
      <c r="BH1526" s="15"/>
    </row>
    <row r="1527" spans="1:60" outlineLevel="3">
      <c r="A1527" s="18"/>
      <c r="B1527" s="19"/>
      <c r="C1527" s="30" t="s">
        <v>372</v>
      </c>
      <c r="D1527" s="23"/>
      <c r="E1527" s="34">
        <v>5.4</v>
      </c>
      <c r="F1527" s="21"/>
      <c r="G1527" s="21"/>
      <c r="H1527" s="21"/>
      <c r="I1527" s="21"/>
      <c r="J1527" s="21"/>
      <c r="K1527" s="21"/>
      <c r="L1527" s="21"/>
      <c r="M1527" s="21"/>
      <c r="N1527" s="393"/>
      <c r="O1527" s="393"/>
      <c r="P1527" s="393"/>
      <c r="Q1527" s="393"/>
      <c r="R1527" s="21"/>
      <c r="S1527" s="21"/>
      <c r="T1527" s="21"/>
      <c r="U1527" s="21"/>
      <c r="V1527" s="21"/>
      <c r="W1527" s="21"/>
      <c r="X1527" s="21"/>
      <c r="Y1527" s="21"/>
      <c r="Z1527" s="15"/>
      <c r="AA1527" s="15"/>
      <c r="AB1527" s="15"/>
      <c r="AC1527" s="15"/>
      <c r="AD1527" s="15"/>
      <c r="AE1527" s="15"/>
      <c r="AF1527" s="15"/>
      <c r="AG1527" s="15" t="s">
        <v>131</v>
      </c>
      <c r="AH1527" s="15">
        <v>0</v>
      </c>
      <c r="AI1527" s="15"/>
      <c r="AJ1527" s="15"/>
      <c r="AK1527" s="15"/>
      <c r="AL1527" s="15"/>
      <c r="AM1527" s="15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</row>
    <row r="1528" spans="1:60" outlineLevel="3">
      <c r="A1528" s="18"/>
      <c r="B1528" s="19"/>
      <c r="C1528" s="30" t="s">
        <v>373</v>
      </c>
      <c r="D1528" s="23"/>
      <c r="E1528" s="34">
        <v>2.6475</v>
      </c>
      <c r="F1528" s="21"/>
      <c r="G1528" s="21"/>
      <c r="H1528" s="21"/>
      <c r="I1528" s="21"/>
      <c r="J1528" s="21"/>
      <c r="K1528" s="21"/>
      <c r="L1528" s="21"/>
      <c r="M1528" s="21"/>
      <c r="N1528" s="393"/>
      <c r="O1528" s="393"/>
      <c r="P1528" s="393"/>
      <c r="Q1528" s="393"/>
      <c r="R1528" s="21"/>
      <c r="S1528" s="21"/>
      <c r="T1528" s="21"/>
      <c r="U1528" s="21"/>
      <c r="V1528" s="21"/>
      <c r="W1528" s="21"/>
      <c r="X1528" s="21"/>
      <c r="Y1528" s="21"/>
      <c r="Z1528" s="15"/>
      <c r="AA1528" s="15"/>
      <c r="AB1528" s="15"/>
      <c r="AC1528" s="15"/>
      <c r="AD1528" s="15"/>
      <c r="AE1528" s="15"/>
      <c r="AF1528" s="15"/>
      <c r="AG1528" s="15" t="s">
        <v>131</v>
      </c>
      <c r="AH1528" s="15">
        <v>0</v>
      </c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  <c r="AX1528" s="15"/>
      <c r="AY1528" s="15"/>
      <c r="AZ1528" s="15"/>
      <c r="BA1528" s="15"/>
      <c r="BB1528" s="15"/>
      <c r="BC1528" s="15"/>
      <c r="BD1528" s="15"/>
      <c r="BE1528" s="15"/>
      <c r="BF1528" s="15"/>
      <c r="BG1528" s="15"/>
      <c r="BH1528" s="15"/>
    </row>
    <row r="1529" spans="1:60" outlineLevel="3">
      <c r="A1529" s="18"/>
      <c r="B1529" s="19"/>
      <c r="C1529" s="30" t="s">
        <v>374</v>
      </c>
      <c r="D1529" s="23"/>
      <c r="E1529" s="34">
        <v>2.25</v>
      </c>
      <c r="F1529" s="21"/>
      <c r="G1529" s="21"/>
      <c r="H1529" s="21"/>
      <c r="I1529" s="21"/>
      <c r="J1529" s="21"/>
      <c r="K1529" s="21"/>
      <c r="L1529" s="21"/>
      <c r="M1529" s="21"/>
      <c r="N1529" s="393"/>
      <c r="O1529" s="393"/>
      <c r="P1529" s="393"/>
      <c r="Q1529" s="393"/>
      <c r="R1529" s="21"/>
      <c r="S1529" s="21"/>
      <c r="T1529" s="21"/>
      <c r="U1529" s="21"/>
      <c r="V1529" s="21"/>
      <c r="W1529" s="21"/>
      <c r="X1529" s="21"/>
      <c r="Y1529" s="21"/>
      <c r="Z1529" s="15"/>
      <c r="AA1529" s="15"/>
      <c r="AB1529" s="15"/>
      <c r="AC1529" s="15"/>
      <c r="AD1529" s="15"/>
      <c r="AE1529" s="15"/>
      <c r="AF1529" s="15"/>
      <c r="AG1529" s="15" t="s">
        <v>131</v>
      </c>
      <c r="AH1529" s="15">
        <v>0</v>
      </c>
      <c r="AI1529" s="15"/>
      <c r="AJ1529" s="15"/>
      <c r="AK1529" s="15"/>
      <c r="AL1529" s="15"/>
      <c r="AM1529" s="15"/>
      <c r="AN1529" s="15"/>
      <c r="AO1529" s="15"/>
      <c r="AP1529" s="15"/>
      <c r="AQ1529" s="15"/>
      <c r="AR1529" s="15"/>
      <c r="AS1529" s="15"/>
      <c r="AT1529" s="15"/>
      <c r="AU1529" s="15"/>
      <c r="AV1529" s="15"/>
      <c r="AW1529" s="15"/>
      <c r="AX1529" s="15"/>
      <c r="AY1529" s="15"/>
      <c r="AZ1529" s="15"/>
      <c r="BA1529" s="15"/>
      <c r="BB1529" s="15"/>
      <c r="BC1529" s="15"/>
      <c r="BD1529" s="15"/>
      <c r="BE1529" s="15"/>
      <c r="BF1529" s="15"/>
      <c r="BG1529" s="15"/>
      <c r="BH1529" s="15"/>
    </row>
    <row r="1530" spans="1:60" outlineLevel="3">
      <c r="A1530" s="18"/>
      <c r="B1530" s="19"/>
      <c r="C1530" s="30" t="s">
        <v>375</v>
      </c>
      <c r="D1530" s="23"/>
      <c r="E1530" s="34">
        <v>1.4</v>
      </c>
      <c r="F1530" s="21"/>
      <c r="G1530" s="21"/>
      <c r="H1530" s="21"/>
      <c r="I1530" s="21"/>
      <c r="J1530" s="21"/>
      <c r="K1530" s="21"/>
      <c r="L1530" s="21"/>
      <c r="M1530" s="21"/>
      <c r="N1530" s="393"/>
      <c r="O1530" s="393"/>
      <c r="P1530" s="393"/>
      <c r="Q1530" s="393"/>
      <c r="R1530" s="21"/>
      <c r="S1530" s="21"/>
      <c r="T1530" s="21"/>
      <c r="U1530" s="21"/>
      <c r="V1530" s="21"/>
      <c r="W1530" s="21"/>
      <c r="X1530" s="21"/>
      <c r="Y1530" s="21"/>
      <c r="Z1530" s="15"/>
      <c r="AA1530" s="15"/>
      <c r="AB1530" s="15"/>
      <c r="AC1530" s="15"/>
      <c r="AD1530" s="15"/>
      <c r="AE1530" s="15"/>
      <c r="AF1530" s="15"/>
      <c r="AG1530" s="15" t="s">
        <v>131</v>
      </c>
      <c r="AH1530" s="15">
        <v>0</v>
      </c>
      <c r="AI1530" s="15"/>
      <c r="AJ1530" s="15"/>
      <c r="AK1530" s="15"/>
      <c r="AL1530" s="15"/>
      <c r="AM1530" s="15"/>
      <c r="AN1530" s="15"/>
      <c r="AO1530" s="15"/>
      <c r="AP1530" s="15"/>
      <c r="AQ1530" s="15"/>
      <c r="AR1530" s="15"/>
      <c r="AS1530" s="15"/>
      <c r="AT1530" s="15"/>
      <c r="AU1530" s="15"/>
      <c r="AV1530" s="15"/>
      <c r="AW1530" s="15"/>
      <c r="AX1530" s="15"/>
      <c r="AY1530" s="15"/>
      <c r="AZ1530" s="15"/>
      <c r="BA1530" s="15"/>
      <c r="BB1530" s="15"/>
      <c r="BC1530" s="15"/>
      <c r="BD1530" s="15"/>
      <c r="BE1530" s="15"/>
      <c r="BF1530" s="15"/>
      <c r="BG1530" s="15"/>
      <c r="BH1530" s="15"/>
    </row>
    <row r="1531" spans="1:60" outlineLevel="3">
      <c r="A1531" s="18"/>
      <c r="B1531" s="19"/>
      <c r="C1531" s="30" t="s">
        <v>376</v>
      </c>
      <c r="D1531" s="23"/>
      <c r="E1531" s="34">
        <v>4.62</v>
      </c>
      <c r="F1531" s="21"/>
      <c r="G1531" s="21"/>
      <c r="H1531" s="21"/>
      <c r="I1531" s="21"/>
      <c r="J1531" s="21"/>
      <c r="K1531" s="21"/>
      <c r="L1531" s="21"/>
      <c r="M1531" s="21"/>
      <c r="N1531" s="393"/>
      <c r="O1531" s="393"/>
      <c r="P1531" s="393"/>
      <c r="Q1531" s="393"/>
      <c r="R1531" s="21"/>
      <c r="S1531" s="21"/>
      <c r="T1531" s="21"/>
      <c r="U1531" s="21"/>
      <c r="V1531" s="21"/>
      <c r="W1531" s="21"/>
      <c r="X1531" s="21"/>
      <c r="Y1531" s="21"/>
      <c r="Z1531" s="15"/>
      <c r="AA1531" s="15"/>
      <c r="AB1531" s="15"/>
      <c r="AC1531" s="15"/>
      <c r="AD1531" s="15"/>
      <c r="AE1531" s="15"/>
      <c r="AF1531" s="15"/>
      <c r="AG1531" s="15" t="s">
        <v>131</v>
      </c>
      <c r="AH1531" s="15">
        <v>0</v>
      </c>
      <c r="AI1531" s="15"/>
      <c r="AJ1531" s="15"/>
      <c r="AK1531" s="15"/>
      <c r="AL1531" s="15"/>
      <c r="AM1531" s="15"/>
      <c r="AN1531" s="15"/>
      <c r="AO1531" s="15"/>
      <c r="AP1531" s="15"/>
      <c r="AQ1531" s="15"/>
      <c r="AR1531" s="15"/>
      <c r="AS1531" s="15"/>
      <c r="AT1531" s="15"/>
      <c r="AU1531" s="15"/>
      <c r="AV1531" s="15"/>
      <c r="AW1531" s="15"/>
      <c r="AX1531" s="15"/>
      <c r="AY1531" s="15"/>
      <c r="AZ1531" s="15"/>
      <c r="BA1531" s="15"/>
      <c r="BB1531" s="15"/>
      <c r="BC1531" s="15"/>
      <c r="BD1531" s="15"/>
      <c r="BE1531" s="15"/>
      <c r="BF1531" s="15"/>
      <c r="BG1531" s="15"/>
      <c r="BH1531" s="15"/>
    </row>
    <row r="1532" spans="1:60" outlineLevel="3">
      <c r="A1532" s="18"/>
      <c r="B1532" s="19"/>
      <c r="C1532" s="30" t="s">
        <v>377</v>
      </c>
      <c r="D1532" s="23"/>
      <c r="E1532" s="34">
        <v>0.49399999999999999</v>
      </c>
      <c r="F1532" s="21"/>
      <c r="G1532" s="21"/>
      <c r="H1532" s="21"/>
      <c r="I1532" s="21"/>
      <c r="J1532" s="21"/>
      <c r="K1532" s="21"/>
      <c r="L1532" s="21"/>
      <c r="M1532" s="21"/>
      <c r="N1532" s="393"/>
      <c r="O1532" s="393"/>
      <c r="P1532" s="393"/>
      <c r="Q1532" s="393"/>
      <c r="R1532" s="21"/>
      <c r="S1532" s="21"/>
      <c r="T1532" s="21"/>
      <c r="U1532" s="21"/>
      <c r="V1532" s="21"/>
      <c r="W1532" s="21"/>
      <c r="X1532" s="21"/>
      <c r="Y1532" s="21"/>
      <c r="Z1532" s="15"/>
      <c r="AA1532" s="15"/>
      <c r="AB1532" s="15"/>
      <c r="AC1532" s="15"/>
      <c r="AD1532" s="15"/>
      <c r="AE1532" s="15"/>
      <c r="AF1532" s="15"/>
      <c r="AG1532" s="15" t="s">
        <v>131</v>
      </c>
      <c r="AH1532" s="15">
        <v>0</v>
      </c>
      <c r="AI1532" s="15"/>
      <c r="AJ1532" s="15"/>
      <c r="AK1532" s="15"/>
      <c r="AL1532" s="15"/>
      <c r="AM1532" s="15"/>
      <c r="AN1532" s="15"/>
      <c r="AO1532" s="15"/>
      <c r="AP1532" s="15"/>
      <c r="AQ1532" s="15"/>
      <c r="AR1532" s="15"/>
      <c r="AS1532" s="15"/>
      <c r="AT1532" s="15"/>
      <c r="AU1532" s="15"/>
      <c r="AV1532" s="15"/>
      <c r="AW1532" s="15"/>
      <c r="AX1532" s="15"/>
      <c r="AY1532" s="15"/>
      <c r="AZ1532" s="15"/>
      <c r="BA1532" s="15"/>
      <c r="BB1532" s="15"/>
      <c r="BC1532" s="15"/>
      <c r="BD1532" s="15"/>
      <c r="BE1532" s="15"/>
      <c r="BF1532" s="15"/>
      <c r="BG1532" s="15"/>
      <c r="BH1532" s="15"/>
    </row>
    <row r="1533" spans="1:60" outlineLevel="3">
      <c r="A1533" s="18"/>
      <c r="B1533" s="19"/>
      <c r="C1533" s="30" t="s">
        <v>378</v>
      </c>
      <c r="D1533" s="23"/>
      <c r="E1533" s="34">
        <v>0.74099999999999999</v>
      </c>
      <c r="F1533" s="21"/>
      <c r="G1533" s="21"/>
      <c r="H1533" s="21"/>
      <c r="I1533" s="21"/>
      <c r="J1533" s="21"/>
      <c r="K1533" s="21"/>
      <c r="L1533" s="21"/>
      <c r="M1533" s="21"/>
      <c r="N1533" s="393"/>
      <c r="O1533" s="393"/>
      <c r="P1533" s="393"/>
      <c r="Q1533" s="393"/>
      <c r="R1533" s="21"/>
      <c r="S1533" s="21"/>
      <c r="T1533" s="21"/>
      <c r="U1533" s="21"/>
      <c r="V1533" s="21"/>
      <c r="W1533" s="21"/>
      <c r="X1533" s="21"/>
      <c r="Y1533" s="21"/>
      <c r="Z1533" s="15"/>
      <c r="AA1533" s="15"/>
      <c r="AB1533" s="15"/>
      <c r="AC1533" s="15"/>
      <c r="AD1533" s="15"/>
      <c r="AE1533" s="15"/>
      <c r="AF1533" s="15"/>
      <c r="AG1533" s="15" t="s">
        <v>131</v>
      </c>
      <c r="AH1533" s="15">
        <v>0</v>
      </c>
      <c r="AI1533" s="15"/>
      <c r="AJ1533" s="15"/>
      <c r="AK1533" s="15"/>
      <c r="AL1533" s="15"/>
      <c r="AM1533" s="15"/>
      <c r="AN1533" s="15"/>
      <c r="AO1533" s="15"/>
      <c r="AP1533" s="15"/>
      <c r="AQ1533" s="15"/>
      <c r="AR1533" s="15"/>
      <c r="AS1533" s="15"/>
      <c r="AT1533" s="15"/>
      <c r="AU1533" s="15"/>
      <c r="AV1533" s="15"/>
      <c r="AW1533" s="15"/>
      <c r="AX1533" s="15"/>
      <c r="AY1533" s="15"/>
      <c r="AZ1533" s="15"/>
      <c r="BA1533" s="15"/>
      <c r="BB1533" s="15"/>
      <c r="BC1533" s="15"/>
      <c r="BD1533" s="15"/>
      <c r="BE1533" s="15"/>
      <c r="BF1533" s="15"/>
      <c r="BG1533" s="15"/>
      <c r="BH1533" s="15"/>
    </row>
    <row r="1534" spans="1:60" outlineLevel="3">
      <c r="A1534" s="18"/>
      <c r="B1534" s="19"/>
      <c r="C1534" s="30" t="s">
        <v>1188</v>
      </c>
      <c r="D1534" s="23"/>
      <c r="E1534" s="34">
        <v>1.5</v>
      </c>
      <c r="F1534" s="21"/>
      <c r="G1534" s="21"/>
      <c r="H1534" s="21"/>
      <c r="I1534" s="21"/>
      <c r="J1534" s="21"/>
      <c r="K1534" s="21"/>
      <c r="L1534" s="21"/>
      <c r="M1534" s="21"/>
      <c r="N1534" s="393"/>
      <c r="O1534" s="393"/>
      <c r="P1534" s="393"/>
      <c r="Q1534" s="393"/>
      <c r="R1534" s="21"/>
      <c r="S1534" s="21"/>
      <c r="T1534" s="21"/>
      <c r="U1534" s="21"/>
      <c r="V1534" s="21"/>
      <c r="W1534" s="21"/>
      <c r="X1534" s="21"/>
      <c r="Y1534" s="21"/>
      <c r="Z1534" s="15"/>
      <c r="AA1534" s="15"/>
      <c r="AB1534" s="15"/>
      <c r="AC1534" s="15"/>
      <c r="AD1534" s="15"/>
      <c r="AE1534" s="15"/>
      <c r="AF1534" s="15"/>
      <c r="AG1534" s="15" t="s">
        <v>131</v>
      </c>
      <c r="AH1534" s="15">
        <v>0</v>
      </c>
      <c r="AI1534" s="15"/>
      <c r="AJ1534" s="15"/>
      <c r="AK1534" s="15"/>
      <c r="AL1534" s="15"/>
      <c r="AM1534" s="15"/>
      <c r="AN1534" s="15"/>
      <c r="AO1534" s="15"/>
      <c r="AP1534" s="15"/>
      <c r="AQ1534" s="15"/>
      <c r="AR1534" s="15"/>
      <c r="AS1534" s="15"/>
      <c r="AT1534" s="15"/>
      <c r="AU1534" s="15"/>
      <c r="AV1534" s="15"/>
      <c r="AW1534" s="15"/>
      <c r="AX1534" s="15"/>
      <c r="AY1534" s="15"/>
      <c r="AZ1534" s="15"/>
      <c r="BA1534" s="15"/>
      <c r="BB1534" s="15"/>
      <c r="BC1534" s="15"/>
      <c r="BD1534" s="15"/>
      <c r="BE1534" s="15"/>
      <c r="BF1534" s="15"/>
      <c r="BG1534" s="15"/>
      <c r="BH1534" s="15"/>
    </row>
    <row r="1535" spans="1:60" outlineLevel="3">
      <c r="A1535" s="18"/>
      <c r="B1535" s="19"/>
      <c r="C1535" s="30" t="s">
        <v>379</v>
      </c>
      <c r="D1535" s="23"/>
      <c r="E1535" s="34">
        <v>20.79</v>
      </c>
      <c r="F1535" s="21"/>
      <c r="G1535" s="21"/>
      <c r="H1535" s="21"/>
      <c r="I1535" s="21"/>
      <c r="J1535" s="21"/>
      <c r="K1535" s="21"/>
      <c r="L1535" s="21"/>
      <c r="M1535" s="21"/>
      <c r="N1535" s="393"/>
      <c r="O1535" s="393"/>
      <c r="P1535" s="393"/>
      <c r="Q1535" s="393"/>
      <c r="R1535" s="21"/>
      <c r="S1535" s="21"/>
      <c r="T1535" s="21"/>
      <c r="U1535" s="21"/>
      <c r="V1535" s="21"/>
      <c r="W1535" s="21"/>
      <c r="X1535" s="21"/>
      <c r="Y1535" s="21"/>
      <c r="Z1535" s="15"/>
      <c r="AA1535" s="15"/>
      <c r="AB1535" s="15"/>
      <c r="AC1535" s="15"/>
      <c r="AD1535" s="15"/>
      <c r="AE1535" s="15"/>
      <c r="AF1535" s="15"/>
      <c r="AG1535" s="15" t="s">
        <v>131</v>
      </c>
      <c r="AH1535" s="15">
        <v>0</v>
      </c>
      <c r="AI1535" s="15"/>
      <c r="AJ1535" s="15"/>
      <c r="AK1535" s="15"/>
      <c r="AL1535" s="15"/>
      <c r="AM1535" s="15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</row>
    <row r="1536" spans="1:60" outlineLevel="3">
      <c r="A1536" s="18"/>
      <c r="B1536" s="19"/>
      <c r="C1536" s="30" t="s">
        <v>368</v>
      </c>
      <c r="D1536" s="23"/>
      <c r="E1536" s="34">
        <v>8.9250000000000007</v>
      </c>
      <c r="F1536" s="21"/>
      <c r="G1536" s="21"/>
      <c r="H1536" s="21"/>
      <c r="I1536" s="21"/>
      <c r="J1536" s="21"/>
      <c r="K1536" s="21"/>
      <c r="L1536" s="21"/>
      <c r="M1536" s="21"/>
      <c r="N1536" s="393"/>
      <c r="O1536" s="393"/>
      <c r="P1536" s="393"/>
      <c r="Q1536" s="393"/>
      <c r="R1536" s="21"/>
      <c r="S1536" s="21"/>
      <c r="T1536" s="21"/>
      <c r="U1536" s="21"/>
      <c r="V1536" s="21"/>
      <c r="W1536" s="21"/>
      <c r="X1536" s="21"/>
      <c r="Y1536" s="21"/>
      <c r="Z1536" s="15"/>
      <c r="AA1536" s="15"/>
      <c r="AB1536" s="15"/>
      <c r="AC1536" s="15"/>
      <c r="AD1536" s="15"/>
      <c r="AE1536" s="15"/>
      <c r="AF1536" s="15"/>
      <c r="AG1536" s="15" t="s">
        <v>131</v>
      </c>
      <c r="AH1536" s="15">
        <v>0</v>
      </c>
      <c r="AI1536" s="15"/>
      <c r="AJ1536" s="15"/>
      <c r="AK1536" s="15"/>
      <c r="AL1536" s="15"/>
      <c r="AM1536" s="15"/>
      <c r="AN1536" s="15"/>
      <c r="AO1536" s="15"/>
      <c r="AP1536" s="15"/>
      <c r="AQ1536" s="15"/>
      <c r="AR1536" s="15"/>
      <c r="AS1536" s="15"/>
      <c r="AT1536" s="15"/>
      <c r="AU1536" s="15"/>
      <c r="AV1536" s="15"/>
      <c r="AW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</row>
    <row r="1537" spans="1:60" outlineLevel="3">
      <c r="A1537" s="18"/>
      <c r="B1537" s="19"/>
      <c r="C1537" s="30" t="s">
        <v>380</v>
      </c>
      <c r="D1537" s="23"/>
      <c r="E1537" s="34">
        <v>32.024999999999999</v>
      </c>
      <c r="F1537" s="21"/>
      <c r="G1537" s="21"/>
      <c r="H1537" s="21"/>
      <c r="I1537" s="21"/>
      <c r="J1537" s="21"/>
      <c r="K1537" s="21"/>
      <c r="L1537" s="21"/>
      <c r="M1537" s="21"/>
      <c r="N1537" s="393"/>
      <c r="O1537" s="393"/>
      <c r="P1537" s="393"/>
      <c r="Q1537" s="393"/>
      <c r="R1537" s="21"/>
      <c r="S1537" s="21"/>
      <c r="T1537" s="21"/>
      <c r="U1537" s="21"/>
      <c r="V1537" s="21"/>
      <c r="W1537" s="21"/>
      <c r="X1537" s="21"/>
      <c r="Y1537" s="21"/>
      <c r="Z1537" s="15"/>
      <c r="AA1537" s="15"/>
      <c r="AB1537" s="15"/>
      <c r="AC1537" s="15"/>
      <c r="AD1537" s="15"/>
      <c r="AE1537" s="15"/>
      <c r="AF1537" s="15"/>
      <c r="AG1537" s="15" t="s">
        <v>131</v>
      </c>
      <c r="AH1537" s="15">
        <v>0</v>
      </c>
      <c r="AI1537" s="15"/>
      <c r="AJ1537" s="15"/>
      <c r="AK1537" s="15"/>
      <c r="AL1537" s="15"/>
      <c r="AM1537" s="15"/>
      <c r="AN1537" s="15"/>
      <c r="AO1537" s="15"/>
      <c r="AP1537" s="15"/>
      <c r="AQ1537" s="15"/>
      <c r="AR1537" s="15"/>
      <c r="AS1537" s="15"/>
      <c r="AT1537" s="15"/>
      <c r="AU1537" s="15"/>
      <c r="AV1537" s="15"/>
      <c r="AW1537" s="15"/>
      <c r="AX1537" s="15"/>
      <c r="AY1537" s="15"/>
      <c r="AZ1537" s="15"/>
      <c r="BA1537" s="15"/>
      <c r="BB1537" s="15"/>
      <c r="BC1537" s="15"/>
      <c r="BD1537" s="15"/>
      <c r="BE1537" s="15"/>
      <c r="BF1537" s="15"/>
      <c r="BG1537" s="15"/>
      <c r="BH1537" s="15"/>
    </row>
    <row r="1538" spans="1:60" outlineLevel="3">
      <c r="A1538" s="18"/>
      <c r="B1538" s="19"/>
      <c r="C1538" s="30" t="s">
        <v>381</v>
      </c>
      <c r="D1538" s="23"/>
      <c r="E1538" s="34">
        <v>27.195</v>
      </c>
      <c r="F1538" s="21"/>
      <c r="G1538" s="21"/>
      <c r="H1538" s="21"/>
      <c r="I1538" s="21"/>
      <c r="J1538" s="21"/>
      <c r="K1538" s="21"/>
      <c r="L1538" s="21"/>
      <c r="M1538" s="21"/>
      <c r="N1538" s="393"/>
      <c r="O1538" s="393"/>
      <c r="P1538" s="393"/>
      <c r="Q1538" s="393"/>
      <c r="R1538" s="21"/>
      <c r="S1538" s="21"/>
      <c r="T1538" s="21"/>
      <c r="U1538" s="21"/>
      <c r="V1538" s="21"/>
      <c r="W1538" s="21"/>
      <c r="X1538" s="21"/>
      <c r="Y1538" s="21"/>
      <c r="Z1538" s="15"/>
      <c r="AA1538" s="15"/>
      <c r="AB1538" s="15"/>
      <c r="AC1538" s="15"/>
      <c r="AD1538" s="15"/>
      <c r="AE1538" s="15"/>
      <c r="AF1538" s="15"/>
      <c r="AG1538" s="15" t="s">
        <v>131</v>
      </c>
      <c r="AH1538" s="15">
        <v>0</v>
      </c>
      <c r="AI1538" s="15"/>
      <c r="AJ1538" s="15"/>
      <c r="AK1538" s="15"/>
      <c r="AL1538" s="15"/>
      <c r="AM1538" s="15"/>
      <c r="AN1538" s="15"/>
      <c r="AO1538" s="15"/>
      <c r="AP1538" s="15"/>
      <c r="AQ1538" s="15"/>
      <c r="AR1538" s="15"/>
      <c r="AS1538" s="15"/>
      <c r="AT1538" s="15"/>
      <c r="AU1538" s="15"/>
      <c r="AV1538" s="15"/>
      <c r="AW1538" s="15"/>
      <c r="AX1538" s="15"/>
      <c r="AY1538" s="15"/>
      <c r="AZ1538" s="15"/>
      <c r="BA1538" s="15"/>
      <c r="BB1538" s="15"/>
      <c r="BC1538" s="15"/>
      <c r="BD1538" s="15"/>
      <c r="BE1538" s="15"/>
      <c r="BF1538" s="15"/>
      <c r="BG1538" s="15"/>
      <c r="BH1538" s="15"/>
    </row>
    <row r="1539" spans="1:60" outlineLevel="3">
      <c r="A1539" s="18"/>
      <c r="B1539" s="19"/>
      <c r="C1539" s="30" t="s">
        <v>382</v>
      </c>
      <c r="D1539" s="23"/>
      <c r="E1539" s="34">
        <v>36.015000000000001</v>
      </c>
      <c r="F1539" s="21"/>
      <c r="G1539" s="21"/>
      <c r="H1539" s="21"/>
      <c r="I1539" s="21"/>
      <c r="J1539" s="21"/>
      <c r="K1539" s="21"/>
      <c r="L1539" s="21"/>
      <c r="M1539" s="21"/>
      <c r="N1539" s="393"/>
      <c r="O1539" s="393"/>
      <c r="P1539" s="393"/>
      <c r="Q1539" s="393"/>
      <c r="R1539" s="21"/>
      <c r="S1539" s="21"/>
      <c r="T1539" s="21"/>
      <c r="U1539" s="21"/>
      <c r="V1539" s="21"/>
      <c r="W1539" s="21"/>
      <c r="X1539" s="21"/>
      <c r="Y1539" s="21"/>
      <c r="Z1539" s="15"/>
      <c r="AA1539" s="15"/>
      <c r="AB1539" s="15"/>
      <c r="AC1539" s="15"/>
      <c r="AD1539" s="15"/>
      <c r="AE1539" s="15"/>
      <c r="AF1539" s="15"/>
      <c r="AG1539" s="15" t="s">
        <v>131</v>
      </c>
      <c r="AH1539" s="15">
        <v>0</v>
      </c>
      <c r="AI1539" s="15"/>
      <c r="AJ1539" s="15"/>
      <c r="AK1539" s="15"/>
      <c r="AL1539" s="15"/>
      <c r="AM1539" s="15"/>
      <c r="AN1539" s="15"/>
      <c r="AO1539" s="15"/>
      <c r="AP1539" s="15"/>
      <c r="AQ1539" s="15"/>
      <c r="AR1539" s="15"/>
      <c r="AS1539" s="15"/>
      <c r="AT1539" s="15"/>
      <c r="AU1539" s="15"/>
      <c r="AV1539" s="15"/>
      <c r="AW1539" s="15"/>
      <c r="AX1539" s="15"/>
      <c r="AY1539" s="15"/>
      <c r="AZ1539" s="15"/>
      <c r="BA1539" s="15"/>
      <c r="BB1539" s="15"/>
      <c r="BC1539" s="15"/>
      <c r="BD1539" s="15"/>
      <c r="BE1539" s="15"/>
      <c r="BF1539" s="15"/>
      <c r="BG1539" s="15"/>
      <c r="BH1539" s="15"/>
    </row>
    <row r="1540" spans="1:60" outlineLevel="3">
      <c r="A1540" s="18"/>
      <c r="B1540" s="19"/>
      <c r="C1540" s="30" t="s">
        <v>383</v>
      </c>
      <c r="D1540" s="23"/>
      <c r="E1540" s="34">
        <v>19.95</v>
      </c>
      <c r="F1540" s="21"/>
      <c r="G1540" s="21"/>
      <c r="H1540" s="21"/>
      <c r="I1540" s="21"/>
      <c r="J1540" s="21"/>
      <c r="K1540" s="21"/>
      <c r="L1540" s="21"/>
      <c r="M1540" s="21"/>
      <c r="N1540" s="393"/>
      <c r="O1540" s="393"/>
      <c r="P1540" s="393"/>
      <c r="Q1540" s="393"/>
      <c r="R1540" s="21"/>
      <c r="S1540" s="21"/>
      <c r="T1540" s="21"/>
      <c r="U1540" s="21"/>
      <c r="V1540" s="21"/>
      <c r="W1540" s="21"/>
      <c r="X1540" s="21"/>
      <c r="Y1540" s="21"/>
      <c r="Z1540" s="15"/>
      <c r="AA1540" s="15"/>
      <c r="AB1540" s="15"/>
      <c r="AC1540" s="15"/>
      <c r="AD1540" s="15"/>
      <c r="AE1540" s="15"/>
      <c r="AF1540" s="15"/>
      <c r="AG1540" s="15" t="s">
        <v>131</v>
      </c>
      <c r="AH1540" s="15">
        <v>0</v>
      </c>
      <c r="AI1540" s="15"/>
      <c r="AJ1540" s="15"/>
      <c r="AK1540" s="15"/>
      <c r="AL1540" s="15"/>
      <c r="AM1540" s="15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</row>
    <row r="1541" spans="1:60" outlineLevel="3">
      <c r="A1541" s="18"/>
      <c r="B1541" s="19"/>
      <c r="C1541" s="30" t="s">
        <v>384</v>
      </c>
      <c r="D1541" s="23"/>
      <c r="E1541" s="34">
        <v>10.8</v>
      </c>
      <c r="F1541" s="21"/>
      <c r="G1541" s="21"/>
      <c r="H1541" s="21"/>
      <c r="I1541" s="21"/>
      <c r="J1541" s="21"/>
      <c r="K1541" s="21"/>
      <c r="L1541" s="21"/>
      <c r="M1541" s="21"/>
      <c r="N1541" s="393"/>
      <c r="O1541" s="393"/>
      <c r="P1541" s="393"/>
      <c r="Q1541" s="393"/>
      <c r="R1541" s="21"/>
      <c r="S1541" s="21"/>
      <c r="T1541" s="21"/>
      <c r="U1541" s="21"/>
      <c r="V1541" s="21"/>
      <c r="W1541" s="21"/>
      <c r="X1541" s="21"/>
      <c r="Y1541" s="21"/>
      <c r="Z1541" s="15"/>
      <c r="AA1541" s="15"/>
      <c r="AB1541" s="15"/>
      <c r="AC1541" s="15"/>
      <c r="AD1541" s="15"/>
      <c r="AE1541" s="15"/>
      <c r="AF1541" s="15"/>
      <c r="AG1541" s="15" t="s">
        <v>131</v>
      </c>
      <c r="AH1541" s="15">
        <v>0</v>
      </c>
      <c r="AI1541" s="15"/>
      <c r="AJ1541" s="15"/>
      <c r="AK1541" s="15"/>
      <c r="AL1541" s="15"/>
      <c r="AM1541" s="15"/>
      <c r="AN1541" s="15"/>
      <c r="AO1541" s="15"/>
      <c r="AP1541" s="15"/>
      <c r="AQ1541" s="15"/>
      <c r="AR1541" s="15"/>
      <c r="AS1541" s="15"/>
      <c r="AT1541" s="15"/>
      <c r="AU1541" s="15"/>
      <c r="AV1541" s="15"/>
      <c r="AW1541" s="15"/>
      <c r="AX1541" s="15"/>
      <c r="AY1541" s="15"/>
      <c r="AZ1541" s="15"/>
      <c r="BA1541" s="15"/>
      <c r="BB1541" s="15"/>
      <c r="BC1541" s="15"/>
      <c r="BD1541" s="15"/>
      <c r="BE1541" s="15"/>
      <c r="BF1541" s="15"/>
      <c r="BG1541" s="15"/>
      <c r="BH1541" s="15"/>
    </row>
    <row r="1542" spans="1:60" outlineLevel="3">
      <c r="A1542" s="18"/>
      <c r="B1542" s="19"/>
      <c r="C1542" s="30" t="s">
        <v>385</v>
      </c>
      <c r="D1542" s="23"/>
      <c r="E1542" s="34">
        <v>2.4</v>
      </c>
      <c r="F1542" s="21"/>
      <c r="G1542" s="21"/>
      <c r="H1542" s="21"/>
      <c r="I1542" s="21"/>
      <c r="J1542" s="21"/>
      <c r="K1542" s="21"/>
      <c r="L1542" s="21"/>
      <c r="M1542" s="21"/>
      <c r="N1542" s="393"/>
      <c r="O1542" s="393"/>
      <c r="P1542" s="393"/>
      <c r="Q1542" s="393"/>
      <c r="R1542" s="21"/>
      <c r="S1542" s="21"/>
      <c r="T1542" s="21"/>
      <c r="U1542" s="21"/>
      <c r="V1542" s="21"/>
      <c r="W1542" s="21"/>
      <c r="X1542" s="21"/>
      <c r="Y1542" s="21"/>
      <c r="Z1542" s="15"/>
      <c r="AA1542" s="15"/>
      <c r="AB1542" s="15"/>
      <c r="AC1542" s="15"/>
      <c r="AD1542" s="15"/>
      <c r="AE1542" s="15"/>
      <c r="AF1542" s="15"/>
      <c r="AG1542" s="15" t="s">
        <v>131</v>
      </c>
      <c r="AH1542" s="15">
        <v>0</v>
      </c>
      <c r="AI1542" s="15"/>
      <c r="AJ1542" s="15"/>
      <c r="AK1542" s="15"/>
      <c r="AL1542" s="15"/>
      <c r="AM1542" s="15"/>
      <c r="AN1542" s="15"/>
      <c r="AO1542" s="15"/>
      <c r="AP1542" s="15"/>
      <c r="AQ1542" s="15"/>
      <c r="AR1542" s="15"/>
      <c r="AS1542" s="15"/>
      <c r="AT1542" s="15"/>
      <c r="AU1542" s="15"/>
      <c r="AV1542" s="15"/>
      <c r="AW1542" s="15"/>
      <c r="AX1542" s="15"/>
      <c r="AY1542" s="15"/>
      <c r="AZ1542" s="15"/>
      <c r="BA1542" s="15"/>
      <c r="BB1542" s="15"/>
      <c r="BC1542" s="15"/>
      <c r="BD1542" s="15"/>
      <c r="BE1542" s="15"/>
      <c r="BF1542" s="15"/>
      <c r="BG1542" s="15"/>
      <c r="BH1542" s="15"/>
    </row>
    <row r="1543" spans="1:60" outlineLevel="3">
      <c r="A1543" s="18"/>
      <c r="B1543" s="19"/>
      <c r="C1543" s="30" t="s">
        <v>386</v>
      </c>
      <c r="D1543" s="23"/>
      <c r="E1543" s="34">
        <v>2.25</v>
      </c>
      <c r="F1543" s="21"/>
      <c r="G1543" s="21"/>
      <c r="H1543" s="21"/>
      <c r="I1543" s="21"/>
      <c r="J1543" s="21"/>
      <c r="K1543" s="21"/>
      <c r="L1543" s="21"/>
      <c r="M1543" s="21"/>
      <c r="N1543" s="393"/>
      <c r="O1543" s="393"/>
      <c r="P1543" s="393"/>
      <c r="Q1543" s="393"/>
      <c r="R1543" s="21"/>
      <c r="S1543" s="21"/>
      <c r="T1543" s="21"/>
      <c r="U1543" s="21"/>
      <c r="V1543" s="21"/>
      <c r="W1543" s="21"/>
      <c r="X1543" s="21"/>
      <c r="Y1543" s="21"/>
      <c r="Z1543" s="15"/>
      <c r="AA1543" s="15"/>
      <c r="AB1543" s="15"/>
      <c r="AC1543" s="15"/>
      <c r="AD1543" s="15"/>
      <c r="AE1543" s="15"/>
      <c r="AF1543" s="15"/>
      <c r="AG1543" s="15" t="s">
        <v>131</v>
      </c>
      <c r="AH1543" s="15">
        <v>0</v>
      </c>
      <c r="AI1543" s="15"/>
      <c r="AJ1543" s="15"/>
      <c r="AK1543" s="15"/>
      <c r="AL1543" s="15"/>
      <c r="AM1543" s="15"/>
      <c r="AN1543" s="15"/>
      <c r="AO1543" s="15"/>
      <c r="AP1543" s="15"/>
      <c r="AQ1543" s="15"/>
      <c r="AR1543" s="15"/>
      <c r="AS1543" s="15"/>
      <c r="AT1543" s="15"/>
      <c r="AU1543" s="15"/>
      <c r="AV1543" s="15"/>
      <c r="AW1543" s="15"/>
      <c r="AX1543" s="15"/>
      <c r="AY1543" s="15"/>
      <c r="AZ1543" s="15"/>
      <c r="BA1543" s="15"/>
      <c r="BB1543" s="15"/>
      <c r="BC1543" s="15"/>
      <c r="BD1543" s="15"/>
      <c r="BE1543" s="15"/>
      <c r="BF1543" s="15"/>
      <c r="BG1543" s="15"/>
      <c r="BH1543" s="15"/>
    </row>
    <row r="1544" spans="1:60" outlineLevel="3">
      <c r="A1544" s="18"/>
      <c r="B1544" s="19"/>
      <c r="C1544" s="30" t="s">
        <v>387</v>
      </c>
      <c r="D1544" s="23"/>
      <c r="E1544" s="34">
        <v>2.25</v>
      </c>
      <c r="F1544" s="21"/>
      <c r="G1544" s="21"/>
      <c r="H1544" s="21"/>
      <c r="I1544" s="21"/>
      <c r="J1544" s="21"/>
      <c r="K1544" s="21"/>
      <c r="L1544" s="21"/>
      <c r="M1544" s="21"/>
      <c r="N1544" s="393"/>
      <c r="O1544" s="393"/>
      <c r="P1544" s="393"/>
      <c r="Q1544" s="393"/>
      <c r="R1544" s="21"/>
      <c r="S1544" s="21"/>
      <c r="T1544" s="21"/>
      <c r="U1544" s="21"/>
      <c r="V1544" s="21"/>
      <c r="W1544" s="21"/>
      <c r="X1544" s="21"/>
      <c r="Y1544" s="21"/>
      <c r="Z1544" s="15"/>
      <c r="AA1544" s="15"/>
      <c r="AB1544" s="15"/>
      <c r="AC1544" s="15"/>
      <c r="AD1544" s="15"/>
      <c r="AE1544" s="15"/>
      <c r="AF1544" s="15"/>
      <c r="AG1544" s="15" t="s">
        <v>131</v>
      </c>
      <c r="AH1544" s="15">
        <v>0</v>
      </c>
      <c r="AI1544" s="15"/>
      <c r="AJ1544" s="15"/>
      <c r="AK1544" s="15"/>
      <c r="AL1544" s="15"/>
      <c r="AM1544" s="15"/>
      <c r="AN1544" s="15"/>
      <c r="AO1544" s="15"/>
      <c r="AP1544" s="15"/>
      <c r="AQ1544" s="15"/>
      <c r="AR1544" s="15"/>
      <c r="AS1544" s="15"/>
      <c r="AT1544" s="15"/>
      <c r="AU1544" s="15"/>
      <c r="AV1544" s="15"/>
      <c r="AW1544" s="15"/>
      <c r="AX1544" s="15"/>
      <c r="AY1544" s="15"/>
      <c r="AZ1544" s="15"/>
      <c r="BA1544" s="15"/>
      <c r="BB1544" s="15"/>
      <c r="BC1544" s="15"/>
      <c r="BD1544" s="15"/>
      <c r="BE1544" s="15"/>
      <c r="BF1544" s="15"/>
      <c r="BG1544" s="15"/>
      <c r="BH1544" s="15"/>
    </row>
    <row r="1545" spans="1:60" outlineLevel="3">
      <c r="A1545" s="18"/>
      <c r="B1545" s="19"/>
      <c r="C1545" s="30" t="s">
        <v>388</v>
      </c>
      <c r="D1545" s="23"/>
      <c r="E1545" s="34">
        <v>1.4</v>
      </c>
      <c r="F1545" s="21"/>
      <c r="G1545" s="21"/>
      <c r="H1545" s="21"/>
      <c r="I1545" s="21"/>
      <c r="J1545" s="21"/>
      <c r="K1545" s="21"/>
      <c r="L1545" s="21"/>
      <c r="M1545" s="21"/>
      <c r="N1545" s="393"/>
      <c r="O1545" s="393"/>
      <c r="P1545" s="393"/>
      <c r="Q1545" s="393"/>
      <c r="R1545" s="21"/>
      <c r="S1545" s="21"/>
      <c r="T1545" s="21"/>
      <c r="U1545" s="21"/>
      <c r="V1545" s="21"/>
      <c r="W1545" s="21"/>
      <c r="X1545" s="21"/>
      <c r="Y1545" s="21"/>
      <c r="Z1545" s="15"/>
      <c r="AA1545" s="15"/>
      <c r="AB1545" s="15"/>
      <c r="AC1545" s="15"/>
      <c r="AD1545" s="15"/>
      <c r="AE1545" s="15"/>
      <c r="AF1545" s="15"/>
      <c r="AG1545" s="15" t="s">
        <v>131</v>
      </c>
      <c r="AH1545" s="15">
        <v>0</v>
      </c>
      <c r="AI1545" s="15"/>
      <c r="AJ1545" s="15"/>
      <c r="AK1545" s="15"/>
      <c r="AL1545" s="15"/>
      <c r="AM1545" s="15"/>
      <c r="AN1545" s="15"/>
      <c r="AO1545" s="15"/>
      <c r="AP1545" s="15"/>
      <c r="AQ1545" s="15"/>
      <c r="AR1545" s="15"/>
      <c r="AS1545" s="15"/>
      <c r="AT1545" s="15"/>
      <c r="AU1545" s="15"/>
      <c r="AV1545" s="15"/>
      <c r="AW1545" s="15"/>
      <c r="AX1545" s="15"/>
      <c r="AY1545" s="15"/>
      <c r="AZ1545" s="15"/>
      <c r="BA1545" s="15"/>
      <c r="BB1545" s="15"/>
      <c r="BC1545" s="15"/>
      <c r="BD1545" s="15"/>
      <c r="BE1545" s="15"/>
      <c r="BF1545" s="15"/>
      <c r="BG1545" s="15"/>
      <c r="BH1545" s="15"/>
    </row>
    <row r="1546" spans="1:60" outlineLevel="3">
      <c r="A1546" s="18"/>
      <c r="B1546" s="19"/>
      <c r="C1546" s="30" t="s">
        <v>389</v>
      </c>
      <c r="D1546" s="23"/>
      <c r="E1546" s="34">
        <v>4.62</v>
      </c>
      <c r="F1546" s="21"/>
      <c r="G1546" s="21"/>
      <c r="H1546" s="21"/>
      <c r="I1546" s="21"/>
      <c r="J1546" s="21"/>
      <c r="K1546" s="21"/>
      <c r="L1546" s="21"/>
      <c r="M1546" s="21"/>
      <c r="N1546" s="393"/>
      <c r="O1546" s="393"/>
      <c r="P1546" s="393"/>
      <c r="Q1546" s="393"/>
      <c r="R1546" s="21"/>
      <c r="S1546" s="21"/>
      <c r="T1546" s="21"/>
      <c r="U1546" s="21"/>
      <c r="V1546" s="21"/>
      <c r="W1546" s="21"/>
      <c r="X1546" s="21"/>
      <c r="Y1546" s="21"/>
      <c r="Z1546" s="15"/>
      <c r="AA1546" s="15"/>
      <c r="AB1546" s="15"/>
      <c r="AC1546" s="15"/>
      <c r="AD1546" s="15"/>
      <c r="AE1546" s="15"/>
      <c r="AF1546" s="15"/>
      <c r="AG1546" s="15" t="s">
        <v>131</v>
      </c>
      <c r="AH1546" s="15">
        <v>0</v>
      </c>
      <c r="AI1546" s="15"/>
      <c r="AJ1546" s="15"/>
      <c r="AK1546" s="15"/>
      <c r="AL1546" s="15"/>
      <c r="AM1546" s="15"/>
      <c r="AN1546" s="15"/>
      <c r="AO1546" s="15"/>
      <c r="AP1546" s="15"/>
      <c r="AQ1546" s="15"/>
      <c r="AR1546" s="15"/>
      <c r="AS1546" s="15"/>
      <c r="AT1546" s="15"/>
      <c r="AU1546" s="15"/>
      <c r="AV1546" s="15"/>
      <c r="AW1546" s="15"/>
      <c r="AX1546" s="15"/>
      <c r="AY1546" s="15"/>
      <c r="AZ1546" s="15"/>
      <c r="BA1546" s="15"/>
      <c r="BB1546" s="15"/>
      <c r="BC1546" s="15"/>
      <c r="BD1546" s="15"/>
      <c r="BE1546" s="15"/>
      <c r="BF1546" s="15"/>
      <c r="BG1546" s="15"/>
      <c r="BH1546" s="15"/>
    </row>
    <row r="1547" spans="1:60" outlineLevel="3">
      <c r="A1547" s="18"/>
      <c r="B1547" s="19"/>
      <c r="C1547" s="30" t="s">
        <v>390</v>
      </c>
      <c r="D1547" s="23"/>
      <c r="E1547" s="34">
        <v>1.482</v>
      </c>
      <c r="F1547" s="21"/>
      <c r="G1547" s="21"/>
      <c r="H1547" s="21"/>
      <c r="I1547" s="21"/>
      <c r="J1547" s="21"/>
      <c r="K1547" s="21"/>
      <c r="L1547" s="21"/>
      <c r="M1547" s="21"/>
      <c r="N1547" s="393"/>
      <c r="O1547" s="393"/>
      <c r="P1547" s="393"/>
      <c r="Q1547" s="393"/>
      <c r="R1547" s="21"/>
      <c r="S1547" s="21"/>
      <c r="T1547" s="21"/>
      <c r="U1547" s="21"/>
      <c r="V1547" s="21"/>
      <c r="W1547" s="21"/>
      <c r="X1547" s="21"/>
      <c r="Y1547" s="21"/>
      <c r="Z1547" s="15"/>
      <c r="AA1547" s="15"/>
      <c r="AB1547" s="15"/>
      <c r="AC1547" s="15"/>
      <c r="AD1547" s="15"/>
      <c r="AE1547" s="15"/>
      <c r="AF1547" s="15"/>
      <c r="AG1547" s="15" t="s">
        <v>131</v>
      </c>
      <c r="AH1547" s="15">
        <v>0</v>
      </c>
      <c r="AI1547" s="15"/>
      <c r="AJ1547" s="15"/>
      <c r="AK1547" s="15"/>
      <c r="AL1547" s="15"/>
      <c r="AM1547" s="15"/>
      <c r="AN1547" s="15"/>
      <c r="AO1547" s="15"/>
      <c r="AP1547" s="15"/>
      <c r="AQ1547" s="15"/>
      <c r="AR1547" s="15"/>
      <c r="AS1547" s="15"/>
      <c r="AT1547" s="15"/>
      <c r="AU1547" s="15"/>
      <c r="AV1547" s="15"/>
      <c r="AW1547" s="15"/>
      <c r="AX1547" s="15"/>
      <c r="AY1547" s="15"/>
      <c r="AZ1547" s="15"/>
      <c r="BA1547" s="15"/>
      <c r="BB1547" s="15"/>
      <c r="BC1547" s="15"/>
      <c r="BD1547" s="15"/>
      <c r="BE1547" s="15"/>
      <c r="BF1547" s="15"/>
      <c r="BG1547" s="15"/>
      <c r="BH1547" s="15"/>
    </row>
    <row r="1548" spans="1:60" outlineLevel="3">
      <c r="A1548" s="18"/>
      <c r="B1548" s="19"/>
      <c r="C1548" s="30" t="s">
        <v>391</v>
      </c>
      <c r="D1548" s="23"/>
      <c r="E1548" s="34">
        <v>20.79</v>
      </c>
      <c r="F1548" s="21"/>
      <c r="G1548" s="21"/>
      <c r="H1548" s="21"/>
      <c r="I1548" s="21"/>
      <c r="J1548" s="21"/>
      <c r="K1548" s="21"/>
      <c r="L1548" s="21"/>
      <c r="M1548" s="21"/>
      <c r="N1548" s="393"/>
      <c r="O1548" s="393"/>
      <c r="P1548" s="393"/>
      <c r="Q1548" s="393"/>
      <c r="R1548" s="21"/>
      <c r="S1548" s="21"/>
      <c r="T1548" s="21"/>
      <c r="U1548" s="21"/>
      <c r="V1548" s="21"/>
      <c r="W1548" s="21"/>
      <c r="X1548" s="21"/>
      <c r="Y1548" s="21"/>
      <c r="Z1548" s="15"/>
      <c r="AA1548" s="15"/>
      <c r="AB1548" s="15"/>
      <c r="AC1548" s="15"/>
      <c r="AD1548" s="15"/>
      <c r="AE1548" s="15"/>
      <c r="AF1548" s="15"/>
      <c r="AG1548" s="15" t="s">
        <v>131</v>
      </c>
      <c r="AH1548" s="15">
        <v>0</v>
      </c>
      <c r="AI1548" s="15"/>
      <c r="AJ1548" s="15"/>
      <c r="AK1548" s="15"/>
      <c r="AL1548" s="15"/>
      <c r="AM1548" s="15"/>
      <c r="AN1548" s="15"/>
      <c r="AO1548" s="15"/>
      <c r="AP1548" s="15"/>
      <c r="AQ1548" s="15"/>
      <c r="AR1548" s="15"/>
      <c r="AS1548" s="15"/>
      <c r="AT1548" s="15"/>
      <c r="AU1548" s="15"/>
      <c r="AV1548" s="15"/>
      <c r="AW1548" s="15"/>
      <c r="AX1548" s="15"/>
      <c r="AY1548" s="15"/>
      <c r="AZ1548" s="15"/>
      <c r="BA1548" s="15"/>
      <c r="BB1548" s="15"/>
      <c r="BC1548" s="15"/>
      <c r="BD1548" s="15"/>
      <c r="BE1548" s="15"/>
      <c r="BF1548" s="15"/>
      <c r="BG1548" s="15"/>
      <c r="BH1548" s="15"/>
    </row>
    <row r="1549" spans="1:60" outlineLevel="3">
      <c r="A1549" s="18"/>
      <c r="B1549" s="19"/>
      <c r="C1549" s="30" t="s">
        <v>392</v>
      </c>
      <c r="D1549" s="23"/>
      <c r="E1549" s="34">
        <v>9.66</v>
      </c>
      <c r="F1549" s="21"/>
      <c r="G1549" s="21"/>
      <c r="H1549" s="21"/>
      <c r="I1549" s="21"/>
      <c r="J1549" s="21"/>
      <c r="K1549" s="21"/>
      <c r="L1549" s="21"/>
      <c r="M1549" s="21"/>
      <c r="N1549" s="393"/>
      <c r="O1549" s="393"/>
      <c r="P1549" s="393"/>
      <c r="Q1549" s="393"/>
      <c r="R1549" s="21"/>
      <c r="S1549" s="21"/>
      <c r="T1549" s="21"/>
      <c r="U1549" s="21"/>
      <c r="V1549" s="21"/>
      <c r="W1549" s="21"/>
      <c r="X1549" s="21"/>
      <c r="Y1549" s="21"/>
      <c r="Z1549" s="15"/>
      <c r="AA1549" s="15"/>
      <c r="AB1549" s="15"/>
      <c r="AC1549" s="15"/>
      <c r="AD1549" s="15"/>
      <c r="AE1549" s="15"/>
      <c r="AF1549" s="15"/>
      <c r="AG1549" s="15" t="s">
        <v>131</v>
      </c>
      <c r="AH1549" s="15">
        <v>0</v>
      </c>
      <c r="AI1549" s="15"/>
      <c r="AJ1549" s="15"/>
      <c r="AK1549" s="15"/>
      <c r="AL1549" s="15"/>
      <c r="AM1549" s="15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</row>
    <row r="1550" spans="1:60" outlineLevel="3">
      <c r="A1550" s="18"/>
      <c r="B1550" s="19"/>
      <c r="C1550" s="30" t="s">
        <v>393</v>
      </c>
      <c r="D1550" s="23"/>
      <c r="E1550" s="34">
        <v>31.815000000000001</v>
      </c>
      <c r="F1550" s="21"/>
      <c r="G1550" s="21"/>
      <c r="H1550" s="21"/>
      <c r="I1550" s="21"/>
      <c r="J1550" s="21"/>
      <c r="K1550" s="21"/>
      <c r="L1550" s="21"/>
      <c r="M1550" s="21"/>
      <c r="N1550" s="393"/>
      <c r="O1550" s="393"/>
      <c r="P1550" s="393"/>
      <c r="Q1550" s="393"/>
      <c r="R1550" s="21"/>
      <c r="S1550" s="21"/>
      <c r="T1550" s="21"/>
      <c r="U1550" s="21"/>
      <c r="V1550" s="21"/>
      <c r="W1550" s="21"/>
      <c r="X1550" s="21"/>
      <c r="Y1550" s="21"/>
      <c r="Z1550" s="15"/>
      <c r="AA1550" s="15"/>
      <c r="AB1550" s="15"/>
      <c r="AC1550" s="15"/>
      <c r="AD1550" s="15"/>
      <c r="AE1550" s="15"/>
      <c r="AF1550" s="15"/>
      <c r="AG1550" s="15" t="s">
        <v>131</v>
      </c>
      <c r="AH1550" s="15">
        <v>0</v>
      </c>
      <c r="AI1550" s="15"/>
      <c r="AJ1550" s="15"/>
      <c r="AK1550" s="15"/>
      <c r="AL1550" s="15"/>
      <c r="AM1550" s="15"/>
      <c r="AN1550" s="15"/>
      <c r="AO1550" s="15"/>
      <c r="AP1550" s="15"/>
      <c r="AQ1550" s="15"/>
      <c r="AR1550" s="15"/>
      <c r="AS1550" s="15"/>
      <c r="AT1550" s="15"/>
      <c r="AU1550" s="15"/>
      <c r="AV1550" s="15"/>
      <c r="AW1550" s="15"/>
      <c r="AX1550" s="15"/>
      <c r="AY1550" s="15"/>
      <c r="AZ1550" s="15"/>
      <c r="BA1550" s="15"/>
      <c r="BB1550" s="15"/>
      <c r="BC1550" s="15"/>
      <c r="BD1550" s="15"/>
      <c r="BE1550" s="15"/>
      <c r="BF1550" s="15"/>
      <c r="BG1550" s="15"/>
      <c r="BH1550" s="15"/>
    </row>
    <row r="1551" spans="1:60" outlineLevel="3">
      <c r="A1551" s="18"/>
      <c r="B1551" s="19"/>
      <c r="C1551" s="30" t="s">
        <v>394</v>
      </c>
      <c r="D1551" s="23"/>
      <c r="E1551" s="34">
        <v>22.785</v>
      </c>
      <c r="F1551" s="21"/>
      <c r="G1551" s="21"/>
      <c r="H1551" s="21"/>
      <c r="I1551" s="21"/>
      <c r="J1551" s="21"/>
      <c r="K1551" s="21"/>
      <c r="L1551" s="21"/>
      <c r="M1551" s="21"/>
      <c r="N1551" s="393"/>
      <c r="O1551" s="393"/>
      <c r="P1551" s="393"/>
      <c r="Q1551" s="393"/>
      <c r="R1551" s="21"/>
      <c r="S1551" s="21"/>
      <c r="T1551" s="21"/>
      <c r="U1551" s="21"/>
      <c r="V1551" s="21"/>
      <c r="W1551" s="21"/>
      <c r="X1551" s="21"/>
      <c r="Y1551" s="21"/>
      <c r="Z1551" s="15"/>
      <c r="AA1551" s="15"/>
      <c r="AB1551" s="15"/>
      <c r="AC1551" s="15"/>
      <c r="AD1551" s="15"/>
      <c r="AE1551" s="15"/>
      <c r="AF1551" s="15"/>
      <c r="AG1551" s="15" t="s">
        <v>131</v>
      </c>
      <c r="AH1551" s="15">
        <v>0</v>
      </c>
      <c r="AI1551" s="15"/>
      <c r="AJ1551" s="15"/>
      <c r="AK1551" s="15"/>
      <c r="AL1551" s="15"/>
      <c r="AM1551" s="15"/>
      <c r="AN1551" s="15"/>
      <c r="AO1551" s="15"/>
      <c r="AP1551" s="15"/>
      <c r="AQ1551" s="15"/>
      <c r="AR1551" s="15"/>
      <c r="AS1551" s="15"/>
      <c r="AT1551" s="15"/>
      <c r="AU1551" s="15"/>
      <c r="AV1551" s="15"/>
      <c r="AW1551" s="15"/>
      <c r="AX1551" s="15"/>
      <c r="AY1551" s="15"/>
      <c r="AZ1551" s="15"/>
      <c r="BA1551" s="15"/>
      <c r="BB1551" s="15"/>
      <c r="BC1551" s="15"/>
      <c r="BD1551" s="15"/>
      <c r="BE1551" s="15"/>
      <c r="BF1551" s="15"/>
      <c r="BG1551" s="15"/>
      <c r="BH1551" s="15"/>
    </row>
    <row r="1552" spans="1:60" outlineLevel="3">
      <c r="A1552" s="18"/>
      <c r="B1552" s="19"/>
      <c r="C1552" s="30" t="s">
        <v>395</v>
      </c>
      <c r="D1552" s="23"/>
      <c r="E1552" s="34">
        <v>36.015000000000001</v>
      </c>
      <c r="F1552" s="21"/>
      <c r="G1552" s="21"/>
      <c r="H1552" s="21"/>
      <c r="I1552" s="21"/>
      <c r="J1552" s="21"/>
      <c r="K1552" s="21"/>
      <c r="L1552" s="21"/>
      <c r="M1552" s="21"/>
      <c r="N1552" s="393"/>
      <c r="O1552" s="393"/>
      <c r="P1552" s="393"/>
      <c r="Q1552" s="393"/>
      <c r="R1552" s="21"/>
      <c r="S1552" s="21"/>
      <c r="T1552" s="21"/>
      <c r="U1552" s="21"/>
      <c r="V1552" s="21"/>
      <c r="W1552" s="21"/>
      <c r="X1552" s="21"/>
      <c r="Y1552" s="21"/>
      <c r="Z1552" s="15"/>
      <c r="AA1552" s="15"/>
      <c r="AB1552" s="15"/>
      <c r="AC1552" s="15"/>
      <c r="AD1552" s="15"/>
      <c r="AE1552" s="15"/>
      <c r="AF1552" s="15"/>
      <c r="AG1552" s="15" t="s">
        <v>131</v>
      </c>
      <c r="AH1552" s="15">
        <v>0</v>
      </c>
      <c r="AI1552" s="15"/>
      <c r="AJ1552" s="15"/>
      <c r="AK1552" s="15"/>
      <c r="AL1552" s="15"/>
      <c r="AM1552" s="15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</row>
    <row r="1553" spans="1:60" outlineLevel="3">
      <c r="A1553" s="18"/>
      <c r="B1553" s="19"/>
      <c r="C1553" s="30" t="s">
        <v>396</v>
      </c>
      <c r="D1553" s="23"/>
      <c r="E1553" s="34">
        <v>20.79</v>
      </c>
      <c r="F1553" s="21"/>
      <c r="G1553" s="21"/>
      <c r="H1553" s="21"/>
      <c r="I1553" s="21"/>
      <c r="J1553" s="21"/>
      <c r="K1553" s="21"/>
      <c r="L1553" s="21"/>
      <c r="M1553" s="21"/>
      <c r="N1553" s="393"/>
      <c r="O1553" s="393"/>
      <c r="P1553" s="393"/>
      <c r="Q1553" s="393"/>
      <c r="R1553" s="21"/>
      <c r="S1553" s="21"/>
      <c r="T1553" s="21"/>
      <c r="U1553" s="21"/>
      <c r="V1553" s="21"/>
      <c r="W1553" s="21"/>
      <c r="X1553" s="21"/>
      <c r="Y1553" s="21"/>
      <c r="Z1553" s="15"/>
      <c r="AA1553" s="15"/>
      <c r="AB1553" s="15"/>
      <c r="AC1553" s="15"/>
      <c r="AD1553" s="15"/>
      <c r="AE1553" s="15"/>
      <c r="AF1553" s="15"/>
      <c r="AG1553" s="15" t="s">
        <v>131</v>
      </c>
      <c r="AH1553" s="15">
        <v>0</v>
      </c>
      <c r="AI1553" s="15"/>
      <c r="AJ1553" s="15"/>
      <c r="AK1553" s="15"/>
      <c r="AL1553" s="15"/>
      <c r="AM1553" s="15"/>
      <c r="AN1553" s="15"/>
      <c r="AO1553" s="15"/>
      <c r="AP1553" s="15"/>
      <c r="AQ1553" s="15"/>
      <c r="AR1553" s="15"/>
      <c r="AS1553" s="15"/>
      <c r="AT1553" s="15"/>
      <c r="AU1553" s="15"/>
      <c r="AV1553" s="15"/>
      <c r="AW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</row>
    <row r="1554" spans="1:60" outlineLevel="3">
      <c r="A1554" s="18"/>
      <c r="B1554" s="19"/>
      <c r="C1554" s="30" t="s">
        <v>397</v>
      </c>
      <c r="D1554" s="23"/>
      <c r="E1554" s="34">
        <v>3</v>
      </c>
      <c r="F1554" s="21"/>
      <c r="G1554" s="21"/>
      <c r="H1554" s="21"/>
      <c r="I1554" s="21"/>
      <c r="J1554" s="21"/>
      <c r="K1554" s="21"/>
      <c r="L1554" s="21"/>
      <c r="M1554" s="21"/>
      <c r="N1554" s="393"/>
      <c r="O1554" s="393"/>
      <c r="P1554" s="393"/>
      <c r="Q1554" s="393"/>
      <c r="R1554" s="21"/>
      <c r="S1554" s="21"/>
      <c r="T1554" s="21"/>
      <c r="U1554" s="21"/>
      <c r="V1554" s="21"/>
      <c r="W1554" s="21"/>
      <c r="X1554" s="21"/>
      <c r="Y1554" s="21"/>
      <c r="Z1554" s="15"/>
      <c r="AA1554" s="15"/>
      <c r="AB1554" s="15"/>
      <c r="AC1554" s="15"/>
      <c r="AD1554" s="15"/>
      <c r="AE1554" s="15"/>
      <c r="AF1554" s="15"/>
      <c r="AG1554" s="15" t="s">
        <v>131</v>
      </c>
      <c r="AH1554" s="15">
        <v>0</v>
      </c>
      <c r="AI1554" s="15"/>
      <c r="AJ1554" s="15"/>
      <c r="AK1554" s="15"/>
      <c r="AL1554" s="15"/>
      <c r="AM1554" s="15"/>
      <c r="AN1554" s="15"/>
      <c r="AO1554" s="15"/>
      <c r="AP1554" s="15"/>
      <c r="AQ1554" s="15"/>
      <c r="AR1554" s="15"/>
      <c r="AS1554" s="15"/>
      <c r="AT1554" s="15"/>
      <c r="AU1554" s="15"/>
      <c r="AV1554" s="15"/>
      <c r="AW1554" s="15"/>
      <c r="AX1554" s="15"/>
      <c r="AY1554" s="15"/>
      <c r="AZ1554" s="15"/>
      <c r="BA1554" s="15"/>
      <c r="BB1554" s="15"/>
      <c r="BC1554" s="15"/>
      <c r="BD1554" s="15"/>
      <c r="BE1554" s="15"/>
      <c r="BF1554" s="15"/>
      <c r="BG1554" s="15"/>
      <c r="BH1554" s="15"/>
    </row>
    <row r="1555" spans="1:60" outlineLevel="3">
      <c r="A1555" s="18"/>
      <c r="B1555" s="19"/>
      <c r="C1555" s="30" t="s">
        <v>398</v>
      </c>
      <c r="D1555" s="23"/>
      <c r="E1555" s="34">
        <v>2.25</v>
      </c>
      <c r="F1555" s="21"/>
      <c r="G1555" s="21"/>
      <c r="H1555" s="21"/>
      <c r="I1555" s="21"/>
      <c r="J1555" s="21"/>
      <c r="K1555" s="21"/>
      <c r="L1555" s="21"/>
      <c r="M1555" s="21"/>
      <c r="N1555" s="393"/>
      <c r="O1555" s="393"/>
      <c r="P1555" s="393"/>
      <c r="Q1555" s="393"/>
      <c r="R1555" s="21"/>
      <c r="S1555" s="21"/>
      <c r="T1555" s="21"/>
      <c r="U1555" s="21"/>
      <c r="V1555" s="21"/>
      <c r="W1555" s="21"/>
      <c r="X1555" s="21"/>
      <c r="Y1555" s="21"/>
      <c r="Z1555" s="15"/>
      <c r="AA1555" s="15"/>
      <c r="AB1555" s="15"/>
      <c r="AC1555" s="15"/>
      <c r="AD1555" s="15"/>
      <c r="AE1555" s="15"/>
      <c r="AF1555" s="15"/>
      <c r="AG1555" s="15" t="s">
        <v>131</v>
      </c>
      <c r="AH1555" s="15">
        <v>0</v>
      </c>
      <c r="AI1555" s="15"/>
      <c r="AJ1555" s="15"/>
      <c r="AK1555" s="15"/>
      <c r="AL1555" s="15"/>
      <c r="AM1555" s="15"/>
      <c r="AN1555" s="15"/>
      <c r="AO1555" s="15"/>
      <c r="AP1555" s="15"/>
      <c r="AQ1555" s="15"/>
      <c r="AR1555" s="15"/>
      <c r="AS1555" s="15"/>
      <c r="AT1555" s="15"/>
      <c r="AU1555" s="15"/>
      <c r="AV1555" s="15"/>
      <c r="AW1555" s="15"/>
      <c r="AX1555" s="15"/>
      <c r="AY1555" s="15"/>
      <c r="AZ1555" s="15"/>
      <c r="BA1555" s="15"/>
      <c r="BB1555" s="15"/>
      <c r="BC1555" s="15"/>
      <c r="BD1555" s="15"/>
      <c r="BE1555" s="15"/>
      <c r="BF1555" s="15"/>
      <c r="BG1555" s="15"/>
      <c r="BH1555" s="15"/>
    </row>
    <row r="1556" spans="1:60" outlineLevel="3">
      <c r="A1556" s="18"/>
      <c r="B1556" s="19"/>
      <c r="C1556" s="30" t="s">
        <v>399</v>
      </c>
      <c r="D1556" s="23"/>
      <c r="E1556" s="34">
        <v>6.3</v>
      </c>
      <c r="F1556" s="21"/>
      <c r="G1556" s="21"/>
      <c r="H1556" s="21"/>
      <c r="I1556" s="21"/>
      <c r="J1556" s="21"/>
      <c r="K1556" s="21"/>
      <c r="L1556" s="21"/>
      <c r="M1556" s="21"/>
      <c r="N1556" s="393"/>
      <c r="O1556" s="393"/>
      <c r="P1556" s="393"/>
      <c r="Q1556" s="393"/>
      <c r="R1556" s="21"/>
      <c r="S1556" s="21"/>
      <c r="T1556" s="21"/>
      <c r="U1556" s="21"/>
      <c r="V1556" s="21"/>
      <c r="W1556" s="21"/>
      <c r="X1556" s="21"/>
      <c r="Y1556" s="21"/>
      <c r="Z1556" s="15"/>
      <c r="AA1556" s="15"/>
      <c r="AB1556" s="15"/>
      <c r="AC1556" s="15"/>
      <c r="AD1556" s="15"/>
      <c r="AE1556" s="15"/>
      <c r="AF1556" s="15"/>
      <c r="AG1556" s="15" t="s">
        <v>131</v>
      </c>
      <c r="AH1556" s="15">
        <v>0</v>
      </c>
      <c r="AI1556" s="15"/>
      <c r="AJ1556" s="15"/>
      <c r="AK1556" s="15"/>
      <c r="AL1556" s="15"/>
      <c r="AM1556" s="15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5"/>
      <c r="AZ1556" s="15"/>
      <c r="BA1556" s="15"/>
      <c r="BB1556" s="15"/>
      <c r="BC1556" s="15"/>
      <c r="BD1556" s="15"/>
      <c r="BE1556" s="15"/>
      <c r="BF1556" s="15"/>
      <c r="BG1556" s="15"/>
      <c r="BH1556" s="15"/>
    </row>
    <row r="1557" spans="1:60" outlineLevel="3">
      <c r="A1557" s="18"/>
      <c r="B1557" s="19"/>
      <c r="C1557" s="30" t="s">
        <v>400</v>
      </c>
      <c r="D1557" s="23"/>
      <c r="E1557" s="34">
        <v>5.4</v>
      </c>
      <c r="F1557" s="21"/>
      <c r="G1557" s="21"/>
      <c r="H1557" s="21"/>
      <c r="I1557" s="21"/>
      <c r="J1557" s="21"/>
      <c r="K1557" s="21"/>
      <c r="L1557" s="21"/>
      <c r="M1557" s="21"/>
      <c r="N1557" s="393"/>
      <c r="O1557" s="393"/>
      <c r="P1557" s="393"/>
      <c r="Q1557" s="393"/>
      <c r="R1557" s="21"/>
      <c r="S1557" s="21"/>
      <c r="T1557" s="21"/>
      <c r="U1557" s="21"/>
      <c r="V1557" s="21"/>
      <c r="W1557" s="21"/>
      <c r="X1557" s="21"/>
      <c r="Y1557" s="21"/>
      <c r="Z1557" s="15"/>
      <c r="AA1557" s="15"/>
      <c r="AB1557" s="15"/>
      <c r="AC1557" s="15"/>
      <c r="AD1557" s="15"/>
      <c r="AE1557" s="15"/>
      <c r="AF1557" s="15"/>
      <c r="AG1557" s="15" t="s">
        <v>131</v>
      </c>
      <c r="AH1557" s="15">
        <v>0</v>
      </c>
      <c r="AI1557" s="15"/>
      <c r="AJ1557" s="15"/>
      <c r="AK1557" s="15"/>
      <c r="AL1557" s="15"/>
      <c r="AM1557" s="15"/>
      <c r="AN1557" s="15"/>
      <c r="AO1557" s="15"/>
      <c r="AP1557" s="15"/>
      <c r="AQ1557" s="15"/>
      <c r="AR1557" s="15"/>
      <c r="AS1557" s="15"/>
      <c r="AT1557" s="15"/>
      <c r="AU1557" s="15"/>
      <c r="AV1557" s="15"/>
      <c r="AW1557" s="15"/>
      <c r="AX1557" s="15"/>
      <c r="AY1557" s="15"/>
      <c r="AZ1557" s="15"/>
      <c r="BA1557" s="15"/>
      <c r="BB1557" s="15"/>
      <c r="BC1557" s="15"/>
      <c r="BD1557" s="15"/>
      <c r="BE1557" s="15"/>
      <c r="BF1557" s="15"/>
      <c r="BG1557" s="15"/>
      <c r="BH1557" s="15"/>
    </row>
    <row r="1558" spans="1:60" outlineLevel="3">
      <c r="A1558" s="18"/>
      <c r="B1558" s="19"/>
      <c r="C1558" s="30" t="s">
        <v>401</v>
      </c>
      <c r="D1558" s="23"/>
      <c r="E1558" s="34">
        <v>2.0249999999999999</v>
      </c>
      <c r="F1558" s="21"/>
      <c r="G1558" s="21"/>
      <c r="H1558" s="21"/>
      <c r="I1558" s="21"/>
      <c r="J1558" s="21"/>
      <c r="K1558" s="21"/>
      <c r="L1558" s="21"/>
      <c r="M1558" s="21"/>
      <c r="N1558" s="393"/>
      <c r="O1558" s="393"/>
      <c r="P1558" s="393"/>
      <c r="Q1558" s="393"/>
      <c r="R1558" s="21"/>
      <c r="S1558" s="21"/>
      <c r="T1558" s="21"/>
      <c r="U1558" s="21"/>
      <c r="V1558" s="21"/>
      <c r="W1558" s="21"/>
      <c r="X1558" s="21"/>
      <c r="Y1558" s="21"/>
      <c r="Z1558" s="15"/>
      <c r="AA1558" s="15"/>
      <c r="AB1558" s="15"/>
      <c r="AC1558" s="15"/>
      <c r="AD1558" s="15"/>
      <c r="AE1558" s="15"/>
      <c r="AF1558" s="15"/>
      <c r="AG1558" s="15" t="s">
        <v>131</v>
      </c>
      <c r="AH1558" s="15">
        <v>0</v>
      </c>
      <c r="AI1558" s="15"/>
      <c r="AJ1558" s="15"/>
      <c r="AK1558" s="15"/>
      <c r="AL1558" s="15"/>
      <c r="AM1558" s="15"/>
      <c r="AN1558" s="15"/>
      <c r="AO1558" s="15"/>
      <c r="AP1558" s="15"/>
      <c r="AQ1558" s="15"/>
      <c r="AR1558" s="15"/>
      <c r="AS1558" s="15"/>
      <c r="AT1558" s="15"/>
      <c r="AU1558" s="15"/>
      <c r="AV1558" s="15"/>
      <c r="AW1558" s="15"/>
      <c r="AX1558" s="15"/>
      <c r="AY1558" s="15"/>
      <c r="AZ1558" s="15"/>
      <c r="BA1558" s="15"/>
      <c r="BB1558" s="15"/>
      <c r="BC1558" s="15"/>
      <c r="BD1558" s="15"/>
      <c r="BE1558" s="15"/>
      <c r="BF1558" s="15"/>
      <c r="BG1558" s="15"/>
      <c r="BH1558" s="15"/>
    </row>
    <row r="1559" spans="1:60" outlineLevel="3">
      <c r="A1559" s="18"/>
      <c r="B1559" s="19"/>
      <c r="C1559" s="30" t="s">
        <v>402</v>
      </c>
      <c r="D1559" s="23"/>
      <c r="E1559" s="34">
        <v>0.45</v>
      </c>
      <c r="F1559" s="21"/>
      <c r="G1559" s="21"/>
      <c r="H1559" s="21"/>
      <c r="I1559" s="21"/>
      <c r="J1559" s="21"/>
      <c r="K1559" s="21"/>
      <c r="L1559" s="21"/>
      <c r="M1559" s="21"/>
      <c r="N1559" s="393"/>
      <c r="O1559" s="393"/>
      <c r="P1559" s="393"/>
      <c r="Q1559" s="393"/>
      <c r="R1559" s="21"/>
      <c r="S1559" s="21"/>
      <c r="T1559" s="21"/>
      <c r="U1559" s="21"/>
      <c r="V1559" s="21"/>
      <c r="W1559" s="21"/>
      <c r="X1559" s="21"/>
      <c r="Y1559" s="21"/>
      <c r="Z1559" s="15"/>
      <c r="AA1559" s="15"/>
      <c r="AB1559" s="15"/>
      <c r="AC1559" s="15"/>
      <c r="AD1559" s="15"/>
      <c r="AE1559" s="15"/>
      <c r="AF1559" s="15"/>
      <c r="AG1559" s="15" t="s">
        <v>131</v>
      </c>
      <c r="AH1559" s="15">
        <v>0</v>
      </c>
      <c r="AI1559" s="15"/>
      <c r="AJ1559" s="15"/>
      <c r="AK1559" s="15"/>
      <c r="AL1559" s="15"/>
      <c r="AM1559" s="15"/>
      <c r="AN1559" s="15"/>
      <c r="AO1559" s="15"/>
      <c r="AP1559" s="15"/>
      <c r="AQ1559" s="15"/>
      <c r="AR1559" s="15"/>
      <c r="AS1559" s="15"/>
      <c r="AT1559" s="15"/>
      <c r="AU1559" s="15"/>
      <c r="AV1559" s="15"/>
      <c r="AW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</row>
    <row r="1560" spans="1:60" outlineLevel="3">
      <c r="A1560" s="18"/>
      <c r="B1560" s="19"/>
      <c r="C1560" s="30" t="s">
        <v>403</v>
      </c>
      <c r="D1560" s="23"/>
      <c r="E1560" s="34">
        <v>1.4</v>
      </c>
      <c r="F1560" s="21"/>
      <c r="G1560" s="21"/>
      <c r="H1560" s="21"/>
      <c r="I1560" s="21"/>
      <c r="J1560" s="21"/>
      <c r="K1560" s="21"/>
      <c r="L1560" s="21"/>
      <c r="M1560" s="21"/>
      <c r="N1560" s="393"/>
      <c r="O1560" s="393"/>
      <c r="P1560" s="393"/>
      <c r="Q1560" s="393"/>
      <c r="R1560" s="21"/>
      <c r="S1560" s="21"/>
      <c r="T1560" s="21"/>
      <c r="U1560" s="21"/>
      <c r="V1560" s="21"/>
      <c r="W1560" s="21"/>
      <c r="X1560" s="21"/>
      <c r="Y1560" s="21"/>
      <c r="Z1560" s="15"/>
      <c r="AA1560" s="15"/>
      <c r="AB1560" s="15"/>
      <c r="AC1560" s="15"/>
      <c r="AD1560" s="15"/>
      <c r="AE1560" s="15"/>
      <c r="AF1560" s="15"/>
      <c r="AG1560" s="15" t="s">
        <v>131</v>
      </c>
      <c r="AH1560" s="15">
        <v>0</v>
      </c>
      <c r="AI1560" s="15"/>
      <c r="AJ1560" s="15"/>
      <c r="AK1560" s="15"/>
      <c r="AL1560" s="15"/>
      <c r="AM1560" s="15"/>
      <c r="AN1560" s="15"/>
      <c r="AO1560" s="15"/>
      <c r="AP1560" s="15"/>
      <c r="AQ1560" s="15"/>
      <c r="AR1560" s="15"/>
      <c r="AS1560" s="15"/>
      <c r="AT1560" s="15"/>
      <c r="AU1560" s="15"/>
      <c r="AV1560" s="15"/>
      <c r="AW1560" s="15"/>
      <c r="AX1560" s="15"/>
      <c r="AY1560" s="15"/>
      <c r="AZ1560" s="15"/>
      <c r="BA1560" s="15"/>
      <c r="BB1560" s="15"/>
      <c r="BC1560" s="15"/>
      <c r="BD1560" s="15"/>
      <c r="BE1560" s="15"/>
      <c r="BF1560" s="15"/>
      <c r="BG1560" s="15"/>
      <c r="BH1560" s="15"/>
    </row>
    <row r="1561" spans="1:60" outlineLevel="3">
      <c r="A1561" s="18"/>
      <c r="B1561" s="19"/>
      <c r="C1561" s="30" t="s">
        <v>390</v>
      </c>
      <c r="D1561" s="23"/>
      <c r="E1561" s="34">
        <v>1.482</v>
      </c>
      <c r="F1561" s="21"/>
      <c r="G1561" s="21"/>
      <c r="H1561" s="21"/>
      <c r="I1561" s="21"/>
      <c r="J1561" s="21"/>
      <c r="K1561" s="21"/>
      <c r="L1561" s="21"/>
      <c r="M1561" s="21"/>
      <c r="N1561" s="393"/>
      <c r="O1561" s="393"/>
      <c r="P1561" s="393"/>
      <c r="Q1561" s="393"/>
      <c r="R1561" s="21"/>
      <c r="S1561" s="21"/>
      <c r="T1561" s="21"/>
      <c r="U1561" s="21"/>
      <c r="V1561" s="21"/>
      <c r="W1561" s="21"/>
      <c r="X1561" s="21"/>
      <c r="Y1561" s="21"/>
      <c r="Z1561" s="15"/>
      <c r="AA1561" s="15"/>
      <c r="AB1561" s="15"/>
      <c r="AC1561" s="15"/>
      <c r="AD1561" s="15"/>
      <c r="AE1561" s="15"/>
      <c r="AF1561" s="15"/>
      <c r="AG1561" s="15" t="s">
        <v>131</v>
      </c>
      <c r="AH1561" s="15">
        <v>0</v>
      </c>
      <c r="AI1561" s="15"/>
      <c r="AJ1561" s="15"/>
      <c r="AK1561" s="15"/>
      <c r="AL1561" s="15"/>
      <c r="AM1561" s="15"/>
      <c r="AN1561" s="15"/>
      <c r="AO1561" s="15"/>
      <c r="AP1561" s="15"/>
      <c r="AQ1561" s="15"/>
      <c r="AR1561" s="15"/>
      <c r="AS1561" s="15"/>
      <c r="AT1561" s="15"/>
      <c r="AU1561" s="15"/>
      <c r="AV1561" s="15"/>
      <c r="AW1561" s="15"/>
      <c r="AX1561" s="15"/>
      <c r="AY1561" s="15"/>
      <c r="AZ1561" s="15"/>
      <c r="BA1561" s="15"/>
      <c r="BB1561" s="15"/>
      <c r="BC1561" s="15"/>
      <c r="BD1561" s="15"/>
      <c r="BE1561" s="15"/>
      <c r="BF1561" s="15"/>
      <c r="BG1561" s="15"/>
      <c r="BH1561" s="15"/>
    </row>
    <row r="1562" spans="1:60" outlineLevel="3">
      <c r="A1562" s="18"/>
      <c r="B1562" s="19"/>
      <c r="C1562" s="30" t="s">
        <v>1188</v>
      </c>
      <c r="D1562" s="23"/>
      <c r="E1562" s="34">
        <v>1.5</v>
      </c>
      <c r="F1562" s="21"/>
      <c r="G1562" s="21"/>
      <c r="H1562" s="21"/>
      <c r="I1562" s="21"/>
      <c r="J1562" s="21"/>
      <c r="K1562" s="21"/>
      <c r="L1562" s="21"/>
      <c r="M1562" s="21"/>
      <c r="N1562" s="393"/>
      <c r="O1562" s="393"/>
      <c r="P1562" s="393"/>
      <c r="Q1562" s="393"/>
      <c r="R1562" s="21"/>
      <c r="S1562" s="21"/>
      <c r="T1562" s="21"/>
      <c r="U1562" s="21"/>
      <c r="V1562" s="21"/>
      <c r="W1562" s="21"/>
      <c r="X1562" s="21"/>
      <c r="Y1562" s="21"/>
      <c r="Z1562" s="15"/>
      <c r="AA1562" s="15"/>
      <c r="AB1562" s="15"/>
      <c r="AC1562" s="15"/>
      <c r="AD1562" s="15"/>
      <c r="AE1562" s="15"/>
      <c r="AF1562" s="15"/>
      <c r="AG1562" s="15" t="s">
        <v>131</v>
      </c>
      <c r="AH1562" s="15">
        <v>0</v>
      </c>
      <c r="AI1562" s="15"/>
      <c r="AJ1562" s="15"/>
      <c r="AK1562" s="15"/>
      <c r="AL1562" s="15"/>
      <c r="AM1562" s="15"/>
      <c r="AN1562" s="15"/>
      <c r="AO1562" s="15"/>
      <c r="AP1562" s="15"/>
      <c r="AQ1562" s="15"/>
      <c r="AR1562" s="15"/>
      <c r="AS1562" s="15"/>
      <c r="AT1562" s="15"/>
      <c r="AU1562" s="15"/>
      <c r="AV1562" s="15"/>
      <c r="AW1562" s="15"/>
      <c r="AX1562" s="15"/>
      <c r="AY1562" s="15"/>
      <c r="AZ1562" s="15"/>
      <c r="BA1562" s="15"/>
      <c r="BB1562" s="15"/>
      <c r="BC1562" s="15"/>
      <c r="BD1562" s="15"/>
      <c r="BE1562" s="15"/>
      <c r="BF1562" s="15"/>
      <c r="BG1562" s="15"/>
      <c r="BH1562" s="15"/>
    </row>
    <row r="1563" spans="1:60" ht="22.5" outlineLevel="1">
      <c r="A1563" s="25">
        <v>231</v>
      </c>
      <c r="B1563" s="26" t="s">
        <v>2224</v>
      </c>
      <c r="C1563" s="29" t="s">
        <v>2225</v>
      </c>
      <c r="D1563" s="27" t="s">
        <v>267</v>
      </c>
      <c r="E1563" s="35">
        <v>706.14</v>
      </c>
      <c r="F1563" s="392"/>
      <c r="G1563" s="36">
        <f>ROUND(E1563*F1563,2)</f>
        <v>0</v>
      </c>
      <c r="H1563" s="392"/>
      <c r="I1563" s="36">
        <f>ROUND(E1563*H1563,2)</f>
        <v>0</v>
      </c>
      <c r="J1563" s="392"/>
      <c r="K1563" s="36">
        <f>ROUND(E1563*J1563,2)</f>
        <v>0</v>
      </c>
      <c r="L1563" s="36">
        <v>21</v>
      </c>
      <c r="M1563" s="36">
        <f>G1563*(1+L1563/100)</f>
        <v>0</v>
      </c>
      <c r="N1563" s="35">
        <v>4.2000000000000002E-4</v>
      </c>
      <c r="O1563" s="35">
        <f>ROUND(E1563*N1563,2)</f>
        <v>0.3</v>
      </c>
      <c r="P1563" s="35">
        <v>0</v>
      </c>
      <c r="Q1563" s="35">
        <f>ROUND(E1563*P1563,2)</f>
        <v>0</v>
      </c>
      <c r="R1563" s="36"/>
      <c r="S1563" s="36" t="s">
        <v>2116</v>
      </c>
      <c r="T1563" s="28" t="s">
        <v>2116</v>
      </c>
      <c r="U1563" s="21">
        <v>0.12</v>
      </c>
      <c r="V1563" s="21">
        <f>ROUND(E1563*U1563,2)</f>
        <v>84.74</v>
      </c>
      <c r="W1563" s="21"/>
      <c r="X1563" s="21" t="s">
        <v>135</v>
      </c>
      <c r="Y1563" s="21" t="s">
        <v>2117</v>
      </c>
      <c r="Z1563" s="15"/>
      <c r="AA1563" s="15"/>
      <c r="AB1563" s="15"/>
      <c r="AC1563" s="15"/>
      <c r="AD1563" s="15"/>
      <c r="AE1563" s="15"/>
      <c r="AF1563" s="15"/>
      <c r="AG1563" s="15" t="s">
        <v>136</v>
      </c>
      <c r="AH1563" s="15"/>
      <c r="AI1563" s="15"/>
      <c r="AJ1563" s="15"/>
      <c r="AK1563" s="15"/>
      <c r="AL1563" s="15"/>
      <c r="AM1563" s="15"/>
      <c r="AN1563" s="15"/>
      <c r="AO1563" s="15"/>
      <c r="AP1563" s="15"/>
      <c r="AQ1563" s="15"/>
      <c r="AR1563" s="15"/>
      <c r="AS1563" s="15"/>
      <c r="AT1563" s="15"/>
      <c r="AU1563" s="15"/>
      <c r="AV1563" s="15"/>
      <c r="AW1563" s="15"/>
      <c r="AX1563" s="15"/>
      <c r="AY1563" s="15"/>
      <c r="AZ1563" s="15"/>
      <c r="BA1563" s="15"/>
      <c r="BB1563" s="15"/>
      <c r="BC1563" s="15"/>
      <c r="BD1563" s="15"/>
      <c r="BE1563" s="15"/>
      <c r="BF1563" s="15"/>
      <c r="BG1563" s="15"/>
      <c r="BH1563" s="15"/>
    </row>
    <row r="1564" spans="1:60" ht="22.5" outlineLevel="2">
      <c r="A1564" s="18"/>
      <c r="B1564" s="19"/>
      <c r="C1564" s="30" t="s">
        <v>2226</v>
      </c>
      <c r="D1564" s="23"/>
      <c r="E1564" s="34">
        <v>14.34</v>
      </c>
      <c r="F1564" s="21"/>
      <c r="G1564" s="21"/>
      <c r="H1564" s="21"/>
      <c r="I1564" s="21"/>
      <c r="J1564" s="21"/>
      <c r="K1564" s="21"/>
      <c r="L1564" s="21"/>
      <c r="M1564" s="21"/>
      <c r="N1564" s="393"/>
      <c r="O1564" s="393"/>
      <c r="P1564" s="393"/>
      <c r="Q1564" s="393"/>
      <c r="R1564" s="21"/>
      <c r="S1564" s="21"/>
      <c r="T1564" s="21"/>
      <c r="U1564" s="21"/>
      <c r="V1564" s="21"/>
      <c r="W1564" s="21"/>
      <c r="X1564" s="21"/>
      <c r="Y1564" s="21"/>
      <c r="Z1564" s="15"/>
      <c r="AA1564" s="15"/>
      <c r="AB1564" s="15"/>
      <c r="AC1564" s="15"/>
      <c r="AD1564" s="15"/>
      <c r="AE1564" s="15"/>
      <c r="AF1564" s="15"/>
      <c r="AG1564" s="15" t="s">
        <v>131</v>
      </c>
      <c r="AH1564" s="15">
        <v>0</v>
      </c>
      <c r="AI1564" s="15"/>
      <c r="AJ1564" s="15"/>
      <c r="AK1564" s="15"/>
      <c r="AL1564" s="15"/>
      <c r="AM1564" s="15"/>
      <c r="AN1564" s="15"/>
      <c r="AO1564" s="15"/>
      <c r="AP1564" s="15"/>
      <c r="AQ1564" s="15"/>
      <c r="AR1564" s="15"/>
      <c r="AS1564" s="15"/>
      <c r="AT1564" s="15"/>
      <c r="AU1564" s="15"/>
      <c r="AV1564" s="15"/>
      <c r="AW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</row>
    <row r="1565" spans="1:60" outlineLevel="3">
      <c r="A1565" s="18"/>
      <c r="B1565" s="19"/>
      <c r="C1565" s="30" t="s">
        <v>2227</v>
      </c>
      <c r="D1565" s="23"/>
      <c r="E1565" s="34">
        <v>9.0399999999999991</v>
      </c>
      <c r="F1565" s="21"/>
      <c r="G1565" s="21"/>
      <c r="H1565" s="21"/>
      <c r="I1565" s="21"/>
      <c r="J1565" s="21"/>
      <c r="K1565" s="21"/>
      <c r="L1565" s="21"/>
      <c r="M1565" s="21"/>
      <c r="N1565" s="393"/>
      <c r="O1565" s="393"/>
      <c r="P1565" s="393"/>
      <c r="Q1565" s="393"/>
      <c r="R1565" s="21"/>
      <c r="S1565" s="21"/>
      <c r="T1565" s="21"/>
      <c r="U1565" s="21"/>
      <c r="V1565" s="21"/>
      <c r="W1565" s="21"/>
      <c r="X1565" s="21"/>
      <c r="Y1565" s="21"/>
      <c r="Z1565" s="15"/>
      <c r="AA1565" s="15"/>
      <c r="AB1565" s="15"/>
      <c r="AC1565" s="15"/>
      <c r="AD1565" s="15"/>
      <c r="AE1565" s="15"/>
      <c r="AF1565" s="15"/>
      <c r="AG1565" s="15" t="s">
        <v>131</v>
      </c>
      <c r="AH1565" s="15">
        <v>0</v>
      </c>
      <c r="AI1565" s="15"/>
      <c r="AJ1565" s="15"/>
      <c r="AK1565" s="15"/>
      <c r="AL1565" s="15"/>
      <c r="AM1565" s="15"/>
      <c r="AN1565" s="15"/>
      <c r="AO1565" s="15"/>
      <c r="AP1565" s="15"/>
      <c r="AQ1565" s="15"/>
      <c r="AR1565" s="15"/>
      <c r="AS1565" s="15"/>
      <c r="AT1565" s="15"/>
      <c r="AU1565" s="15"/>
      <c r="AV1565" s="15"/>
      <c r="AW1565" s="15"/>
      <c r="AX1565" s="15"/>
      <c r="AY1565" s="15"/>
      <c r="AZ1565" s="15"/>
      <c r="BA1565" s="15"/>
      <c r="BB1565" s="15"/>
      <c r="BC1565" s="15"/>
      <c r="BD1565" s="15"/>
      <c r="BE1565" s="15"/>
      <c r="BF1565" s="15"/>
      <c r="BG1565" s="15"/>
      <c r="BH1565" s="15"/>
    </row>
    <row r="1566" spans="1:60" outlineLevel="3">
      <c r="A1566" s="18"/>
      <c r="B1566" s="19"/>
      <c r="C1566" s="30" t="s">
        <v>2228</v>
      </c>
      <c r="D1566" s="23"/>
      <c r="E1566" s="34">
        <v>7.7</v>
      </c>
      <c r="F1566" s="21"/>
      <c r="G1566" s="21"/>
      <c r="H1566" s="21"/>
      <c r="I1566" s="21"/>
      <c r="J1566" s="21"/>
      <c r="K1566" s="21"/>
      <c r="L1566" s="21"/>
      <c r="M1566" s="21"/>
      <c r="N1566" s="393"/>
      <c r="O1566" s="393"/>
      <c r="P1566" s="393"/>
      <c r="Q1566" s="393"/>
      <c r="R1566" s="21"/>
      <c r="S1566" s="21"/>
      <c r="T1566" s="21"/>
      <c r="U1566" s="21"/>
      <c r="V1566" s="21"/>
      <c r="W1566" s="21"/>
      <c r="X1566" s="21"/>
      <c r="Y1566" s="21"/>
      <c r="Z1566" s="15"/>
      <c r="AA1566" s="15"/>
      <c r="AB1566" s="15"/>
      <c r="AC1566" s="15"/>
      <c r="AD1566" s="15"/>
      <c r="AE1566" s="15"/>
      <c r="AF1566" s="15"/>
      <c r="AG1566" s="15" t="s">
        <v>131</v>
      </c>
      <c r="AH1566" s="15">
        <v>0</v>
      </c>
      <c r="AI1566" s="15"/>
      <c r="AJ1566" s="15"/>
      <c r="AK1566" s="15"/>
      <c r="AL1566" s="15"/>
      <c r="AM1566" s="15"/>
      <c r="AN1566" s="15"/>
      <c r="AO1566" s="15"/>
      <c r="AP1566" s="15"/>
      <c r="AQ1566" s="15"/>
      <c r="AR1566" s="15"/>
      <c r="AS1566" s="15"/>
      <c r="AT1566" s="15"/>
      <c r="AU1566" s="15"/>
      <c r="AV1566" s="15"/>
      <c r="AW1566" s="15"/>
      <c r="AX1566" s="15"/>
      <c r="AY1566" s="15"/>
      <c r="AZ1566" s="15"/>
      <c r="BA1566" s="15"/>
      <c r="BB1566" s="15"/>
      <c r="BC1566" s="15"/>
      <c r="BD1566" s="15"/>
      <c r="BE1566" s="15"/>
      <c r="BF1566" s="15"/>
      <c r="BG1566" s="15"/>
      <c r="BH1566" s="15"/>
    </row>
    <row r="1567" spans="1:60" ht="22.5" outlineLevel="3">
      <c r="A1567" s="18"/>
      <c r="B1567" s="19"/>
      <c r="C1567" s="30" t="s">
        <v>2229</v>
      </c>
      <c r="D1567" s="23"/>
      <c r="E1567" s="34">
        <v>16.440000000000001</v>
      </c>
      <c r="F1567" s="21"/>
      <c r="G1567" s="21"/>
      <c r="H1567" s="21"/>
      <c r="I1567" s="21"/>
      <c r="J1567" s="21"/>
      <c r="K1567" s="21"/>
      <c r="L1567" s="21"/>
      <c r="M1567" s="21"/>
      <c r="N1567" s="393"/>
      <c r="O1567" s="393"/>
      <c r="P1567" s="393"/>
      <c r="Q1567" s="393"/>
      <c r="R1567" s="21"/>
      <c r="S1567" s="21"/>
      <c r="T1567" s="21"/>
      <c r="U1567" s="21"/>
      <c r="V1567" s="21"/>
      <c r="W1567" s="21"/>
      <c r="X1567" s="21"/>
      <c r="Y1567" s="21"/>
      <c r="Z1567" s="15"/>
      <c r="AA1567" s="15"/>
      <c r="AB1567" s="15"/>
      <c r="AC1567" s="15"/>
      <c r="AD1567" s="15"/>
      <c r="AE1567" s="15"/>
      <c r="AF1567" s="15"/>
      <c r="AG1567" s="15" t="s">
        <v>131</v>
      </c>
      <c r="AH1567" s="15">
        <v>0</v>
      </c>
      <c r="AI1567" s="15"/>
      <c r="AJ1567" s="15"/>
      <c r="AK1567" s="15"/>
      <c r="AL1567" s="15"/>
      <c r="AM1567" s="15"/>
      <c r="AN1567" s="15"/>
      <c r="AO1567" s="15"/>
      <c r="AP1567" s="15"/>
      <c r="AQ1567" s="15"/>
      <c r="AR1567" s="15"/>
      <c r="AS1567" s="15"/>
      <c r="AT1567" s="15"/>
      <c r="AU1567" s="15"/>
      <c r="AV1567" s="15"/>
      <c r="AW1567" s="15"/>
      <c r="AX1567" s="15"/>
      <c r="AY1567" s="15"/>
      <c r="AZ1567" s="15"/>
      <c r="BA1567" s="15"/>
      <c r="BB1567" s="15"/>
      <c r="BC1567" s="15"/>
      <c r="BD1567" s="15"/>
      <c r="BE1567" s="15"/>
      <c r="BF1567" s="15"/>
      <c r="BG1567" s="15"/>
      <c r="BH1567" s="15"/>
    </row>
    <row r="1568" spans="1:60" outlineLevel="3">
      <c r="A1568" s="18"/>
      <c r="B1568" s="19"/>
      <c r="C1568" s="30" t="s">
        <v>2227</v>
      </c>
      <c r="D1568" s="23"/>
      <c r="E1568" s="34">
        <v>9.0399999999999991</v>
      </c>
      <c r="F1568" s="21"/>
      <c r="G1568" s="21"/>
      <c r="H1568" s="21"/>
      <c r="I1568" s="21"/>
      <c r="J1568" s="21"/>
      <c r="K1568" s="21"/>
      <c r="L1568" s="21"/>
      <c r="M1568" s="21"/>
      <c r="N1568" s="393"/>
      <c r="O1568" s="393"/>
      <c r="P1568" s="393"/>
      <c r="Q1568" s="393"/>
      <c r="R1568" s="21"/>
      <c r="S1568" s="21"/>
      <c r="T1568" s="21"/>
      <c r="U1568" s="21"/>
      <c r="V1568" s="21"/>
      <c r="W1568" s="21"/>
      <c r="X1568" s="21"/>
      <c r="Y1568" s="21"/>
      <c r="Z1568" s="15"/>
      <c r="AA1568" s="15"/>
      <c r="AB1568" s="15"/>
      <c r="AC1568" s="15"/>
      <c r="AD1568" s="15"/>
      <c r="AE1568" s="15"/>
      <c r="AF1568" s="15"/>
      <c r="AG1568" s="15" t="s">
        <v>131</v>
      </c>
      <c r="AH1568" s="15">
        <v>0</v>
      </c>
      <c r="AI1568" s="15"/>
      <c r="AJ1568" s="15"/>
      <c r="AK1568" s="15"/>
      <c r="AL1568" s="15"/>
      <c r="AM1568" s="15"/>
      <c r="AN1568" s="15"/>
      <c r="AO1568" s="15"/>
      <c r="AP1568" s="15"/>
      <c r="AQ1568" s="15"/>
      <c r="AR1568" s="15"/>
      <c r="AS1568" s="15"/>
      <c r="AT1568" s="15"/>
      <c r="AU1568" s="15"/>
      <c r="AV1568" s="15"/>
      <c r="AW1568" s="15"/>
      <c r="AX1568" s="15"/>
      <c r="AY1568" s="15"/>
      <c r="AZ1568" s="15"/>
      <c r="BA1568" s="15"/>
      <c r="BB1568" s="15"/>
      <c r="BC1568" s="15"/>
      <c r="BD1568" s="15"/>
      <c r="BE1568" s="15"/>
      <c r="BF1568" s="15"/>
      <c r="BG1568" s="15"/>
      <c r="BH1568" s="15"/>
    </row>
    <row r="1569" spans="1:60" outlineLevel="3">
      <c r="A1569" s="18"/>
      <c r="B1569" s="19"/>
      <c r="C1569" s="30" t="s">
        <v>2230</v>
      </c>
      <c r="D1569" s="23"/>
      <c r="E1569" s="34">
        <v>4.8</v>
      </c>
      <c r="F1569" s="21"/>
      <c r="G1569" s="21"/>
      <c r="H1569" s="21"/>
      <c r="I1569" s="21"/>
      <c r="J1569" s="21"/>
      <c r="K1569" s="21"/>
      <c r="L1569" s="21"/>
      <c r="M1569" s="21"/>
      <c r="N1569" s="393"/>
      <c r="O1569" s="393"/>
      <c r="P1569" s="393"/>
      <c r="Q1569" s="393"/>
      <c r="R1569" s="21"/>
      <c r="S1569" s="21"/>
      <c r="T1569" s="21"/>
      <c r="U1569" s="21"/>
      <c r="V1569" s="21"/>
      <c r="W1569" s="21"/>
      <c r="X1569" s="21"/>
      <c r="Y1569" s="21"/>
      <c r="Z1569" s="15"/>
      <c r="AA1569" s="15"/>
      <c r="AB1569" s="15"/>
      <c r="AC1569" s="15"/>
      <c r="AD1569" s="15"/>
      <c r="AE1569" s="15"/>
      <c r="AF1569" s="15"/>
      <c r="AG1569" s="15" t="s">
        <v>131</v>
      </c>
      <c r="AH1569" s="15">
        <v>0</v>
      </c>
      <c r="AI1569" s="15"/>
      <c r="AJ1569" s="15"/>
      <c r="AK1569" s="15"/>
      <c r="AL1569" s="15"/>
      <c r="AM1569" s="15"/>
      <c r="AN1569" s="15"/>
      <c r="AO1569" s="15"/>
      <c r="AP1569" s="15"/>
      <c r="AQ1569" s="15"/>
      <c r="AR1569" s="15"/>
      <c r="AS1569" s="15"/>
      <c r="AT1569" s="15"/>
      <c r="AU1569" s="15"/>
      <c r="AV1569" s="15"/>
      <c r="AW1569" s="15"/>
      <c r="AX1569" s="15"/>
      <c r="AY1569" s="15"/>
      <c r="AZ1569" s="15"/>
      <c r="BA1569" s="15"/>
      <c r="BB1569" s="15"/>
      <c r="BC1569" s="15"/>
      <c r="BD1569" s="15"/>
      <c r="BE1569" s="15"/>
      <c r="BF1569" s="15"/>
      <c r="BG1569" s="15"/>
      <c r="BH1569" s="15"/>
    </row>
    <row r="1570" spans="1:60" outlineLevel="3">
      <c r="A1570" s="18"/>
      <c r="B1570" s="19"/>
      <c r="C1570" s="30" t="s">
        <v>2230</v>
      </c>
      <c r="D1570" s="23"/>
      <c r="E1570" s="34">
        <v>4.8</v>
      </c>
      <c r="F1570" s="21"/>
      <c r="G1570" s="21"/>
      <c r="H1570" s="21"/>
      <c r="I1570" s="21"/>
      <c r="J1570" s="21"/>
      <c r="K1570" s="21"/>
      <c r="L1570" s="21"/>
      <c r="M1570" s="21"/>
      <c r="N1570" s="393"/>
      <c r="O1570" s="393"/>
      <c r="P1570" s="393"/>
      <c r="Q1570" s="393"/>
      <c r="R1570" s="21"/>
      <c r="S1570" s="21"/>
      <c r="T1570" s="21"/>
      <c r="U1570" s="21"/>
      <c r="V1570" s="21"/>
      <c r="W1570" s="21"/>
      <c r="X1570" s="21"/>
      <c r="Y1570" s="21"/>
      <c r="Z1570" s="15"/>
      <c r="AA1570" s="15"/>
      <c r="AB1570" s="15"/>
      <c r="AC1570" s="15"/>
      <c r="AD1570" s="15"/>
      <c r="AE1570" s="15"/>
      <c r="AF1570" s="15"/>
      <c r="AG1570" s="15" t="s">
        <v>131</v>
      </c>
      <c r="AH1570" s="15">
        <v>0</v>
      </c>
      <c r="AI1570" s="15"/>
      <c r="AJ1570" s="15"/>
      <c r="AK1570" s="15"/>
      <c r="AL1570" s="15"/>
      <c r="AM1570" s="15"/>
      <c r="AN1570" s="15"/>
      <c r="AO1570" s="15"/>
      <c r="AP1570" s="15"/>
      <c r="AQ1570" s="15"/>
      <c r="AR1570" s="15"/>
      <c r="AS1570" s="15"/>
      <c r="AT1570" s="15"/>
      <c r="AU1570" s="15"/>
      <c r="AV1570" s="15"/>
      <c r="AW1570" s="15"/>
      <c r="AX1570" s="15"/>
      <c r="AY1570" s="15"/>
      <c r="AZ1570" s="15"/>
      <c r="BA1570" s="15"/>
      <c r="BB1570" s="15"/>
      <c r="BC1570" s="15"/>
      <c r="BD1570" s="15"/>
      <c r="BE1570" s="15"/>
      <c r="BF1570" s="15"/>
      <c r="BG1570" s="15"/>
      <c r="BH1570" s="15"/>
    </row>
    <row r="1571" spans="1:60" outlineLevel="3">
      <c r="A1571" s="18"/>
      <c r="B1571" s="19"/>
      <c r="C1571" s="30" t="s">
        <v>2231</v>
      </c>
      <c r="D1571" s="23"/>
      <c r="E1571" s="34">
        <v>6.4</v>
      </c>
      <c r="F1571" s="21"/>
      <c r="G1571" s="21"/>
      <c r="H1571" s="21"/>
      <c r="I1571" s="21"/>
      <c r="J1571" s="21"/>
      <c r="K1571" s="21"/>
      <c r="L1571" s="21"/>
      <c r="M1571" s="21"/>
      <c r="N1571" s="393"/>
      <c r="O1571" s="393"/>
      <c r="P1571" s="393"/>
      <c r="Q1571" s="393"/>
      <c r="R1571" s="21"/>
      <c r="S1571" s="21"/>
      <c r="T1571" s="21"/>
      <c r="U1571" s="21"/>
      <c r="V1571" s="21"/>
      <c r="W1571" s="21"/>
      <c r="X1571" s="21"/>
      <c r="Y1571" s="21"/>
      <c r="Z1571" s="15"/>
      <c r="AA1571" s="15"/>
      <c r="AB1571" s="15"/>
      <c r="AC1571" s="15"/>
      <c r="AD1571" s="15"/>
      <c r="AE1571" s="15"/>
      <c r="AF1571" s="15"/>
      <c r="AG1571" s="15" t="s">
        <v>131</v>
      </c>
      <c r="AH1571" s="15">
        <v>0</v>
      </c>
      <c r="AI1571" s="15"/>
      <c r="AJ1571" s="15"/>
      <c r="AK1571" s="15"/>
      <c r="AL1571" s="15"/>
      <c r="AM1571" s="15"/>
      <c r="AN1571" s="15"/>
      <c r="AO1571" s="15"/>
      <c r="AP1571" s="15"/>
      <c r="AQ1571" s="15"/>
      <c r="AR1571" s="15"/>
      <c r="AS1571" s="15"/>
      <c r="AT1571" s="15"/>
      <c r="AU1571" s="15"/>
      <c r="AV1571" s="15"/>
      <c r="AW1571" s="15"/>
      <c r="AX1571" s="15"/>
      <c r="AY1571" s="15"/>
      <c r="AZ1571" s="15"/>
      <c r="BA1571" s="15"/>
      <c r="BB1571" s="15"/>
      <c r="BC1571" s="15"/>
      <c r="BD1571" s="15"/>
      <c r="BE1571" s="15"/>
      <c r="BF1571" s="15"/>
      <c r="BG1571" s="15"/>
      <c r="BH1571" s="15"/>
    </row>
    <row r="1572" spans="1:60" outlineLevel="3">
      <c r="A1572" s="18"/>
      <c r="B1572" s="19"/>
      <c r="C1572" s="30" t="s">
        <v>2230</v>
      </c>
      <c r="D1572" s="23"/>
      <c r="E1572" s="34">
        <v>4.8</v>
      </c>
      <c r="F1572" s="21"/>
      <c r="G1572" s="21"/>
      <c r="H1572" s="21"/>
      <c r="I1572" s="21"/>
      <c r="J1572" s="21"/>
      <c r="K1572" s="21"/>
      <c r="L1572" s="21"/>
      <c r="M1572" s="21"/>
      <c r="N1572" s="393"/>
      <c r="O1572" s="393"/>
      <c r="P1572" s="393"/>
      <c r="Q1572" s="393"/>
      <c r="R1572" s="21"/>
      <c r="S1572" s="21"/>
      <c r="T1572" s="21"/>
      <c r="U1572" s="21"/>
      <c r="V1572" s="21"/>
      <c r="W1572" s="21"/>
      <c r="X1572" s="21"/>
      <c r="Y1572" s="21"/>
      <c r="Z1572" s="15"/>
      <c r="AA1572" s="15"/>
      <c r="AB1572" s="15"/>
      <c r="AC1572" s="15"/>
      <c r="AD1572" s="15"/>
      <c r="AE1572" s="15"/>
      <c r="AF1572" s="15"/>
      <c r="AG1572" s="15" t="s">
        <v>131</v>
      </c>
      <c r="AH1572" s="15">
        <v>0</v>
      </c>
      <c r="AI1572" s="15"/>
      <c r="AJ1572" s="15"/>
      <c r="AK1572" s="15"/>
      <c r="AL1572" s="15"/>
      <c r="AM1572" s="15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</row>
    <row r="1573" spans="1:60" outlineLevel="3">
      <c r="A1573" s="18"/>
      <c r="B1573" s="19"/>
      <c r="C1573" s="30" t="s">
        <v>2232</v>
      </c>
      <c r="D1573" s="23"/>
      <c r="E1573" s="34">
        <v>4.5999999999999996</v>
      </c>
      <c r="F1573" s="21"/>
      <c r="G1573" s="21"/>
      <c r="H1573" s="21"/>
      <c r="I1573" s="21"/>
      <c r="J1573" s="21"/>
      <c r="K1573" s="21"/>
      <c r="L1573" s="21"/>
      <c r="M1573" s="21"/>
      <c r="N1573" s="393"/>
      <c r="O1573" s="393"/>
      <c r="P1573" s="393"/>
      <c r="Q1573" s="393"/>
      <c r="R1573" s="21"/>
      <c r="S1573" s="21"/>
      <c r="T1573" s="21"/>
      <c r="U1573" s="21"/>
      <c r="V1573" s="21"/>
      <c r="W1573" s="21"/>
      <c r="X1573" s="21"/>
      <c r="Y1573" s="21"/>
      <c r="Z1573" s="15"/>
      <c r="AA1573" s="15"/>
      <c r="AB1573" s="15"/>
      <c r="AC1573" s="15"/>
      <c r="AD1573" s="15"/>
      <c r="AE1573" s="15"/>
      <c r="AF1573" s="15"/>
      <c r="AG1573" s="15" t="s">
        <v>131</v>
      </c>
      <c r="AH1573" s="15">
        <v>0</v>
      </c>
      <c r="AI1573" s="15"/>
      <c r="AJ1573" s="15"/>
      <c r="AK1573" s="15"/>
      <c r="AL1573" s="15"/>
      <c r="AM1573" s="15"/>
      <c r="AN1573" s="15"/>
      <c r="AO1573" s="15"/>
      <c r="AP1573" s="15"/>
      <c r="AQ1573" s="15"/>
      <c r="AR1573" s="15"/>
      <c r="AS1573" s="15"/>
      <c r="AT1573" s="15"/>
      <c r="AU1573" s="15"/>
      <c r="AV1573" s="15"/>
      <c r="AW1573" s="15"/>
      <c r="AX1573" s="15"/>
      <c r="AY1573" s="15"/>
      <c r="AZ1573" s="15"/>
      <c r="BA1573" s="15"/>
      <c r="BB1573" s="15"/>
      <c r="BC1573" s="15"/>
      <c r="BD1573" s="15"/>
      <c r="BE1573" s="15"/>
      <c r="BF1573" s="15"/>
      <c r="BG1573" s="15"/>
      <c r="BH1573" s="15"/>
    </row>
    <row r="1574" spans="1:60" outlineLevel="3">
      <c r="A1574" s="18"/>
      <c r="B1574" s="19"/>
      <c r="C1574" s="30" t="s">
        <v>2233</v>
      </c>
      <c r="D1574" s="23"/>
      <c r="E1574" s="34">
        <v>4.5</v>
      </c>
      <c r="F1574" s="21"/>
      <c r="G1574" s="21"/>
      <c r="H1574" s="21"/>
      <c r="I1574" s="21"/>
      <c r="J1574" s="21"/>
      <c r="K1574" s="21"/>
      <c r="L1574" s="21"/>
      <c r="M1574" s="21"/>
      <c r="N1574" s="393"/>
      <c r="O1574" s="393"/>
      <c r="P1574" s="393"/>
      <c r="Q1574" s="393"/>
      <c r="R1574" s="21"/>
      <c r="S1574" s="21"/>
      <c r="T1574" s="21"/>
      <c r="U1574" s="21"/>
      <c r="V1574" s="21"/>
      <c r="W1574" s="21"/>
      <c r="X1574" s="21"/>
      <c r="Y1574" s="21"/>
      <c r="Z1574" s="15"/>
      <c r="AA1574" s="15"/>
      <c r="AB1574" s="15"/>
      <c r="AC1574" s="15"/>
      <c r="AD1574" s="15"/>
      <c r="AE1574" s="15"/>
      <c r="AF1574" s="15"/>
      <c r="AG1574" s="15" t="s">
        <v>131</v>
      </c>
      <c r="AH1574" s="15">
        <v>0</v>
      </c>
      <c r="AI1574" s="15"/>
      <c r="AJ1574" s="15"/>
      <c r="AK1574" s="15"/>
      <c r="AL1574" s="15"/>
      <c r="AM1574" s="15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</row>
    <row r="1575" spans="1:60" outlineLevel="3">
      <c r="A1575" s="18"/>
      <c r="B1575" s="19"/>
      <c r="C1575" s="30" t="s">
        <v>2232</v>
      </c>
      <c r="D1575" s="23"/>
      <c r="E1575" s="34">
        <v>4.5999999999999996</v>
      </c>
      <c r="F1575" s="21"/>
      <c r="G1575" s="21"/>
      <c r="H1575" s="21"/>
      <c r="I1575" s="21"/>
      <c r="J1575" s="21"/>
      <c r="K1575" s="21"/>
      <c r="L1575" s="21"/>
      <c r="M1575" s="21"/>
      <c r="N1575" s="393"/>
      <c r="O1575" s="393"/>
      <c r="P1575" s="393"/>
      <c r="Q1575" s="393"/>
      <c r="R1575" s="21"/>
      <c r="S1575" s="21"/>
      <c r="T1575" s="21"/>
      <c r="U1575" s="21"/>
      <c r="V1575" s="21"/>
      <c r="W1575" s="21"/>
      <c r="X1575" s="21"/>
      <c r="Y1575" s="21"/>
      <c r="Z1575" s="15"/>
      <c r="AA1575" s="15"/>
      <c r="AB1575" s="15"/>
      <c r="AC1575" s="15"/>
      <c r="AD1575" s="15"/>
      <c r="AE1575" s="15"/>
      <c r="AF1575" s="15"/>
      <c r="AG1575" s="15" t="s">
        <v>131</v>
      </c>
      <c r="AH1575" s="15">
        <v>0</v>
      </c>
      <c r="AI1575" s="15"/>
      <c r="AJ1575" s="15"/>
      <c r="AK1575" s="15"/>
      <c r="AL1575" s="15"/>
      <c r="AM1575" s="15"/>
      <c r="AN1575" s="15"/>
      <c r="AO1575" s="15"/>
      <c r="AP1575" s="15"/>
      <c r="AQ1575" s="15"/>
      <c r="AR1575" s="15"/>
      <c r="AS1575" s="15"/>
      <c r="AT1575" s="15"/>
      <c r="AU1575" s="15"/>
      <c r="AV1575" s="15"/>
      <c r="AW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</row>
    <row r="1576" spans="1:60" ht="22.5" outlineLevel="3">
      <c r="A1576" s="18"/>
      <c r="B1576" s="19"/>
      <c r="C1576" s="30" t="s">
        <v>2234</v>
      </c>
      <c r="D1576" s="23"/>
      <c r="E1576" s="34">
        <v>16.14</v>
      </c>
      <c r="F1576" s="21"/>
      <c r="G1576" s="21"/>
      <c r="H1576" s="21"/>
      <c r="I1576" s="21"/>
      <c r="J1576" s="21"/>
      <c r="K1576" s="21"/>
      <c r="L1576" s="21"/>
      <c r="M1576" s="21"/>
      <c r="N1576" s="393"/>
      <c r="O1576" s="393"/>
      <c r="P1576" s="393"/>
      <c r="Q1576" s="393"/>
      <c r="R1576" s="21"/>
      <c r="S1576" s="21"/>
      <c r="T1576" s="21"/>
      <c r="U1576" s="21"/>
      <c r="V1576" s="21"/>
      <c r="W1576" s="21"/>
      <c r="X1576" s="21"/>
      <c r="Y1576" s="21"/>
      <c r="Z1576" s="15"/>
      <c r="AA1576" s="15"/>
      <c r="AB1576" s="15"/>
      <c r="AC1576" s="15"/>
      <c r="AD1576" s="15"/>
      <c r="AE1576" s="15"/>
      <c r="AF1576" s="15"/>
      <c r="AG1576" s="15" t="s">
        <v>131</v>
      </c>
      <c r="AH1576" s="15">
        <v>0</v>
      </c>
      <c r="AI1576" s="15"/>
      <c r="AJ1576" s="15"/>
      <c r="AK1576" s="15"/>
      <c r="AL1576" s="15"/>
      <c r="AM1576" s="15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</row>
    <row r="1577" spans="1:60" ht="33.75" outlineLevel="3">
      <c r="A1577" s="18"/>
      <c r="B1577" s="19"/>
      <c r="C1577" s="30" t="s">
        <v>2235</v>
      </c>
      <c r="D1577" s="23"/>
      <c r="E1577" s="34">
        <v>59.04</v>
      </c>
      <c r="F1577" s="21"/>
      <c r="G1577" s="21"/>
      <c r="H1577" s="21"/>
      <c r="I1577" s="21"/>
      <c r="J1577" s="21"/>
      <c r="K1577" s="21"/>
      <c r="L1577" s="21"/>
      <c r="M1577" s="21"/>
      <c r="N1577" s="393"/>
      <c r="O1577" s="393"/>
      <c r="P1577" s="393"/>
      <c r="Q1577" s="393"/>
      <c r="R1577" s="21"/>
      <c r="S1577" s="21"/>
      <c r="T1577" s="21"/>
      <c r="U1577" s="21"/>
      <c r="V1577" s="21"/>
      <c r="W1577" s="21"/>
      <c r="X1577" s="21"/>
      <c r="Y1577" s="21"/>
      <c r="Z1577" s="15"/>
      <c r="AA1577" s="15"/>
      <c r="AB1577" s="15"/>
      <c r="AC1577" s="15"/>
      <c r="AD1577" s="15"/>
      <c r="AE1577" s="15"/>
      <c r="AF1577" s="15"/>
      <c r="AG1577" s="15" t="s">
        <v>131</v>
      </c>
      <c r="AH1577" s="15">
        <v>0</v>
      </c>
      <c r="AI1577" s="15"/>
      <c r="AJ1577" s="15"/>
      <c r="AK1577" s="15"/>
      <c r="AL1577" s="15"/>
      <c r="AM1577" s="15"/>
      <c r="AN1577" s="15"/>
      <c r="AO1577" s="15"/>
      <c r="AP1577" s="15"/>
      <c r="AQ1577" s="15"/>
      <c r="AR1577" s="15"/>
      <c r="AS1577" s="15"/>
      <c r="AT1577" s="15"/>
      <c r="AU1577" s="15"/>
      <c r="AV1577" s="15"/>
      <c r="AW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</row>
    <row r="1578" spans="1:60" outlineLevel="3">
      <c r="A1578" s="18"/>
      <c r="B1578" s="19"/>
      <c r="C1578" s="30" t="s">
        <v>2232</v>
      </c>
      <c r="D1578" s="23"/>
      <c r="E1578" s="34">
        <v>4.5999999999999996</v>
      </c>
      <c r="F1578" s="21"/>
      <c r="G1578" s="21"/>
      <c r="H1578" s="21"/>
      <c r="I1578" s="21"/>
      <c r="J1578" s="21"/>
      <c r="K1578" s="21"/>
      <c r="L1578" s="21"/>
      <c r="M1578" s="21"/>
      <c r="N1578" s="393"/>
      <c r="O1578" s="393"/>
      <c r="P1578" s="393"/>
      <c r="Q1578" s="393"/>
      <c r="R1578" s="21"/>
      <c r="S1578" s="21"/>
      <c r="T1578" s="21"/>
      <c r="U1578" s="21"/>
      <c r="V1578" s="21"/>
      <c r="W1578" s="21"/>
      <c r="X1578" s="21"/>
      <c r="Y1578" s="21"/>
      <c r="Z1578" s="15"/>
      <c r="AA1578" s="15"/>
      <c r="AB1578" s="15"/>
      <c r="AC1578" s="15"/>
      <c r="AD1578" s="15"/>
      <c r="AE1578" s="15"/>
      <c r="AF1578" s="15"/>
      <c r="AG1578" s="15" t="s">
        <v>131</v>
      </c>
      <c r="AH1578" s="15">
        <v>0</v>
      </c>
      <c r="AI1578" s="15"/>
      <c r="AJ1578" s="15"/>
      <c r="AK1578" s="15"/>
      <c r="AL1578" s="15"/>
      <c r="AM1578" s="15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</row>
    <row r="1579" spans="1:60" ht="22.5" outlineLevel="3">
      <c r="A1579" s="18"/>
      <c r="B1579" s="19"/>
      <c r="C1579" s="30" t="s">
        <v>2236</v>
      </c>
      <c r="D1579" s="23"/>
      <c r="E1579" s="34">
        <v>24.74</v>
      </c>
      <c r="F1579" s="21"/>
      <c r="G1579" s="21"/>
      <c r="H1579" s="21"/>
      <c r="I1579" s="21"/>
      <c r="J1579" s="21"/>
      <c r="K1579" s="21"/>
      <c r="L1579" s="21"/>
      <c r="M1579" s="21"/>
      <c r="N1579" s="393"/>
      <c r="O1579" s="393"/>
      <c r="P1579" s="393"/>
      <c r="Q1579" s="393"/>
      <c r="R1579" s="21"/>
      <c r="S1579" s="21"/>
      <c r="T1579" s="21"/>
      <c r="U1579" s="21"/>
      <c r="V1579" s="21"/>
      <c r="W1579" s="21"/>
      <c r="X1579" s="21"/>
      <c r="Y1579" s="21"/>
      <c r="Z1579" s="15"/>
      <c r="AA1579" s="15"/>
      <c r="AB1579" s="15"/>
      <c r="AC1579" s="15"/>
      <c r="AD1579" s="15"/>
      <c r="AE1579" s="15"/>
      <c r="AF1579" s="15"/>
      <c r="AG1579" s="15" t="s">
        <v>131</v>
      </c>
      <c r="AH1579" s="15">
        <v>0</v>
      </c>
      <c r="AI1579" s="15"/>
      <c r="AJ1579" s="15"/>
      <c r="AK1579" s="15"/>
      <c r="AL1579" s="15"/>
      <c r="AM1579" s="15"/>
      <c r="AN1579" s="15"/>
      <c r="AO1579" s="15"/>
      <c r="AP1579" s="15"/>
      <c r="AQ1579" s="15"/>
      <c r="AR1579" s="15"/>
      <c r="AS1579" s="15"/>
      <c r="AT1579" s="15"/>
      <c r="AU1579" s="15"/>
      <c r="AV1579" s="15"/>
      <c r="AW1579" s="15"/>
      <c r="AX1579" s="15"/>
      <c r="AY1579" s="15"/>
      <c r="AZ1579" s="15"/>
      <c r="BA1579" s="15"/>
      <c r="BB1579" s="15"/>
      <c r="BC1579" s="15"/>
      <c r="BD1579" s="15"/>
      <c r="BE1579" s="15"/>
      <c r="BF1579" s="15"/>
      <c r="BG1579" s="15"/>
      <c r="BH1579" s="15"/>
    </row>
    <row r="1580" spans="1:60" ht="45" outlineLevel="3">
      <c r="A1580" s="18"/>
      <c r="B1580" s="19"/>
      <c r="C1580" s="30" t="s">
        <v>2237</v>
      </c>
      <c r="D1580" s="23"/>
      <c r="E1580" s="34">
        <v>73.56</v>
      </c>
      <c r="F1580" s="21"/>
      <c r="G1580" s="21"/>
      <c r="H1580" s="21"/>
      <c r="I1580" s="21"/>
      <c r="J1580" s="21"/>
      <c r="K1580" s="21"/>
      <c r="L1580" s="21"/>
      <c r="M1580" s="21"/>
      <c r="N1580" s="393"/>
      <c r="O1580" s="393"/>
      <c r="P1580" s="393"/>
      <c r="Q1580" s="393"/>
      <c r="R1580" s="21"/>
      <c r="S1580" s="21"/>
      <c r="T1580" s="21"/>
      <c r="U1580" s="21"/>
      <c r="V1580" s="21"/>
      <c r="W1580" s="21"/>
      <c r="X1580" s="21"/>
      <c r="Y1580" s="21"/>
      <c r="Z1580" s="15"/>
      <c r="AA1580" s="15"/>
      <c r="AB1580" s="15"/>
      <c r="AC1580" s="15"/>
      <c r="AD1580" s="15"/>
      <c r="AE1580" s="15"/>
      <c r="AF1580" s="15"/>
      <c r="AG1580" s="15" t="s">
        <v>131</v>
      </c>
      <c r="AH1580" s="15">
        <v>0</v>
      </c>
      <c r="AI1580" s="15"/>
      <c r="AJ1580" s="15"/>
      <c r="AK1580" s="15"/>
      <c r="AL1580" s="15"/>
      <c r="AM1580" s="15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</row>
    <row r="1581" spans="1:60" outlineLevel="3">
      <c r="A1581" s="18"/>
      <c r="B1581" s="19"/>
      <c r="C1581" s="30" t="s">
        <v>2238</v>
      </c>
      <c r="D1581" s="23"/>
      <c r="E1581" s="34">
        <v>4.8</v>
      </c>
      <c r="F1581" s="21"/>
      <c r="G1581" s="21"/>
      <c r="H1581" s="21"/>
      <c r="I1581" s="21"/>
      <c r="J1581" s="21"/>
      <c r="K1581" s="21"/>
      <c r="L1581" s="21"/>
      <c r="M1581" s="21"/>
      <c r="N1581" s="393"/>
      <c r="O1581" s="393"/>
      <c r="P1581" s="393"/>
      <c r="Q1581" s="393"/>
      <c r="R1581" s="21"/>
      <c r="S1581" s="21"/>
      <c r="T1581" s="21"/>
      <c r="U1581" s="21"/>
      <c r="V1581" s="21"/>
      <c r="W1581" s="21"/>
      <c r="X1581" s="21"/>
      <c r="Y1581" s="21"/>
      <c r="Z1581" s="15"/>
      <c r="AA1581" s="15"/>
      <c r="AB1581" s="15"/>
      <c r="AC1581" s="15"/>
      <c r="AD1581" s="15"/>
      <c r="AE1581" s="15"/>
      <c r="AF1581" s="15"/>
      <c r="AG1581" s="15" t="s">
        <v>131</v>
      </c>
      <c r="AH1581" s="15">
        <v>0</v>
      </c>
      <c r="AI1581" s="15"/>
      <c r="AJ1581" s="15"/>
      <c r="AK1581" s="15"/>
      <c r="AL1581" s="15"/>
      <c r="AM1581" s="15"/>
      <c r="AN1581" s="15"/>
      <c r="AO1581" s="15"/>
      <c r="AP1581" s="15"/>
      <c r="AQ1581" s="15"/>
      <c r="AR1581" s="15"/>
      <c r="AS1581" s="15"/>
      <c r="AT1581" s="15"/>
      <c r="AU1581" s="15"/>
      <c r="AV1581" s="15"/>
      <c r="AW1581" s="15"/>
      <c r="AX1581" s="15"/>
      <c r="AY1581" s="15"/>
      <c r="AZ1581" s="15"/>
      <c r="BA1581" s="15"/>
      <c r="BB1581" s="15"/>
      <c r="BC1581" s="15"/>
      <c r="BD1581" s="15"/>
      <c r="BE1581" s="15"/>
      <c r="BF1581" s="15"/>
      <c r="BG1581" s="15"/>
      <c r="BH1581" s="15"/>
    </row>
    <row r="1582" spans="1:60" outlineLevel="3">
      <c r="A1582" s="18"/>
      <c r="B1582" s="19"/>
      <c r="C1582" s="30" t="s">
        <v>2239</v>
      </c>
      <c r="D1582" s="23"/>
      <c r="E1582" s="34">
        <v>4.8</v>
      </c>
      <c r="F1582" s="21"/>
      <c r="G1582" s="21"/>
      <c r="H1582" s="21"/>
      <c r="I1582" s="21"/>
      <c r="J1582" s="21"/>
      <c r="K1582" s="21"/>
      <c r="L1582" s="21"/>
      <c r="M1582" s="21"/>
      <c r="N1582" s="393"/>
      <c r="O1582" s="393"/>
      <c r="P1582" s="393"/>
      <c r="Q1582" s="393"/>
      <c r="R1582" s="21"/>
      <c r="S1582" s="21"/>
      <c r="T1582" s="21"/>
      <c r="U1582" s="21"/>
      <c r="V1582" s="21"/>
      <c r="W1582" s="21"/>
      <c r="X1582" s="21"/>
      <c r="Y1582" s="21"/>
      <c r="Z1582" s="15"/>
      <c r="AA1582" s="15"/>
      <c r="AB1582" s="15"/>
      <c r="AC1582" s="15"/>
      <c r="AD1582" s="15"/>
      <c r="AE1582" s="15"/>
      <c r="AF1582" s="15"/>
      <c r="AG1582" s="15" t="s">
        <v>131</v>
      </c>
      <c r="AH1582" s="15">
        <v>0</v>
      </c>
      <c r="AI1582" s="15"/>
      <c r="AJ1582" s="15"/>
      <c r="AK1582" s="15"/>
      <c r="AL1582" s="15"/>
      <c r="AM1582" s="15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</row>
    <row r="1583" spans="1:60" outlineLevel="3">
      <c r="A1583" s="18"/>
      <c r="B1583" s="19"/>
      <c r="C1583" s="30" t="s">
        <v>2239</v>
      </c>
      <c r="D1583" s="23"/>
      <c r="E1583" s="34">
        <v>4.8</v>
      </c>
      <c r="F1583" s="21"/>
      <c r="G1583" s="21"/>
      <c r="H1583" s="21"/>
      <c r="I1583" s="21"/>
      <c r="J1583" s="21"/>
      <c r="K1583" s="21"/>
      <c r="L1583" s="21"/>
      <c r="M1583" s="21"/>
      <c r="N1583" s="393"/>
      <c r="O1583" s="393"/>
      <c r="P1583" s="393"/>
      <c r="Q1583" s="393"/>
      <c r="R1583" s="21"/>
      <c r="S1583" s="21"/>
      <c r="T1583" s="21"/>
      <c r="U1583" s="21"/>
      <c r="V1583" s="21"/>
      <c r="W1583" s="21"/>
      <c r="X1583" s="21"/>
      <c r="Y1583" s="21"/>
      <c r="Z1583" s="15"/>
      <c r="AA1583" s="15"/>
      <c r="AB1583" s="15"/>
      <c r="AC1583" s="15"/>
      <c r="AD1583" s="15"/>
      <c r="AE1583" s="15"/>
      <c r="AF1583" s="15"/>
      <c r="AG1583" s="15" t="s">
        <v>131</v>
      </c>
      <c r="AH1583" s="15">
        <v>0</v>
      </c>
      <c r="AI1583" s="15"/>
      <c r="AJ1583" s="15"/>
      <c r="AK1583" s="15"/>
      <c r="AL1583" s="15"/>
      <c r="AM1583" s="15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</row>
    <row r="1584" spans="1:60" outlineLevel="3">
      <c r="A1584" s="18"/>
      <c r="B1584" s="19"/>
      <c r="C1584" s="30" t="s">
        <v>2239</v>
      </c>
      <c r="D1584" s="23"/>
      <c r="E1584" s="34">
        <v>4.8</v>
      </c>
      <c r="F1584" s="21"/>
      <c r="G1584" s="21"/>
      <c r="H1584" s="21"/>
      <c r="I1584" s="21"/>
      <c r="J1584" s="21"/>
      <c r="K1584" s="21"/>
      <c r="L1584" s="21"/>
      <c r="M1584" s="21"/>
      <c r="N1584" s="393"/>
      <c r="O1584" s="393"/>
      <c r="P1584" s="393"/>
      <c r="Q1584" s="393"/>
      <c r="R1584" s="21"/>
      <c r="S1584" s="21"/>
      <c r="T1584" s="21"/>
      <c r="U1584" s="21"/>
      <c r="V1584" s="21"/>
      <c r="W1584" s="21"/>
      <c r="X1584" s="21"/>
      <c r="Y1584" s="21"/>
      <c r="Z1584" s="15"/>
      <c r="AA1584" s="15"/>
      <c r="AB1584" s="15"/>
      <c r="AC1584" s="15"/>
      <c r="AD1584" s="15"/>
      <c r="AE1584" s="15"/>
      <c r="AF1584" s="15"/>
      <c r="AG1584" s="15" t="s">
        <v>131</v>
      </c>
      <c r="AH1584" s="15">
        <v>0</v>
      </c>
      <c r="AI1584" s="15"/>
      <c r="AJ1584" s="15"/>
      <c r="AK1584" s="15"/>
      <c r="AL1584" s="15"/>
      <c r="AM1584" s="15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</row>
    <row r="1585" spans="1:60" outlineLevel="3">
      <c r="A1585" s="18"/>
      <c r="B1585" s="19"/>
      <c r="C1585" s="30" t="s">
        <v>2239</v>
      </c>
      <c r="D1585" s="23"/>
      <c r="E1585" s="34">
        <v>4.8</v>
      </c>
      <c r="F1585" s="21"/>
      <c r="G1585" s="21"/>
      <c r="H1585" s="21"/>
      <c r="I1585" s="21"/>
      <c r="J1585" s="21"/>
      <c r="K1585" s="21"/>
      <c r="L1585" s="21"/>
      <c r="M1585" s="21"/>
      <c r="N1585" s="393"/>
      <c r="O1585" s="393"/>
      <c r="P1585" s="393"/>
      <c r="Q1585" s="393"/>
      <c r="R1585" s="21"/>
      <c r="S1585" s="21"/>
      <c r="T1585" s="21"/>
      <c r="U1585" s="21"/>
      <c r="V1585" s="21"/>
      <c r="W1585" s="21"/>
      <c r="X1585" s="21"/>
      <c r="Y1585" s="21"/>
      <c r="Z1585" s="15"/>
      <c r="AA1585" s="15"/>
      <c r="AB1585" s="15"/>
      <c r="AC1585" s="15"/>
      <c r="AD1585" s="15"/>
      <c r="AE1585" s="15"/>
      <c r="AF1585" s="15"/>
      <c r="AG1585" s="15" t="s">
        <v>131</v>
      </c>
      <c r="AH1585" s="15">
        <v>0</v>
      </c>
      <c r="AI1585" s="15"/>
      <c r="AJ1585" s="15"/>
      <c r="AK1585" s="15"/>
      <c r="AL1585" s="15"/>
      <c r="AM1585" s="15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</row>
    <row r="1586" spans="1:60" outlineLevel="3">
      <c r="A1586" s="18"/>
      <c r="B1586" s="19"/>
      <c r="C1586" s="30" t="s">
        <v>2232</v>
      </c>
      <c r="D1586" s="23"/>
      <c r="E1586" s="34">
        <v>4.5999999999999996</v>
      </c>
      <c r="F1586" s="21"/>
      <c r="G1586" s="21"/>
      <c r="H1586" s="21"/>
      <c r="I1586" s="21"/>
      <c r="J1586" s="21"/>
      <c r="K1586" s="21"/>
      <c r="L1586" s="21"/>
      <c r="M1586" s="21"/>
      <c r="N1586" s="393"/>
      <c r="O1586" s="393"/>
      <c r="P1586" s="393"/>
      <c r="Q1586" s="393"/>
      <c r="R1586" s="21"/>
      <c r="S1586" s="21"/>
      <c r="T1586" s="21"/>
      <c r="U1586" s="21"/>
      <c r="V1586" s="21"/>
      <c r="W1586" s="21"/>
      <c r="X1586" s="21"/>
      <c r="Y1586" s="21"/>
      <c r="Z1586" s="15"/>
      <c r="AA1586" s="15"/>
      <c r="AB1586" s="15"/>
      <c r="AC1586" s="15"/>
      <c r="AD1586" s="15"/>
      <c r="AE1586" s="15"/>
      <c r="AF1586" s="15"/>
      <c r="AG1586" s="15" t="s">
        <v>131</v>
      </c>
      <c r="AH1586" s="15">
        <v>0</v>
      </c>
      <c r="AI1586" s="15"/>
      <c r="AJ1586" s="15"/>
      <c r="AK1586" s="15"/>
      <c r="AL1586" s="15"/>
      <c r="AM1586" s="15"/>
      <c r="AN1586" s="15"/>
      <c r="AO1586" s="15"/>
      <c r="AP1586" s="15"/>
      <c r="AQ1586" s="15"/>
      <c r="AR1586" s="15"/>
      <c r="AS1586" s="15"/>
      <c r="AT1586" s="15"/>
      <c r="AU1586" s="15"/>
      <c r="AV1586" s="15"/>
      <c r="AW1586" s="15"/>
      <c r="AX1586" s="15"/>
      <c r="AY1586" s="15"/>
      <c r="AZ1586" s="15"/>
      <c r="BA1586" s="15"/>
      <c r="BB1586" s="15"/>
      <c r="BC1586" s="15"/>
      <c r="BD1586" s="15"/>
      <c r="BE1586" s="15"/>
      <c r="BF1586" s="15"/>
      <c r="BG1586" s="15"/>
      <c r="BH1586" s="15"/>
    </row>
    <row r="1587" spans="1:60" outlineLevel="3">
      <c r="A1587" s="18"/>
      <c r="B1587" s="19"/>
      <c r="C1587" s="30" t="s">
        <v>2240</v>
      </c>
      <c r="D1587" s="23"/>
      <c r="E1587" s="34">
        <v>4.5</v>
      </c>
      <c r="F1587" s="21"/>
      <c r="G1587" s="21"/>
      <c r="H1587" s="21"/>
      <c r="I1587" s="21"/>
      <c r="J1587" s="21"/>
      <c r="K1587" s="21"/>
      <c r="L1587" s="21"/>
      <c r="M1587" s="21"/>
      <c r="N1587" s="393"/>
      <c r="O1587" s="393"/>
      <c r="P1587" s="393"/>
      <c r="Q1587" s="393"/>
      <c r="R1587" s="21"/>
      <c r="S1587" s="21"/>
      <c r="T1587" s="21"/>
      <c r="U1587" s="21"/>
      <c r="V1587" s="21"/>
      <c r="W1587" s="21"/>
      <c r="X1587" s="21"/>
      <c r="Y1587" s="21"/>
      <c r="Z1587" s="15"/>
      <c r="AA1587" s="15"/>
      <c r="AB1587" s="15"/>
      <c r="AC1587" s="15"/>
      <c r="AD1587" s="15"/>
      <c r="AE1587" s="15"/>
      <c r="AF1587" s="15"/>
      <c r="AG1587" s="15" t="s">
        <v>131</v>
      </c>
      <c r="AH1587" s="15">
        <v>0</v>
      </c>
      <c r="AI1587" s="15"/>
      <c r="AJ1587" s="15"/>
      <c r="AK1587" s="15"/>
      <c r="AL1587" s="15"/>
      <c r="AM1587" s="15"/>
      <c r="AN1587" s="15"/>
      <c r="AO1587" s="15"/>
      <c r="AP1587" s="15"/>
      <c r="AQ1587" s="15"/>
      <c r="AR1587" s="15"/>
      <c r="AS1587" s="15"/>
      <c r="AT1587" s="15"/>
      <c r="AU1587" s="15"/>
      <c r="AV1587" s="15"/>
      <c r="AW1587" s="15"/>
      <c r="AX1587" s="15"/>
      <c r="AY1587" s="15"/>
      <c r="AZ1587" s="15"/>
      <c r="BA1587" s="15"/>
      <c r="BB1587" s="15"/>
      <c r="BC1587" s="15"/>
      <c r="BD1587" s="15"/>
      <c r="BE1587" s="15"/>
      <c r="BF1587" s="15"/>
      <c r="BG1587" s="15"/>
      <c r="BH1587" s="15"/>
    </row>
    <row r="1588" spans="1:60" ht="33.75" outlineLevel="3">
      <c r="A1588" s="18"/>
      <c r="B1588" s="19"/>
      <c r="C1588" s="30" t="s">
        <v>2241</v>
      </c>
      <c r="D1588" s="23"/>
      <c r="E1588" s="34">
        <v>61.58</v>
      </c>
      <c r="F1588" s="21"/>
      <c r="G1588" s="21"/>
      <c r="H1588" s="21"/>
      <c r="I1588" s="21"/>
      <c r="J1588" s="21"/>
      <c r="K1588" s="21"/>
      <c r="L1588" s="21"/>
      <c r="M1588" s="21"/>
      <c r="N1588" s="393"/>
      <c r="O1588" s="393"/>
      <c r="P1588" s="393"/>
      <c r="Q1588" s="393"/>
      <c r="R1588" s="21"/>
      <c r="S1588" s="21"/>
      <c r="T1588" s="21"/>
      <c r="U1588" s="21"/>
      <c r="V1588" s="21"/>
      <c r="W1588" s="21"/>
      <c r="X1588" s="21"/>
      <c r="Y1588" s="21"/>
      <c r="Z1588" s="15"/>
      <c r="AA1588" s="15"/>
      <c r="AB1588" s="15"/>
      <c r="AC1588" s="15"/>
      <c r="AD1588" s="15"/>
      <c r="AE1588" s="15"/>
      <c r="AF1588" s="15"/>
      <c r="AG1588" s="15" t="s">
        <v>131</v>
      </c>
      <c r="AH1588" s="15">
        <v>0</v>
      </c>
      <c r="AI1588" s="15"/>
      <c r="AJ1588" s="15"/>
      <c r="AK1588" s="15"/>
      <c r="AL1588" s="15"/>
      <c r="AM1588" s="15"/>
      <c r="AN1588" s="15"/>
      <c r="AO1588" s="15"/>
      <c r="AP1588" s="15"/>
      <c r="AQ1588" s="15"/>
      <c r="AR1588" s="15"/>
      <c r="AS1588" s="15"/>
      <c r="AT1588" s="15"/>
      <c r="AU1588" s="15"/>
      <c r="AV1588" s="15"/>
      <c r="AW1588" s="15"/>
      <c r="AX1588" s="15"/>
      <c r="AY1588" s="15"/>
      <c r="AZ1588" s="15"/>
      <c r="BA1588" s="15"/>
      <c r="BB1588" s="15"/>
      <c r="BC1588" s="15"/>
      <c r="BD1588" s="15"/>
      <c r="BE1588" s="15"/>
      <c r="BF1588" s="15"/>
      <c r="BG1588" s="15"/>
      <c r="BH1588" s="15"/>
    </row>
    <row r="1589" spans="1:60" ht="22.5" outlineLevel="3">
      <c r="A1589" s="18"/>
      <c r="B1589" s="19"/>
      <c r="C1589" s="30" t="s">
        <v>2242</v>
      </c>
      <c r="D1589" s="23"/>
      <c r="E1589" s="34">
        <v>30.95</v>
      </c>
      <c r="F1589" s="21"/>
      <c r="G1589" s="21"/>
      <c r="H1589" s="21"/>
      <c r="I1589" s="21"/>
      <c r="J1589" s="21"/>
      <c r="K1589" s="21"/>
      <c r="L1589" s="21"/>
      <c r="M1589" s="21"/>
      <c r="N1589" s="393"/>
      <c r="O1589" s="393"/>
      <c r="P1589" s="393"/>
      <c r="Q1589" s="393"/>
      <c r="R1589" s="21"/>
      <c r="S1589" s="21"/>
      <c r="T1589" s="21"/>
      <c r="U1589" s="21"/>
      <c r="V1589" s="21"/>
      <c r="W1589" s="21"/>
      <c r="X1589" s="21"/>
      <c r="Y1589" s="21"/>
      <c r="Z1589" s="15"/>
      <c r="AA1589" s="15"/>
      <c r="AB1589" s="15"/>
      <c r="AC1589" s="15"/>
      <c r="AD1589" s="15"/>
      <c r="AE1589" s="15"/>
      <c r="AF1589" s="15"/>
      <c r="AG1589" s="15" t="s">
        <v>131</v>
      </c>
      <c r="AH1589" s="15">
        <v>0</v>
      </c>
      <c r="AI1589" s="15"/>
      <c r="AJ1589" s="15"/>
      <c r="AK1589" s="15"/>
      <c r="AL1589" s="15"/>
      <c r="AM1589" s="15"/>
      <c r="AN1589" s="15"/>
      <c r="AO1589" s="15"/>
      <c r="AP1589" s="15"/>
      <c r="AQ1589" s="15"/>
      <c r="AR1589" s="15"/>
      <c r="AS1589" s="15"/>
      <c r="AT1589" s="15"/>
      <c r="AU1589" s="15"/>
      <c r="AV1589" s="15"/>
      <c r="AW1589" s="15"/>
      <c r="AX1589" s="15"/>
      <c r="AY1589" s="15"/>
      <c r="AZ1589" s="15"/>
      <c r="BA1589" s="15"/>
      <c r="BB1589" s="15"/>
      <c r="BC1589" s="15"/>
      <c r="BD1589" s="15"/>
      <c r="BE1589" s="15"/>
      <c r="BF1589" s="15"/>
      <c r="BG1589" s="15"/>
      <c r="BH1589" s="15"/>
    </row>
    <row r="1590" spans="1:60" ht="33.75" outlineLevel="3">
      <c r="A1590" s="18"/>
      <c r="B1590" s="19"/>
      <c r="C1590" s="30" t="s">
        <v>2243</v>
      </c>
      <c r="D1590" s="23"/>
      <c r="E1590" s="34">
        <v>70.685000000000002</v>
      </c>
      <c r="F1590" s="21"/>
      <c r="G1590" s="21"/>
      <c r="H1590" s="21"/>
      <c r="I1590" s="21"/>
      <c r="J1590" s="21"/>
      <c r="K1590" s="21"/>
      <c r="L1590" s="21"/>
      <c r="M1590" s="21"/>
      <c r="N1590" s="393"/>
      <c r="O1590" s="393"/>
      <c r="P1590" s="393"/>
      <c r="Q1590" s="393"/>
      <c r="R1590" s="21"/>
      <c r="S1590" s="21"/>
      <c r="T1590" s="21"/>
      <c r="U1590" s="21"/>
      <c r="V1590" s="21"/>
      <c r="W1590" s="21"/>
      <c r="X1590" s="21"/>
      <c r="Y1590" s="21"/>
      <c r="Z1590" s="15"/>
      <c r="AA1590" s="15"/>
      <c r="AB1590" s="15"/>
      <c r="AC1590" s="15"/>
      <c r="AD1590" s="15"/>
      <c r="AE1590" s="15"/>
      <c r="AF1590" s="15"/>
      <c r="AG1590" s="15" t="s">
        <v>131</v>
      </c>
      <c r="AH1590" s="15">
        <v>0</v>
      </c>
      <c r="AI1590" s="15"/>
      <c r="AJ1590" s="15"/>
      <c r="AK1590" s="15"/>
      <c r="AL1590" s="15"/>
      <c r="AM1590" s="15"/>
      <c r="AN1590" s="15"/>
      <c r="AO1590" s="15"/>
      <c r="AP1590" s="15"/>
      <c r="AQ1590" s="15"/>
      <c r="AR1590" s="15"/>
      <c r="AS1590" s="15"/>
      <c r="AT1590" s="15"/>
      <c r="AU1590" s="15"/>
      <c r="AV1590" s="15"/>
      <c r="AW1590" s="15"/>
      <c r="AX1590" s="15"/>
      <c r="AY1590" s="15"/>
      <c r="AZ1590" s="15"/>
      <c r="BA1590" s="15"/>
      <c r="BB1590" s="15"/>
      <c r="BC1590" s="15"/>
      <c r="BD1590" s="15"/>
      <c r="BE1590" s="15"/>
      <c r="BF1590" s="15"/>
      <c r="BG1590" s="15"/>
      <c r="BH1590" s="15"/>
    </row>
    <row r="1591" spans="1:60" outlineLevel="3">
      <c r="A1591" s="18"/>
      <c r="B1591" s="19"/>
      <c r="C1591" s="30" t="s">
        <v>2244</v>
      </c>
      <c r="D1591" s="23"/>
      <c r="E1591" s="34">
        <v>4.5</v>
      </c>
      <c r="F1591" s="21"/>
      <c r="G1591" s="21"/>
      <c r="H1591" s="21"/>
      <c r="I1591" s="21"/>
      <c r="J1591" s="21"/>
      <c r="K1591" s="21"/>
      <c r="L1591" s="21"/>
      <c r="M1591" s="21"/>
      <c r="N1591" s="393"/>
      <c r="O1591" s="393"/>
      <c r="P1591" s="393"/>
      <c r="Q1591" s="393"/>
      <c r="R1591" s="21"/>
      <c r="S1591" s="21"/>
      <c r="T1591" s="21"/>
      <c r="U1591" s="21"/>
      <c r="V1591" s="21"/>
      <c r="W1591" s="21"/>
      <c r="X1591" s="21"/>
      <c r="Y1591" s="21"/>
      <c r="Z1591" s="15"/>
      <c r="AA1591" s="15"/>
      <c r="AB1591" s="15"/>
      <c r="AC1591" s="15"/>
      <c r="AD1591" s="15"/>
      <c r="AE1591" s="15"/>
      <c r="AF1591" s="15"/>
      <c r="AG1591" s="15" t="s">
        <v>131</v>
      </c>
      <c r="AH1591" s="15">
        <v>0</v>
      </c>
      <c r="AI1591" s="15"/>
      <c r="AJ1591" s="15"/>
      <c r="AK1591" s="15"/>
      <c r="AL1591" s="15"/>
      <c r="AM1591" s="15"/>
      <c r="AN1591" s="15"/>
      <c r="AO1591" s="15"/>
      <c r="AP1591" s="15"/>
      <c r="AQ1591" s="15"/>
      <c r="AR1591" s="15"/>
      <c r="AS1591" s="15"/>
      <c r="AT1591" s="15"/>
      <c r="AU1591" s="15"/>
      <c r="AV1591" s="15"/>
      <c r="AW1591" s="15"/>
      <c r="AX1591" s="15"/>
      <c r="AY1591" s="15"/>
      <c r="AZ1591" s="15"/>
      <c r="BA1591" s="15"/>
      <c r="BB1591" s="15"/>
      <c r="BC1591" s="15"/>
      <c r="BD1591" s="15"/>
      <c r="BE1591" s="15"/>
      <c r="BF1591" s="15"/>
      <c r="BG1591" s="15"/>
      <c r="BH1591" s="15"/>
    </row>
    <row r="1592" spans="1:60" outlineLevel="3">
      <c r="A1592" s="18"/>
      <c r="B1592" s="19"/>
      <c r="C1592" s="30" t="s">
        <v>2245</v>
      </c>
      <c r="D1592" s="23"/>
      <c r="E1592" s="34">
        <v>5.0999999999999996</v>
      </c>
      <c r="F1592" s="21"/>
      <c r="G1592" s="21"/>
      <c r="H1592" s="21"/>
      <c r="I1592" s="21"/>
      <c r="J1592" s="21"/>
      <c r="K1592" s="21"/>
      <c r="L1592" s="21"/>
      <c r="M1592" s="21"/>
      <c r="N1592" s="393"/>
      <c r="O1592" s="393"/>
      <c r="P1592" s="393"/>
      <c r="Q1592" s="393"/>
      <c r="R1592" s="21"/>
      <c r="S1592" s="21"/>
      <c r="T1592" s="21"/>
      <c r="U1592" s="21"/>
      <c r="V1592" s="21"/>
      <c r="W1592" s="21"/>
      <c r="X1592" s="21"/>
      <c r="Y1592" s="21"/>
      <c r="Z1592" s="15"/>
      <c r="AA1592" s="15"/>
      <c r="AB1592" s="15"/>
      <c r="AC1592" s="15"/>
      <c r="AD1592" s="15"/>
      <c r="AE1592" s="15"/>
      <c r="AF1592" s="15"/>
      <c r="AG1592" s="15" t="s">
        <v>131</v>
      </c>
      <c r="AH1592" s="15">
        <v>0</v>
      </c>
      <c r="AI1592" s="15"/>
      <c r="AJ1592" s="15"/>
      <c r="AK1592" s="15"/>
      <c r="AL1592" s="15"/>
      <c r="AM1592" s="15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</row>
    <row r="1593" spans="1:60" outlineLevel="3">
      <c r="A1593" s="18"/>
      <c r="B1593" s="19"/>
      <c r="C1593" s="30" t="s">
        <v>2239</v>
      </c>
      <c r="D1593" s="23"/>
      <c r="E1593" s="34">
        <v>4.8</v>
      </c>
      <c r="F1593" s="21"/>
      <c r="G1593" s="21"/>
      <c r="H1593" s="21"/>
      <c r="I1593" s="21"/>
      <c r="J1593" s="21"/>
      <c r="K1593" s="21"/>
      <c r="L1593" s="21"/>
      <c r="M1593" s="21"/>
      <c r="N1593" s="393"/>
      <c r="O1593" s="393"/>
      <c r="P1593" s="393"/>
      <c r="Q1593" s="393"/>
      <c r="R1593" s="21"/>
      <c r="S1593" s="21"/>
      <c r="T1593" s="21"/>
      <c r="U1593" s="21"/>
      <c r="V1593" s="21"/>
      <c r="W1593" s="21"/>
      <c r="X1593" s="21"/>
      <c r="Y1593" s="21"/>
      <c r="Z1593" s="15"/>
      <c r="AA1593" s="15"/>
      <c r="AB1593" s="15"/>
      <c r="AC1593" s="15"/>
      <c r="AD1593" s="15"/>
      <c r="AE1593" s="15"/>
      <c r="AF1593" s="15"/>
      <c r="AG1593" s="15" t="s">
        <v>131</v>
      </c>
      <c r="AH1593" s="15">
        <v>0</v>
      </c>
      <c r="AI1593" s="15"/>
      <c r="AJ1593" s="15"/>
      <c r="AK1593" s="15"/>
      <c r="AL1593" s="15"/>
      <c r="AM1593" s="15"/>
      <c r="AN1593" s="15"/>
      <c r="AO1593" s="15"/>
      <c r="AP1593" s="15"/>
      <c r="AQ1593" s="15"/>
      <c r="AR1593" s="15"/>
      <c r="AS1593" s="15"/>
      <c r="AT1593" s="15"/>
      <c r="AU1593" s="15"/>
      <c r="AV1593" s="15"/>
      <c r="AW1593" s="15"/>
      <c r="AX1593" s="15"/>
      <c r="AY1593" s="15"/>
      <c r="AZ1593" s="15"/>
      <c r="BA1593" s="15"/>
      <c r="BB1593" s="15"/>
      <c r="BC1593" s="15"/>
      <c r="BD1593" s="15"/>
      <c r="BE1593" s="15"/>
      <c r="BF1593" s="15"/>
      <c r="BG1593" s="15"/>
      <c r="BH1593" s="15"/>
    </row>
    <row r="1594" spans="1:60" outlineLevel="3">
      <c r="A1594" s="18"/>
      <c r="B1594" s="19"/>
      <c r="C1594" s="30" t="s">
        <v>2246</v>
      </c>
      <c r="D1594" s="23"/>
      <c r="E1594" s="34">
        <v>4.45</v>
      </c>
      <c r="F1594" s="21"/>
      <c r="G1594" s="21"/>
      <c r="H1594" s="21"/>
      <c r="I1594" s="21"/>
      <c r="J1594" s="21"/>
      <c r="K1594" s="21"/>
      <c r="L1594" s="21"/>
      <c r="M1594" s="21"/>
      <c r="N1594" s="393"/>
      <c r="O1594" s="393"/>
      <c r="P1594" s="393"/>
      <c r="Q1594" s="393"/>
      <c r="R1594" s="21"/>
      <c r="S1594" s="21"/>
      <c r="T1594" s="21"/>
      <c r="U1594" s="21"/>
      <c r="V1594" s="21"/>
      <c r="W1594" s="21"/>
      <c r="X1594" s="21"/>
      <c r="Y1594" s="21"/>
      <c r="Z1594" s="15"/>
      <c r="AA1594" s="15"/>
      <c r="AB1594" s="15"/>
      <c r="AC1594" s="15"/>
      <c r="AD1594" s="15"/>
      <c r="AE1594" s="15"/>
      <c r="AF1594" s="15"/>
      <c r="AG1594" s="15" t="s">
        <v>131</v>
      </c>
      <c r="AH1594" s="15">
        <v>0</v>
      </c>
      <c r="AI1594" s="15"/>
      <c r="AJ1594" s="15"/>
      <c r="AK1594" s="15"/>
      <c r="AL1594" s="15"/>
      <c r="AM1594" s="15"/>
      <c r="AN1594" s="15"/>
      <c r="AO1594" s="15"/>
      <c r="AP1594" s="15"/>
      <c r="AQ1594" s="15"/>
      <c r="AR1594" s="15"/>
      <c r="AS1594" s="15"/>
      <c r="AT1594" s="15"/>
      <c r="AU1594" s="15"/>
      <c r="AV1594" s="15"/>
      <c r="AW1594" s="15"/>
      <c r="AX1594" s="15"/>
      <c r="AY1594" s="15"/>
      <c r="AZ1594" s="15"/>
      <c r="BA1594" s="15"/>
      <c r="BB1594" s="15"/>
      <c r="BC1594" s="15"/>
      <c r="BD1594" s="15"/>
      <c r="BE1594" s="15"/>
      <c r="BF1594" s="15"/>
      <c r="BG1594" s="15"/>
      <c r="BH1594" s="15"/>
    </row>
    <row r="1595" spans="1:60" outlineLevel="3">
      <c r="A1595" s="18"/>
      <c r="B1595" s="19"/>
      <c r="C1595" s="30" t="s">
        <v>2239</v>
      </c>
      <c r="D1595" s="23"/>
      <c r="E1595" s="34">
        <v>4.8</v>
      </c>
      <c r="F1595" s="21"/>
      <c r="G1595" s="21"/>
      <c r="H1595" s="21"/>
      <c r="I1595" s="21"/>
      <c r="J1595" s="21"/>
      <c r="K1595" s="21"/>
      <c r="L1595" s="21"/>
      <c r="M1595" s="21"/>
      <c r="N1595" s="393"/>
      <c r="O1595" s="393"/>
      <c r="P1595" s="393"/>
      <c r="Q1595" s="393"/>
      <c r="R1595" s="21"/>
      <c r="S1595" s="21"/>
      <c r="T1595" s="21"/>
      <c r="U1595" s="21"/>
      <c r="V1595" s="21"/>
      <c r="W1595" s="21"/>
      <c r="X1595" s="21"/>
      <c r="Y1595" s="21"/>
      <c r="Z1595" s="15"/>
      <c r="AA1595" s="15"/>
      <c r="AB1595" s="15"/>
      <c r="AC1595" s="15"/>
      <c r="AD1595" s="15"/>
      <c r="AE1595" s="15"/>
      <c r="AF1595" s="15"/>
      <c r="AG1595" s="15" t="s">
        <v>131</v>
      </c>
      <c r="AH1595" s="15">
        <v>0</v>
      </c>
      <c r="AI1595" s="15"/>
      <c r="AJ1595" s="15"/>
      <c r="AK1595" s="15"/>
      <c r="AL1595" s="15"/>
      <c r="AM1595" s="15"/>
      <c r="AN1595" s="15"/>
      <c r="AO1595" s="15"/>
      <c r="AP1595" s="15"/>
      <c r="AQ1595" s="15"/>
      <c r="AR1595" s="15"/>
      <c r="AS1595" s="15"/>
      <c r="AT1595" s="15"/>
      <c r="AU1595" s="15"/>
      <c r="AV1595" s="15"/>
      <c r="AW1595" s="15"/>
      <c r="AX1595" s="15"/>
      <c r="AY1595" s="15"/>
      <c r="AZ1595" s="15"/>
      <c r="BA1595" s="15"/>
      <c r="BB1595" s="15"/>
      <c r="BC1595" s="15"/>
      <c r="BD1595" s="15"/>
      <c r="BE1595" s="15"/>
      <c r="BF1595" s="15"/>
      <c r="BG1595" s="15"/>
      <c r="BH1595" s="15"/>
    </row>
    <row r="1596" spans="1:60" outlineLevel="3">
      <c r="A1596" s="18"/>
      <c r="B1596" s="19"/>
      <c r="C1596" s="30" t="s">
        <v>2245</v>
      </c>
      <c r="D1596" s="23"/>
      <c r="E1596" s="34">
        <v>5.0999999999999996</v>
      </c>
      <c r="F1596" s="21"/>
      <c r="G1596" s="21"/>
      <c r="H1596" s="21"/>
      <c r="I1596" s="21"/>
      <c r="J1596" s="21"/>
      <c r="K1596" s="21"/>
      <c r="L1596" s="21"/>
      <c r="M1596" s="21"/>
      <c r="N1596" s="393"/>
      <c r="O1596" s="393"/>
      <c r="P1596" s="393"/>
      <c r="Q1596" s="393"/>
      <c r="R1596" s="21"/>
      <c r="S1596" s="21"/>
      <c r="T1596" s="21"/>
      <c r="U1596" s="21"/>
      <c r="V1596" s="21"/>
      <c r="W1596" s="21"/>
      <c r="X1596" s="21"/>
      <c r="Y1596" s="21"/>
      <c r="Z1596" s="15"/>
      <c r="AA1596" s="15"/>
      <c r="AB1596" s="15"/>
      <c r="AC1596" s="15"/>
      <c r="AD1596" s="15"/>
      <c r="AE1596" s="15"/>
      <c r="AF1596" s="15"/>
      <c r="AG1596" s="15" t="s">
        <v>131</v>
      </c>
      <c r="AH1596" s="15">
        <v>0</v>
      </c>
      <c r="AI1596" s="15"/>
      <c r="AJ1596" s="15"/>
      <c r="AK1596" s="15"/>
      <c r="AL1596" s="15"/>
      <c r="AM1596" s="15"/>
      <c r="AN1596" s="15"/>
      <c r="AO1596" s="15"/>
      <c r="AP1596" s="15"/>
      <c r="AQ1596" s="15"/>
      <c r="AR1596" s="15"/>
      <c r="AS1596" s="15"/>
      <c r="AT1596" s="15"/>
      <c r="AU1596" s="15"/>
      <c r="AV1596" s="15"/>
      <c r="AW1596" s="15"/>
      <c r="AX1596" s="15"/>
      <c r="AY1596" s="15"/>
      <c r="AZ1596" s="15"/>
      <c r="BA1596" s="15"/>
      <c r="BB1596" s="15"/>
      <c r="BC1596" s="15"/>
      <c r="BD1596" s="15"/>
      <c r="BE1596" s="15"/>
      <c r="BF1596" s="15"/>
      <c r="BG1596" s="15"/>
      <c r="BH1596" s="15"/>
    </row>
    <row r="1597" spans="1:60" outlineLevel="3">
      <c r="A1597" s="18"/>
      <c r="B1597" s="19"/>
      <c r="C1597" s="30" t="s">
        <v>2247</v>
      </c>
      <c r="D1597" s="23"/>
      <c r="E1597" s="34">
        <v>4.5</v>
      </c>
      <c r="F1597" s="21"/>
      <c r="G1597" s="21"/>
      <c r="H1597" s="21"/>
      <c r="I1597" s="21"/>
      <c r="J1597" s="21"/>
      <c r="K1597" s="21"/>
      <c r="L1597" s="21"/>
      <c r="M1597" s="21"/>
      <c r="N1597" s="393"/>
      <c r="O1597" s="393"/>
      <c r="P1597" s="393"/>
      <c r="Q1597" s="393"/>
      <c r="R1597" s="21"/>
      <c r="S1597" s="21"/>
      <c r="T1597" s="21"/>
      <c r="U1597" s="21"/>
      <c r="V1597" s="21"/>
      <c r="W1597" s="21"/>
      <c r="X1597" s="21"/>
      <c r="Y1597" s="21"/>
      <c r="Z1597" s="15"/>
      <c r="AA1597" s="15"/>
      <c r="AB1597" s="15"/>
      <c r="AC1597" s="15"/>
      <c r="AD1597" s="15"/>
      <c r="AE1597" s="15"/>
      <c r="AF1597" s="15"/>
      <c r="AG1597" s="15" t="s">
        <v>131</v>
      </c>
      <c r="AH1597" s="15">
        <v>0</v>
      </c>
      <c r="AI1597" s="15"/>
      <c r="AJ1597" s="15"/>
      <c r="AK1597" s="15"/>
      <c r="AL1597" s="15"/>
      <c r="AM1597" s="15"/>
      <c r="AN1597" s="15"/>
      <c r="AO1597" s="15"/>
      <c r="AP1597" s="15"/>
      <c r="AQ1597" s="15"/>
      <c r="AR1597" s="15"/>
      <c r="AS1597" s="15"/>
      <c r="AT1597" s="15"/>
      <c r="AU1597" s="15"/>
      <c r="AV1597" s="15"/>
      <c r="AW1597" s="15"/>
      <c r="AX1597" s="15"/>
      <c r="AY1597" s="15"/>
      <c r="AZ1597" s="15"/>
      <c r="BA1597" s="15"/>
      <c r="BB1597" s="15"/>
      <c r="BC1597" s="15"/>
      <c r="BD1597" s="15"/>
      <c r="BE1597" s="15"/>
      <c r="BF1597" s="15"/>
      <c r="BG1597" s="15"/>
      <c r="BH1597" s="15"/>
    </row>
    <row r="1598" spans="1:60" outlineLevel="3">
      <c r="A1598" s="18"/>
      <c r="B1598" s="19"/>
      <c r="C1598" s="30" t="s">
        <v>2232</v>
      </c>
      <c r="D1598" s="23"/>
      <c r="E1598" s="34">
        <v>4.5999999999999996</v>
      </c>
      <c r="F1598" s="21"/>
      <c r="G1598" s="21"/>
      <c r="H1598" s="21"/>
      <c r="I1598" s="21"/>
      <c r="J1598" s="21"/>
      <c r="K1598" s="21"/>
      <c r="L1598" s="21"/>
      <c r="M1598" s="21"/>
      <c r="N1598" s="393"/>
      <c r="O1598" s="393"/>
      <c r="P1598" s="393"/>
      <c r="Q1598" s="393"/>
      <c r="R1598" s="21"/>
      <c r="S1598" s="21"/>
      <c r="T1598" s="21"/>
      <c r="U1598" s="21"/>
      <c r="V1598" s="21"/>
      <c r="W1598" s="21"/>
      <c r="X1598" s="21"/>
      <c r="Y1598" s="21"/>
      <c r="Z1598" s="15"/>
      <c r="AA1598" s="15"/>
      <c r="AB1598" s="15"/>
      <c r="AC1598" s="15"/>
      <c r="AD1598" s="15"/>
      <c r="AE1598" s="15"/>
      <c r="AF1598" s="15"/>
      <c r="AG1598" s="15" t="s">
        <v>131</v>
      </c>
      <c r="AH1598" s="15">
        <v>0</v>
      </c>
      <c r="AI1598" s="15"/>
      <c r="AJ1598" s="15"/>
      <c r="AK1598" s="15"/>
      <c r="AL1598" s="15"/>
      <c r="AM1598" s="15"/>
      <c r="AN1598" s="15"/>
      <c r="AO1598" s="15"/>
      <c r="AP1598" s="15"/>
      <c r="AQ1598" s="15"/>
      <c r="AR1598" s="15"/>
      <c r="AS1598" s="15"/>
      <c r="AT1598" s="15"/>
      <c r="AU1598" s="15"/>
      <c r="AV1598" s="15"/>
      <c r="AW1598" s="15"/>
      <c r="AX1598" s="15"/>
      <c r="AY1598" s="15"/>
      <c r="AZ1598" s="15"/>
      <c r="BA1598" s="15"/>
      <c r="BB1598" s="15"/>
      <c r="BC1598" s="15"/>
      <c r="BD1598" s="15"/>
      <c r="BE1598" s="15"/>
      <c r="BF1598" s="15"/>
      <c r="BG1598" s="15"/>
      <c r="BH1598" s="15"/>
    </row>
    <row r="1599" spans="1:60" ht="33.75" outlineLevel="3">
      <c r="A1599" s="18"/>
      <c r="B1599" s="19"/>
      <c r="C1599" s="30" t="s">
        <v>2248</v>
      </c>
      <c r="D1599" s="23"/>
      <c r="E1599" s="34">
        <v>97.28</v>
      </c>
      <c r="F1599" s="21"/>
      <c r="G1599" s="21"/>
      <c r="H1599" s="21"/>
      <c r="I1599" s="21"/>
      <c r="J1599" s="21"/>
      <c r="K1599" s="21"/>
      <c r="L1599" s="21"/>
      <c r="M1599" s="21"/>
      <c r="N1599" s="393"/>
      <c r="O1599" s="393"/>
      <c r="P1599" s="393"/>
      <c r="Q1599" s="393"/>
      <c r="R1599" s="21"/>
      <c r="S1599" s="21"/>
      <c r="T1599" s="21"/>
      <c r="U1599" s="21"/>
      <c r="V1599" s="21"/>
      <c r="W1599" s="21"/>
      <c r="X1599" s="21"/>
      <c r="Y1599" s="21"/>
      <c r="Z1599" s="15"/>
      <c r="AA1599" s="15"/>
      <c r="AB1599" s="15"/>
      <c r="AC1599" s="15"/>
      <c r="AD1599" s="15"/>
      <c r="AE1599" s="15"/>
      <c r="AF1599" s="15"/>
      <c r="AG1599" s="15" t="s">
        <v>131</v>
      </c>
      <c r="AH1599" s="15">
        <v>0</v>
      </c>
      <c r="AI1599" s="15"/>
      <c r="AJ1599" s="15"/>
      <c r="AK1599" s="15"/>
      <c r="AL1599" s="15"/>
      <c r="AM1599" s="15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</row>
    <row r="1600" spans="1:60" ht="45" outlineLevel="3">
      <c r="A1600" s="18"/>
      <c r="B1600" s="19"/>
      <c r="C1600" s="30" t="s">
        <v>2249</v>
      </c>
      <c r="D1600" s="23"/>
      <c r="E1600" s="34">
        <v>79.86</v>
      </c>
      <c r="F1600" s="21"/>
      <c r="G1600" s="21"/>
      <c r="H1600" s="21"/>
      <c r="I1600" s="21"/>
      <c r="J1600" s="21"/>
      <c r="K1600" s="21"/>
      <c r="L1600" s="21"/>
      <c r="M1600" s="21"/>
      <c r="N1600" s="393"/>
      <c r="O1600" s="393"/>
      <c r="P1600" s="393"/>
      <c r="Q1600" s="393"/>
      <c r="R1600" s="21"/>
      <c r="S1600" s="21"/>
      <c r="T1600" s="21"/>
      <c r="U1600" s="21"/>
      <c r="V1600" s="21"/>
      <c r="W1600" s="21"/>
      <c r="X1600" s="21"/>
      <c r="Y1600" s="21"/>
      <c r="Z1600" s="15"/>
      <c r="AA1600" s="15"/>
      <c r="AB1600" s="15"/>
      <c r="AC1600" s="15"/>
      <c r="AD1600" s="15"/>
      <c r="AE1600" s="15"/>
      <c r="AF1600" s="15"/>
      <c r="AG1600" s="15" t="s">
        <v>131</v>
      </c>
      <c r="AH1600" s="15">
        <v>0</v>
      </c>
      <c r="AI1600" s="15"/>
      <c r="AJ1600" s="15"/>
      <c r="AK1600" s="15"/>
      <c r="AL1600" s="15"/>
      <c r="AM1600" s="15"/>
      <c r="AN1600" s="15"/>
      <c r="AO1600" s="15"/>
      <c r="AP1600" s="15"/>
      <c r="AQ1600" s="15"/>
      <c r="AR1600" s="15"/>
      <c r="AS1600" s="15"/>
      <c r="AT1600" s="15"/>
      <c r="AU1600" s="15"/>
      <c r="AV1600" s="15"/>
      <c r="AW1600" s="15"/>
      <c r="AX1600" s="15"/>
      <c r="AY1600" s="15"/>
      <c r="AZ1600" s="15"/>
      <c r="BA1600" s="15"/>
      <c r="BB1600" s="15"/>
      <c r="BC1600" s="15"/>
      <c r="BD1600" s="15"/>
      <c r="BE1600" s="15"/>
      <c r="BF1600" s="15"/>
      <c r="BG1600" s="15"/>
      <c r="BH1600" s="15"/>
    </row>
    <row r="1601" spans="1:60" ht="22.5" outlineLevel="3">
      <c r="A1601" s="18"/>
      <c r="B1601" s="19"/>
      <c r="C1601" s="30" t="s">
        <v>2250</v>
      </c>
      <c r="D1601" s="23"/>
      <c r="E1601" s="34">
        <v>25.695</v>
      </c>
      <c r="F1601" s="21"/>
      <c r="G1601" s="21"/>
      <c r="H1601" s="21"/>
      <c r="I1601" s="21"/>
      <c r="J1601" s="21"/>
      <c r="K1601" s="21"/>
      <c r="L1601" s="21"/>
      <c r="M1601" s="21"/>
      <c r="N1601" s="393"/>
      <c r="O1601" s="393"/>
      <c r="P1601" s="393"/>
      <c r="Q1601" s="393"/>
      <c r="R1601" s="21"/>
      <c r="S1601" s="21"/>
      <c r="T1601" s="21"/>
      <c r="U1601" s="21"/>
      <c r="V1601" s="21"/>
      <c r="W1601" s="21"/>
      <c r="X1601" s="21"/>
      <c r="Y1601" s="21"/>
      <c r="Z1601" s="15"/>
      <c r="AA1601" s="15"/>
      <c r="AB1601" s="15"/>
      <c r="AC1601" s="15"/>
      <c r="AD1601" s="15"/>
      <c r="AE1601" s="15"/>
      <c r="AF1601" s="15"/>
      <c r="AG1601" s="15" t="s">
        <v>131</v>
      </c>
      <c r="AH1601" s="15">
        <v>0</v>
      </c>
      <c r="AI1601" s="15"/>
      <c r="AJ1601" s="15"/>
      <c r="AK1601" s="15"/>
      <c r="AL1601" s="15"/>
      <c r="AM1601" s="15"/>
      <c r="AN1601" s="15"/>
      <c r="AO1601" s="15"/>
      <c r="AP1601" s="15"/>
      <c r="AQ1601" s="15"/>
      <c r="AR1601" s="15"/>
      <c r="AS1601" s="15"/>
      <c r="AT1601" s="15"/>
      <c r="AU1601" s="15"/>
      <c r="AV1601" s="15"/>
      <c r="AW1601" s="15"/>
      <c r="AX1601" s="15"/>
      <c r="AY1601" s="15"/>
      <c r="AZ1601" s="15"/>
      <c r="BA1601" s="15"/>
      <c r="BB1601" s="15"/>
      <c r="BC1601" s="15"/>
      <c r="BD1601" s="15"/>
      <c r="BE1601" s="15"/>
      <c r="BF1601" s="15"/>
      <c r="BG1601" s="15"/>
      <c r="BH1601" s="15"/>
    </row>
    <row r="1602" spans="1:60" outlineLevel="1">
      <c r="A1602" s="25">
        <v>232</v>
      </c>
      <c r="B1602" s="26" t="s">
        <v>1193</v>
      </c>
      <c r="C1602" s="29" t="s">
        <v>1194</v>
      </c>
      <c r="D1602" s="27" t="s">
        <v>152</v>
      </c>
      <c r="E1602" s="35">
        <v>41</v>
      </c>
      <c r="F1602" s="392"/>
      <c r="G1602" s="36">
        <f>ROUND(E1602*F1602,2)</f>
        <v>0</v>
      </c>
      <c r="H1602" s="392"/>
      <c r="I1602" s="36">
        <f>ROUND(E1602*H1602,2)</f>
        <v>0</v>
      </c>
      <c r="J1602" s="392"/>
      <c r="K1602" s="36">
        <f>ROUND(E1602*J1602,2)</f>
        <v>0</v>
      </c>
      <c r="L1602" s="36">
        <v>21</v>
      </c>
      <c r="M1602" s="36">
        <f>G1602*(1+L1602/100)</f>
        <v>0</v>
      </c>
      <c r="N1602" s="35">
        <v>8.0000000000000007E-5</v>
      </c>
      <c r="O1602" s="35">
        <f>ROUND(E1602*N1602,2)</f>
        <v>0</v>
      </c>
      <c r="P1602" s="35">
        <v>0</v>
      </c>
      <c r="Q1602" s="35">
        <f>ROUND(E1602*P1602,2)</f>
        <v>0</v>
      </c>
      <c r="R1602" s="36"/>
      <c r="S1602" s="36" t="s">
        <v>2116</v>
      </c>
      <c r="T1602" s="28" t="s">
        <v>2116</v>
      </c>
      <c r="U1602" s="21">
        <v>2.1</v>
      </c>
      <c r="V1602" s="21">
        <f>ROUND(E1602*U1602,2)</f>
        <v>86.1</v>
      </c>
      <c r="W1602" s="21"/>
      <c r="X1602" s="21" t="s">
        <v>135</v>
      </c>
      <c r="Y1602" s="21" t="s">
        <v>2117</v>
      </c>
      <c r="Z1602" s="15"/>
      <c r="AA1602" s="15"/>
      <c r="AB1602" s="15"/>
      <c r="AC1602" s="15"/>
      <c r="AD1602" s="15"/>
      <c r="AE1602" s="15"/>
      <c r="AF1602" s="15"/>
      <c r="AG1602" s="15" t="s">
        <v>136</v>
      </c>
      <c r="AH1602" s="15"/>
      <c r="AI1602" s="15"/>
      <c r="AJ1602" s="15"/>
      <c r="AK1602" s="15"/>
      <c r="AL1602" s="15"/>
      <c r="AM1602" s="15"/>
      <c r="AN1602" s="15"/>
      <c r="AO1602" s="15"/>
      <c r="AP1602" s="15"/>
      <c r="AQ1602" s="15"/>
      <c r="AR1602" s="15"/>
      <c r="AS1602" s="15"/>
      <c r="AT1602" s="15"/>
      <c r="AU1602" s="15"/>
      <c r="AV1602" s="15"/>
      <c r="AW1602" s="15"/>
      <c r="AX1602" s="15"/>
      <c r="AY1602" s="15"/>
      <c r="AZ1602" s="15"/>
      <c r="BA1602" s="15"/>
      <c r="BB1602" s="15"/>
      <c r="BC1602" s="15"/>
      <c r="BD1602" s="15"/>
      <c r="BE1602" s="15"/>
      <c r="BF1602" s="15"/>
      <c r="BG1602" s="15"/>
      <c r="BH1602" s="15"/>
    </row>
    <row r="1603" spans="1:60" outlineLevel="2">
      <c r="A1603" s="18"/>
      <c r="B1603" s="19"/>
      <c r="C1603" s="30" t="s">
        <v>1195</v>
      </c>
      <c r="D1603" s="23"/>
      <c r="E1603" s="34">
        <v>41</v>
      </c>
      <c r="F1603" s="21"/>
      <c r="G1603" s="21"/>
      <c r="H1603" s="21"/>
      <c r="I1603" s="21"/>
      <c r="J1603" s="21"/>
      <c r="K1603" s="21"/>
      <c r="L1603" s="21"/>
      <c r="M1603" s="21"/>
      <c r="N1603" s="393"/>
      <c r="O1603" s="393"/>
      <c r="P1603" s="393"/>
      <c r="Q1603" s="393"/>
      <c r="R1603" s="21"/>
      <c r="S1603" s="21"/>
      <c r="T1603" s="21"/>
      <c r="U1603" s="21"/>
      <c r="V1603" s="21"/>
      <c r="W1603" s="21"/>
      <c r="X1603" s="21"/>
      <c r="Y1603" s="21"/>
      <c r="Z1603" s="15"/>
      <c r="AA1603" s="15"/>
      <c r="AB1603" s="15"/>
      <c r="AC1603" s="15"/>
      <c r="AD1603" s="15"/>
      <c r="AE1603" s="15"/>
      <c r="AF1603" s="15"/>
      <c r="AG1603" s="15" t="s">
        <v>131</v>
      </c>
      <c r="AH1603" s="15">
        <v>0</v>
      </c>
      <c r="AI1603" s="15"/>
      <c r="AJ1603" s="15"/>
      <c r="AK1603" s="15"/>
      <c r="AL1603" s="15"/>
      <c r="AM1603" s="15"/>
      <c r="AN1603" s="15"/>
      <c r="AO1603" s="15"/>
      <c r="AP1603" s="15"/>
      <c r="AQ1603" s="15"/>
      <c r="AR1603" s="15"/>
      <c r="AS1603" s="15"/>
      <c r="AT1603" s="15"/>
      <c r="AU1603" s="15"/>
      <c r="AV1603" s="15"/>
      <c r="AW1603" s="15"/>
      <c r="AX1603" s="15"/>
      <c r="AY1603" s="15"/>
      <c r="AZ1603" s="15"/>
      <c r="BA1603" s="15"/>
      <c r="BB1603" s="15"/>
      <c r="BC1603" s="15"/>
      <c r="BD1603" s="15"/>
      <c r="BE1603" s="15"/>
      <c r="BF1603" s="15"/>
      <c r="BG1603" s="15"/>
      <c r="BH1603" s="15"/>
    </row>
    <row r="1604" spans="1:60" outlineLevel="1">
      <c r="A1604" s="25">
        <v>233</v>
      </c>
      <c r="B1604" s="26" t="s">
        <v>1196</v>
      </c>
      <c r="C1604" s="29" t="s">
        <v>1097</v>
      </c>
      <c r="D1604" s="27" t="s">
        <v>1098</v>
      </c>
      <c r="E1604" s="35">
        <v>57</v>
      </c>
      <c r="F1604" s="392"/>
      <c r="G1604" s="36">
        <f>ROUND(E1604*F1604,2)</f>
        <v>0</v>
      </c>
      <c r="H1604" s="392"/>
      <c r="I1604" s="36">
        <f>ROUND(E1604*H1604,2)</f>
        <v>0</v>
      </c>
      <c r="J1604" s="392"/>
      <c r="K1604" s="36">
        <f>ROUND(E1604*J1604,2)</f>
        <v>0</v>
      </c>
      <c r="L1604" s="36">
        <v>21</v>
      </c>
      <c r="M1604" s="36">
        <f>G1604*(1+L1604/100)</f>
        <v>0</v>
      </c>
      <c r="N1604" s="35">
        <v>1E-3</v>
      </c>
      <c r="O1604" s="35">
        <f>ROUND(E1604*N1604,2)</f>
        <v>0.06</v>
      </c>
      <c r="P1604" s="35">
        <v>0</v>
      </c>
      <c r="Q1604" s="35">
        <f>ROUND(E1604*P1604,2)</f>
        <v>0</v>
      </c>
      <c r="R1604" s="36"/>
      <c r="S1604" s="36" t="s">
        <v>236</v>
      </c>
      <c r="T1604" s="28" t="s">
        <v>127</v>
      </c>
      <c r="U1604" s="21">
        <v>0</v>
      </c>
      <c r="V1604" s="21">
        <f>ROUND(E1604*U1604,2)</f>
        <v>0</v>
      </c>
      <c r="W1604" s="21"/>
      <c r="X1604" s="21" t="s">
        <v>231</v>
      </c>
      <c r="Y1604" s="21" t="s">
        <v>2117</v>
      </c>
      <c r="Z1604" s="15"/>
      <c r="AA1604" s="15"/>
      <c r="AB1604" s="15"/>
      <c r="AC1604" s="15"/>
      <c r="AD1604" s="15"/>
      <c r="AE1604" s="15"/>
      <c r="AF1604" s="15"/>
      <c r="AG1604" s="15" t="s">
        <v>232</v>
      </c>
      <c r="AH1604" s="15"/>
      <c r="AI1604" s="15"/>
      <c r="AJ1604" s="15"/>
      <c r="AK1604" s="15"/>
      <c r="AL1604" s="15"/>
      <c r="AM1604" s="15"/>
      <c r="AN1604" s="15"/>
      <c r="AO1604" s="15"/>
      <c r="AP1604" s="15"/>
      <c r="AQ1604" s="15"/>
      <c r="AR1604" s="15"/>
      <c r="AS1604" s="15"/>
      <c r="AT1604" s="15"/>
      <c r="AU1604" s="15"/>
      <c r="AV1604" s="15"/>
      <c r="AW1604" s="15"/>
      <c r="AX1604" s="15"/>
      <c r="AY1604" s="15"/>
      <c r="AZ1604" s="15"/>
      <c r="BA1604" s="15"/>
      <c r="BB1604" s="15"/>
      <c r="BC1604" s="15"/>
      <c r="BD1604" s="15"/>
      <c r="BE1604" s="15"/>
      <c r="BF1604" s="15"/>
      <c r="BG1604" s="15"/>
      <c r="BH1604" s="15"/>
    </row>
    <row r="1605" spans="1:60" outlineLevel="2">
      <c r="A1605" s="18"/>
      <c r="B1605" s="19"/>
      <c r="C1605" s="30" t="s">
        <v>1197</v>
      </c>
      <c r="D1605" s="23"/>
      <c r="E1605" s="34">
        <v>57</v>
      </c>
      <c r="F1605" s="21"/>
      <c r="G1605" s="21"/>
      <c r="H1605" s="21"/>
      <c r="I1605" s="21"/>
      <c r="J1605" s="21"/>
      <c r="K1605" s="21"/>
      <c r="L1605" s="21"/>
      <c r="M1605" s="21"/>
      <c r="N1605" s="393"/>
      <c r="O1605" s="393"/>
      <c r="P1605" s="393"/>
      <c r="Q1605" s="393"/>
      <c r="R1605" s="21"/>
      <c r="S1605" s="21"/>
      <c r="T1605" s="21"/>
      <c r="U1605" s="21"/>
      <c r="V1605" s="21"/>
      <c r="W1605" s="21"/>
      <c r="X1605" s="21"/>
      <c r="Y1605" s="21"/>
      <c r="Z1605" s="15"/>
      <c r="AA1605" s="15"/>
      <c r="AB1605" s="15"/>
      <c r="AC1605" s="15"/>
      <c r="AD1605" s="15"/>
      <c r="AE1605" s="15"/>
      <c r="AF1605" s="15"/>
      <c r="AG1605" s="15" t="s">
        <v>131</v>
      </c>
      <c r="AH1605" s="15">
        <v>0</v>
      </c>
      <c r="AI1605" s="15"/>
      <c r="AJ1605" s="15"/>
      <c r="AK1605" s="15"/>
      <c r="AL1605" s="15"/>
      <c r="AM1605" s="15"/>
      <c r="AN1605" s="15"/>
      <c r="AO1605" s="15"/>
      <c r="AP1605" s="15"/>
      <c r="AQ1605" s="15"/>
      <c r="AR1605" s="15"/>
      <c r="AS1605" s="15"/>
      <c r="AT1605" s="15"/>
      <c r="AU1605" s="15"/>
      <c r="AV1605" s="15"/>
      <c r="AW1605" s="15"/>
      <c r="AX1605" s="15"/>
      <c r="AY1605" s="15"/>
      <c r="AZ1605" s="15"/>
      <c r="BA1605" s="15"/>
      <c r="BB1605" s="15"/>
      <c r="BC1605" s="15"/>
      <c r="BD1605" s="15"/>
      <c r="BE1605" s="15"/>
      <c r="BF1605" s="15"/>
      <c r="BG1605" s="15"/>
      <c r="BH1605" s="15"/>
    </row>
    <row r="1606" spans="1:60" ht="22.5" outlineLevel="1">
      <c r="A1606" s="25">
        <v>234</v>
      </c>
      <c r="B1606" s="26" t="s">
        <v>1198</v>
      </c>
      <c r="C1606" s="29" t="s">
        <v>2259</v>
      </c>
      <c r="D1606" s="27" t="s">
        <v>152</v>
      </c>
      <c r="E1606" s="35">
        <v>630.09265000000005</v>
      </c>
      <c r="F1606" s="392"/>
      <c r="G1606" s="36">
        <f>ROUND(E1606*F1606,2)</f>
        <v>0</v>
      </c>
      <c r="H1606" s="392"/>
      <c r="I1606" s="36">
        <f>ROUND(E1606*H1606,2)</f>
        <v>0</v>
      </c>
      <c r="J1606" s="392"/>
      <c r="K1606" s="36">
        <f>ROUND(E1606*J1606,2)</f>
        <v>0</v>
      </c>
      <c r="L1606" s="36">
        <v>21</v>
      </c>
      <c r="M1606" s="36">
        <f>G1606*(1+L1606/100)</f>
        <v>0</v>
      </c>
      <c r="N1606" s="35">
        <v>1.9429999999999999E-2</v>
      </c>
      <c r="O1606" s="35">
        <f>ROUND(E1606*N1606,2)</f>
        <v>12.24</v>
      </c>
      <c r="P1606" s="35">
        <v>0</v>
      </c>
      <c r="Q1606" s="35">
        <f>ROUND(E1606*P1606,2)</f>
        <v>0</v>
      </c>
      <c r="R1606" s="36" t="s">
        <v>230</v>
      </c>
      <c r="S1606" s="36" t="s">
        <v>2116</v>
      </c>
      <c r="T1606" s="28" t="s">
        <v>127</v>
      </c>
      <c r="U1606" s="21">
        <v>0</v>
      </c>
      <c r="V1606" s="21">
        <f>ROUND(E1606*U1606,2)</f>
        <v>0</v>
      </c>
      <c r="W1606" s="21"/>
      <c r="X1606" s="21" t="s">
        <v>231</v>
      </c>
      <c r="Y1606" s="21" t="s">
        <v>2117</v>
      </c>
      <c r="Z1606" s="15"/>
      <c r="AA1606" s="15"/>
      <c r="AB1606" s="15"/>
      <c r="AC1606" s="15"/>
      <c r="AD1606" s="15"/>
      <c r="AE1606" s="15"/>
      <c r="AF1606" s="15"/>
      <c r="AG1606" s="15" t="s">
        <v>232</v>
      </c>
      <c r="AH1606" s="15"/>
      <c r="AI1606" s="15"/>
      <c r="AJ1606" s="15"/>
      <c r="AK1606" s="15"/>
      <c r="AL1606" s="15"/>
      <c r="AM1606" s="15"/>
      <c r="AN1606" s="15"/>
      <c r="AO1606" s="15"/>
      <c r="AP1606" s="15"/>
      <c r="AQ1606" s="15"/>
      <c r="AR1606" s="15"/>
      <c r="AS1606" s="15"/>
      <c r="AT1606" s="15"/>
      <c r="AU1606" s="15"/>
      <c r="AV1606" s="15"/>
      <c r="AW1606" s="15"/>
      <c r="AX1606" s="15"/>
      <c r="AY1606" s="15"/>
      <c r="AZ1606" s="15"/>
      <c r="BA1606" s="15"/>
      <c r="BB1606" s="15"/>
      <c r="BC1606" s="15"/>
      <c r="BD1606" s="15"/>
      <c r="BE1606" s="15"/>
      <c r="BF1606" s="15"/>
      <c r="BG1606" s="15"/>
      <c r="BH1606" s="15"/>
    </row>
    <row r="1607" spans="1:60" outlineLevel="2">
      <c r="A1607" s="18"/>
      <c r="B1607" s="19"/>
      <c r="C1607" s="30" t="s">
        <v>1199</v>
      </c>
      <c r="D1607" s="23"/>
      <c r="E1607" s="34">
        <v>630.09265000000005</v>
      </c>
      <c r="F1607" s="21"/>
      <c r="G1607" s="21"/>
      <c r="H1607" s="21"/>
      <c r="I1607" s="21"/>
      <c r="J1607" s="21"/>
      <c r="K1607" s="21"/>
      <c r="L1607" s="21"/>
      <c r="M1607" s="21"/>
      <c r="N1607" s="393"/>
      <c r="O1607" s="393"/>
      <c r="P1607" s="393"/>
      <c r="Q1607" s="393"/>
      <c r="R1607" s="21"/>
      <c r="S1607" s="21"/>
      <c r="T1607" s="21"/>
      <c r="U1607" s="21"/>
      <c r="V1607" s="21"/>
      <c r="W1607" s="21"/>
      <c r="X1607" s="21"/>
      <c r="Y1607" s="21"/>
      <c r="Z1607" s="15"/>
      <c r="AA1607" s="15"/>
      <c r="AB1607" s="15"/>
      <c r="AC1607" s="15"/>
      <c r="AD1607" s="15"/>
      <c r="AE1607" s="15"/>
      <c r="AF1607" s="15"/>
      <c r="AG1607" s="15" t="s">
        <v>131</v>
      </c>
      <c r="AH1607" s="15">
        <v>0</v>
      </c>
      <c r="AI1607" s="15"/>
      <c r="AJ1607" s="15"/>
      <c r="AK1607" s="15"/>
      <c r="AL1607" s="15"/>
      <c r="AM1607" s="15"/>
      <c r="AN1607" s="15"/>
      <c r="AO1607" s="15"/>
      <c r="AP1607" s="15"/>
      <c r="AQ1607" s="15"/>
      <c r="AR1607" s="15"/>
      <c r="AS1607" s="15"/>
      <c r="AT1607" s="15"/>
      <c r="AU1607" s="15"/>
      <c r="AV1607" s="15"/>
      <c r="AW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</row>
    <row r="1608" spans="1:60" outlineLevel="1">
      <c r="A1608" s="25">
        <v>235</v>
      </c>
      <c r="B1608" s="26" t="s">
        <v>1200</v>
      </c>
      <c r="C1608" s="29" t="s">
        <v>1201</v>
      </c>
      <c r="D1608" s="27" t="s">
        <v>152</v>
      </c>
      <c r="E1608" s="35">
        <v>41</v>
      </c>
      <c r="F1608" s="392"/>
      <c r="G1608" s="36">
        <f>ROUND(E1608*F1608,2)</f>
        <v>0</v>
      </c>
      <c r="H1608" s="392"/>
      <c r="I1608" s="36">
        <f>ROUND(E1608*H1608,2)</f>
        <v>0</v>
      </c>
      <c r="J1608" s="392"/>
      <c r="K1608" s="36">
        <f>ROUND(E1608*J1608,2)</f>
        <v>0</v>
      </c>
      <c r="L1608" s="36">
        <v>21</v>
      </c>
      <c r="M1608" s="36">
        <f>G1608*(1+L1608/100)</f>
        <v>0</v>
      </c>
      <c r="N1608" s="35">
        <v>1.7000000000000001E-2</v>
      </c>
      <c r="O1608" s="35">
        <f>ROUND(E1608*N1608,2)</f>
        <v>0.7</v>
      </c>
      <c r="P1608" s="35">
        <v>0</v>
      </c>
      <c r="Q1608" s="35">
        <f>ROUND(E1608*P1608,2)</f>
        <v>0</v>
      </c>
      <c r="R1608" s="36" t="s">
        <v>230</v>
      </c>
      <c r="S1608" s="36" t="s">
        <v>2116</v>
      </c>
      <c r="T1608" s="28" t="s">
        <v>126</v>
      </c>
      <c r="U1608" s="21">
        <v>0</v>
      </c>
      <c r="V1608" s="21">
        <f>ROUND(E1608*U1608,2)</f>
        <v>0</v>
      </c>
      <c r="W1608" s="21"/>
      <c r="X1608" s="21" t="s">
        <v>231</v>
      </c>
      <c r="Y1608" s="21" t="s">
        <v>2117</v>
      </c>
      <c r="Z1608" s="15"/>
      <c r="AA1608" s="15"/>
      <c r="AB1608" s="15"/>
      <c r="AC1608" s="15"/>
      <c r="AD1608" s="15"/>
      <c r="AE1608" s="15"/>
      <c r="AF1608" s="15"/>
      <c r="AG1608" s="15" t="s">
        <v>232</v>
      </c>
      <c r="AH1608" s="15"/>
      <c r="AI1608" s="15"/>
      <c r="AJ1608" s="15"/>
      <c r="AK1608" s="15"/>
      <c r="AL1608" s="15"/>
      <c r="AM1608" s="15"/>
      <c r="AN1608" s="15"/>
      <c r="AO1608" s="15"/>
      <c r="AP1608" s="15"/>
      <c r="AQ1608" s="15"/>
      <c r="AR1608" s="15"/>
      <c r="AS1608" s="15"/>
      <c r="AT1608" s="15"/>
      <c r="AU1608" s="15"/>
      <c r="AV1608" s="15"/>
      <c r="AW1608" s="15"/>
      <c r="AX1608" s="15"/>
      <c r="AY1608" s="15"/>
      <c r="AZ1608" s="15"/>
      <c r="BA1608" s="15"/>
      <c r="BB1608" s="15"/>
      <c r="BC1608" s="15"/>
      <c r="BD1608" s="15"/>
      <c r="BE1608" s="15"/>
      <c r="BF1608" s="15"/>
      <c r="BG1608" s="15"/>
      <c r="BH1608" s="15"/>
    </row>
    <row r="1609" spans="1:60" outlineLevel="2">
      <c r="A1609" s="18"/>
      <c r="B1609" s="19"/>
      <c r="C1609" s="30" t="s">
        <v>1195</v>
      </c>
      <c r="D1609" s="23"/>
      <c r="E1609" s="34">
        <v>41</v>
      </c>
      <c r="F1609" s="21"/>
      <c r="G1609" s="21"/>
      <c r="H1609" s="21"/>
      <c r="I1609" s="21"/>
      <c r="J1609" s="21"/>
      <c r="K1609" s="21"/>
      <c r="L1609" s="21"/>
      <c r="M1609" s="21"/>
      <c r="N1609" s="393"/>
      <c r="O1609" s="393"/>
      <c r="P1609" s="393"/>
      <c r="Q1609" s="393"/>
      <c r="R1609" s="21"/>
      <c r="S1609" s="21"/>
      <c r="T1609" s="21"/>
      <c r="U1609" s="21"/>
      <c r="V1609" s="21"/>
      <c r="W1609" s="21"/>
      <c r="X1609" s="21"/>
      <c r="Y1609" s="21"/>
      <c r="Z1609" s="15"/>
      <c r="AA1609" s="15"/>
      <c r="AB1609" s="15"/>
      <c r="AC1609" s="15"/>
      <c r="AD1609" s="15"/>
      <c r="AE1609" s="15"/>
      <c r="AF1609" s="15"/>
      <c r="AG1609" s="15" t="s">
        <v>131</v>
      </c>
      <c r="AH1609" s="15">
        <v>0</v>
      </c>
      <c r="AI1609" s="15"/>
      <c r="AJ1609" s="15"/>
      <c r="AK1609" s="15"/>
      <c r="AL1609" s="15"/>
      <c r="AM1609" s="15"/>
      <c r="AN1609" s="15"/>
      <c r="AO1609" s="15"/>
      <c r="AP1609" s="15"/>
      <c r="AQ1609" s="15"/>
      <c r="AR1609" s="15"/>
      <c r="AS1609" s="15"/>
      <c r="AT1609" s="15"/>
      <c r="AU1609" s="15"/>
      <c r="AV1609" s="15"/>
      <c r="AW1609" s="15"/>
      <c r="AX1609" s="15"/>
      <c r="AY1609" s="15"/>
      <c r="AZ1609" s="15"/>
      <c r="BA1609" s="15"/>
      <c r="BB1609" s="15"/>
      <c r="BC1609" s="15"/>
      <c r="BD1609" s="15"/>
      <c r="BE1609" s="15"/>
      <c r="BF1609" s="15"/>
      <c r="BG1609" s="15"/>
      <c r="BH1609" s="15"/>
    </row>
    <row r="1610" spans="1:60" outlineLevel="1">
      <c r="A1610" s="18">
        <v>236</v>
      </c>
      <c r="B1610" s="19" t="s">
        <v>1202</v>
      </c>
      <c r="C1610" s="31" t="s">
        <v>1203</v>
      </c>
      <c r="D1610" s="20" t="s">
        <v>0</v>
      </c>
      <c r="E1610" s="465"/>
      <c r="F1610" s="22"/>
      <c r="G1610" s="21">
        <f>ROUND(E1610*F1610,2)</f>
        <v>0</v>
      </c>
      <c r="H1610" s="22"/>
      <c r="I1610" s="21">
        <f>ROUND(E1610*H1610,2)</f>
        <v>0</v>
      </c>
      <c r="J1610" s="22"/>
      <c r="K1610" s="21">
        <f>ROUND(E1610*J1610,2)</f>
        <v>0</v>
      </c>
      <c r="L1610" s="21">
        <v>21</v>
      </c>
      <c r="M1610" s="21">
        <f>G1610*(1+L1610/100)</f>
        <v>0</v>
      </c>
      <c r="N1610" s="393">
        <v>0</v>
      </c>
      <c r="O1610" s="393">
        <f>ROUND(E1610*N1610,2)</f>
        <v>0</v>
      </c>
      <c r="P1610" s="393">
        <v>0</v>
      </c>
      <c r="Q1610" s="393">
        <f>ROUND(E1610*P1610,2)</f>
        <v>0</v>
      </c>
      <c r="R1610" s="21"/>
      <c r="S1610" s="21" t="s">
        <v>2116</v>
      </c>
      <c r="T1610" s="21" t="s">
        <v>2116</v>
      </c>
      <c r="U1610" s="21">
        <v>0</v>
      </c>
      <c r="V1610" s="21">
        <f>ROUND(E1610*U1610,2)</f>
        <v>0</v>
      </c>
      <c r="W1610" s="21"/>
      <c r="X1610" s="21" t="s">
        <v>881</v>
      </c>
      <c r="Y1610" s="21" t="s">
        <v>2117</v>
      </c>
      <c r="Z1610" s="15"/>
      <c r="AA1610" s="15"/>
      <c r="AB1610" s="15"/>
      <c r="AC1610" s="15"/>
      <c r="AD1610" s="15"/>
      <c r="AE1610" s="15"/>
      <c r="AF1610" s="15"/>
      <c r="AG1610" s="15" t="s">
        <v>882</v>
      </c>
      <c r="AH1610" s="15"/>
      <c r="AI1610" s="15"/>
      <c r="AJ1610" s="15"/>
      <c r="AK1610" s="15"/>
      <c r="AL1610" s="15"/>
      <c r="AM1610" s="15"/>
      <c r="AN1610" s="15"/>
      <c r="AO1610" s="15"/>
      <c r="AP1610" s="15"/>
      <c r="AQ1610" s="15"/>
      <c r="AR1610" s="15"/>
      <c r="AS1610" s="15"/>
      <c r="AT1610" s="15"/>
      <c r="AU1610" s="15"/>
      <c r="AV1610" s="15"/>
      <c r="AW1610" s="15"/>
      <c r="AX1610" s="15"/>
      <c r="AY1610" s="15"/>
      <c r="AZ1610" s="15"/>
      <c r="BA1610" s="15"/>
      <c r="BB1610" s="15"/>
      <c r="BC1610" s="15"/>
      <c r="BD1610" s="15"/>
      <c r="BE1610" s="15"/>
      <c r="BF1610" s="15"/>
      <c r="BG1610" s="15"/>
      <c r="BH1610" s="15"/>
    </row>
    <row r="1611" spans="1:60">
      <c r="A1611" s="464" t="s">
        <v>120</v>
      </c>
      <c r="B1611" s="450" t="s">
        <v>85</v>
      </c>
      <c r="C1611" s="451" t="s">
        <v>86</v>
      </c>
      <c r="D1611" s="452"/>
      <c r="E1611" s="453"/>
      <c r="F1611" s="454"/>
      <c r="G1611" s="454">
        <f>SUMIF(AG1612:AG1619,"&lt;&gt;NOR",G1612:G1619)</f>
        <v>0</v>
      </c>
      <c r="H1611" s="454"/>
      <c r="I1611" s="454">
        <f>SUM(I1612:I1619)</f>
        <v>0</v>
      </c>
      <c r="J1611" s="454"/>
      <c r="K1611" s="454">
        <f>SUM(K1612:K1619)</f>
        <v>0</v>
      </c>
      <c r="L1611" s="454"/>
      <c r="M1611" s="454">
        <f>SUM(M1612:M1619)</f>
        <v>0</v>
      </c>
      <c r="N1611" s="453"/>
      <c r="O1611" s="453">
        <f>SUM(O1612:O1619)</f>
        <v>0.57000000000000006</v>
      </c>
      <c r="P1611" s="453"/>
      <c r="Q1611" s="453">
        <f>SUM(Q1612:Q1619)</f>
        <v>0</v>
      </c>
      <c r="R1611" s="454"/>
      <c r="S1611" s="454"/>
      <c r="T1611" s="455"/>
      <c r="U1611" s="24"/>
      <c r="V1611" s="24">
        <f>SUM(V1612:V1619)</f>
        <v>499.03999999999996</v>
      </c>
      <c r="W1611" s="24"/>
      <c r="X1611" s="24"/>
      <c r="Y1611" s="24"/>
      <c r="AG1611" t="s">
        <v>121</v>
      </c>
    </row>
    <row r="1612" spans="1:60" ht="22.5" outlineLevel="1">
      <c r="A1612" s="25">
        <v>237</v>
      </c>
      <c r="B1612" s="26" t="s">
        <v>1204</v>
      </c>
      <c r="C1612" s="29" t="s">
        <v>1205</v>
      </c>
      <c r="D1612" s="27" t="s">
        <v>152</v>
      </c>
      <c r="E1612" s="35">
        <v>103.5</v>
      </c>
      <c r="F1612" s="392"/>
      <c r="G1612" s="36">
        <f>ROUND(E1612*F1612,2)</f>
        <v>0</v>
      </c>
      <c r="H1612" s="392"/>
      <c r="I1612" s="36">
        <f>ROUND(E1612*H1612,2)</f>
        <v>0</v>
      </c>
      <c r="J1612" s="392"/>
      <c r="K1612" s="36">
        <f>ROUND(E1612*J1612,2)</f>
        <v>0</v>
      </c>
      <c r="L1612" s="36">
        <v>21</v>
      </c>
      <c r="M1612" s="36">
        <f>G1612*(1+L1612/100)</f>
        <v>0</v>
      </c>
      <c r="N1612" s="35">
        <v>5.6999999999999998E-4</v>
      </c>
      <c r="O1612" s="35">
        <f>ROUND(E1612*N1612,2)</f>
        <v>0.06</v>
      </c>
      <c r="P1612" s="35">
        <v>0</v>
      </c>
      <c r="Q1612" s="35">
        <f>ROUND(E1612*P1612,2)</f>
        <v>0</v>
      </c>
      <c r="R1612" s="36"/>
      <c r="S1612" s="36" t="s">
        <v>2116</v>
      </c>
      <c r="T1612" s="28" t="s">
        <v>2116</v>
      </c>
      <c r="U1612" s="21">
        <v>0.23</v>
      </c>
      <c r="V1612" s="21">
        <f>ROUND(E1612*U1612,2)</f>
        <v>23.81</v>
      </c>
      <c r="W1612" s="21"/>
      <c r="X1612" s="21" t="s">
        <v>135</v>
      </c>
      <c r="Y1612" s="21" t="s">
        <v>2117</v>
      </c>
      <c r="Z1612" s="15"/>
      <c r="AA1612" s="15"/>
      <c r="AB1612" s="15"/>
      <c r="AC1612" s="15"/>
      <c r="AD1612" s="15"/>
      <c r="AE1612" s="15"/>
      <c r="AF1612" s="15"/>
      <c r="AG1612" s="15" t="s">
        <v>136</v>
      </c>
      <c r="AH1612" s="15"/>
      <c r="AI1612" s="15"/>
      <c r="AJ1612" s="15"/>
      <c r="AK1612" s="15"/>
      <c r="AL1612" s="15"/>
      <c r="AM1612" s="15"/>
      <c r="AN1612" s="15"/>
      <c r="AO1612" s="15"/>
      <c r="AP1612" s="15"/>
      <c r="AQ1612" s="15"/>
      <c r="AR1612" s="15"/>
      <c r="AS1612" s="15"/>
      <c r="AT1612" s="15"/>
      <c r="AU1612" s="15"/>
      <c r="AV1612" s="15"/>
      <c r="AW1612" s="15"/>
      <c r="AX1612" s="15"/>
      <c r="AY1612" s="15"/>
      <c r="AZ1612" s="15"/>
      <c r="BA1612" s="15"/>
      <c r="BB1612" s="15"/>
      <c r="BC1612" s="15"/>
      <c r="BD1612" s="15"/>
      <c r="BE1612" s="15"/>
      <c r="BF1612" s="15"/>
      <c r="BG1612" s="15"/>
      <c r="BH1612" s="15"/>
    </row>
    <row r="1613" spans="1:60" outlineLevel="2">
      <c r="A1613" s="18"/>
      <c r="B1613" s="19"/>
      <c r="C1613" s="30" t="s">
        <v>1206</v>
      </c>
      <c r="D1613" s="23"/>
      <c r="E1613" s="34">
        <v>103.5</v>
      </c>
      <c r="F1613" s="21"/>
      <c r="G1613" s="21"/>
      <c r="H1613" s="21"/>
      <c r="I1613" s="21"/>
      <c r="J1613" s="21"/>
      <c r="K1613" s="21"/>
      <c r="L1613" s="21"/>
      <c r="M1613" s="21"/>
      <c r="N1613" s="393"/>
      <c r="O1613" s="393"/>
      <c r="P1613" s="393"/>
      <c r="Q1613" s="393"/>
      <c r="R1613" s="21"/>
      <c r="S1613" s="21"/>
      <c r="T1613" s="21"/>
      <c r="U1613" s="21"/>
      <c r="V1613" s="21"/>
      <c r="W1613" s="21"/>
      <c r="X1613" s="21"/>
      <c r="Y1613" s="21"/>
      <c r="Z1613" s="15"/>
      <c r="AA1613" s="15"/>
      <c r="AB1613" s="15"/>
      <c r="AC1613" s="15"/>
      <c r="AD1613" s="15"/>
      <c r="AE1613" s="15"/>
      <c r="AF1613" s="15"/>
      <c r="AG1613" s="15" t="s">
        <v>131</v>
      </c>
      <c r="AH1613" s="15">
        <v>0</v>
      </c>
      <c r="AI1613" s="15"/>
      <c r="AJ1613" s="15"/>
      <c r="AK1613" s="15"/>
      <c r="AL1613" s="15"/>
      <c r="AM1613" s="15"/>
      <c r="AN1613" s="15"/>
      <c r="AO1613" s="15"/>
      <c r="AP1613" s="15"/>
      <c r="AQ1613" s="15"/>
      <c r="AR1613" s="15"/>
      <c r="AS1613" s="15"/>
      <c r="AT1613" s="15"/>
      <c r="AU1613" s="15"/>
      <c r="AV1613" s="15"/>
      <c r="AW1613" s="15"/>
      <c r="AX1613" s="15"/>
      <c r="AY1613" s="15"/>
      <c r="AZ1613" s="15"/>
      <c r="BA1613" s="15"/>
      <c r="BB1613" s="15"/>
      <c r="BC1613" s="15"/>
      <c r="BD1613" s="15"/>
      <c r="BE1613" s="15"/>
      <c r="BF1613" s="15"/>
      <c r="BG1613" s="15"/>
      <c r="BH1613" s="15"/>
    </row>
    <row r="1614" spans="1:60" ht="22.5" outlineLevel="1">
      <c r="A1614" s="25">
        <v>238</v>
      </c>
      <c r="B1614" s="26" t="s">
        <v>1207</v>
      </c>
      <c r="C1614" s="29" t="s">
        <v>1208</v>
      </c>
      <c r="D1614" s="27" t="s">
        <v>152</v>
      </c>
      <c r="E1614" s="35">
        <v>3164.28</v>
      </c>
      <c r="F1614" s="392"/>
      <c r="G1614" s="36">
        <f>ROUND(E1614*F1614,2)</f>
        <v>0</v>
      </c>
      <c r="H1614" s="392"/>
      <c r="I1614" s="36">
        <f>ROUND(E1614*H1614,2)</f>
        <v>0</v>
      </c>
      <c r="J1614" s="392"/>
      <c r="K1614" s="36">
        <f>ROUND(E1614*J1614,2)</f>
        <v>0</v>
      </c>
      <c r="L1614" s="36">
        <v>21</v>
      </c>
      <c r="M1614" s="36">
        <f>G1614*(1+L1614/100)</f>
        <v>0</v>
      </c>
      <c r="N1614" s="35">
        <v>1.6000000000000001E-4</v>
      </c>
      <c r="O1614" s="35">
        <f>ROUND(E1614*N1614,2)</f>
        <v>0.51</v>
      </c>
      <c r="P1614" s="35">
        <v>0</v>
      </c>
      <c r="Q1614" s="35">
        <f>ROUND(E1614*P1614,2)</f>
        <v>0</v>
      </c>
      <c r="R1614" s="36"/>
      <c r="S1614" s="36" t="s">
        <v>2116</v>
      </c>
      <c r="T1614" s="28" t="s">
        <v>2116</v>
      </c>
      <c r="U1614" s="21">
        <v>0.15</v>
      </c>
      <c r="V1614" s="21">
        <f>ROUND(E1614*U1614,2)</f>
        <v>474.64</v>
      </c>
      <c r="W1614" s="21"/>
      <c r="X1614" s="21" t="s">
        <v>135</v>
      </c>
      <c r="Y1614" s="21" t="s">
        <v>2117</v>
      </c>
      <c r="Z1614" s="15"/>
      <c r="AA1614" s="15"/>
      <c r="AB1614" s="15"/>
      <c r="AC1614" s="15"/>
      <c r="AD1614" s="15"/>
      <c r="AE1614" s="15"/>
      <c r="AF1614" s="15"/>
      <c r="AG1614" s="15" t="s">
        <v>838</v>
      </c>
      <c r="AH1614" s="15"/>
      <c r="AI1614" s="15"/>
      <c r="AJ1614" s="15"/>
      <c r="AK1614" s="15"/>
      <c r="AL1614" s="15"/>
      <c r="AM1614" s="15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</row>
    <row r="1615" spans="1:60" outlineLevel="2">
      <c r="A1615" s="18"/>
      <c r="B1615" s="19"/>
      <c r="C1615" s="30" t="s">
        <v>1209</v>
      </c>
      <c r="D1615" s="23"/>
      <c r="E1615" s="34">
        <v>6.48</v>
      </c>
      <c r="F1615" s="21"/>
      <c r="G1615" s="21"/>
      <c r="H1615" s="21"/>
      <c r="I1615" s="21"/>
      <c r="J1615" s="21"/>
      <c r="K1615" s="21"/>
      <c r="L1615" s="21"/>
      <c r="M1615" s="21"/>
      <c r="N1615" s="393"/>
      <c r="O1615" s="393"/>
      <c r="P1615" s="393"/>
      <c r="Q1615" s="393"/>
      <c r="R1615" s="21"/>
      <c r="S1615" s="21"/>
      <c r="T1615" s="21"/>
      <c r="U1615" s="21"/>
      <c r="V1615" s="21"/>
      <c r="W1615" s="21"/>
      <c r="X1615" s="21"/>
      <c r="Y1615" s="21"/>
      <c r="Z1615" s="15"/>
      <c r="AA1615" s="15"/>
      <c r="AB1615" s="15"/>
      <c r="AC1615" s="15"/>
      <c r="AD1615" s="15"/>
      <c r="AE1615" s="15"/>
      <c r="AF1615" s="15"/>
      <c r="AG1615" s="15" t="s">
        <v>131</v>
      </c>
      <c r="AH1615" s="15">
        <v>0</v>
      </c>
      <c r="AI1615" s="15"/>
      <c r="AJ1615" s="15"/>
      <c r="AK1615" s="15"/>
      <c r="AL1615" s="15"/>
      <c r="AM1615" s="15"/>
      <c r="AN1615" s="15"/>
      <c r="AO1615" s="15"/>
      <c r="AP1615" s="15"/>
      <c r="AQ1615" s="15"/>
      <c r="AR1615" s="15"/>
      <c r="AS1615" s="15"/>
      <c r="AT1615" s="15"/>
      <c r="AU1615" s="15"/>
      <c r="AV1615" s="15"/>
      <c r="AW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</row>
    <row r="1616" spans="1:60" outlineLevel="3">
      <c r="A1616" s="18"/>
      <c r="B1616" s="19"/>
      <c r="C1616" s="30" t="s">
        <v>1210</v>
      </c>
      <c r="D1616" s="23"/>
      <c r="E1616" s="34">
        <v>1551.2</v>
      </c>
      <c r="F1616" s="21"/>
      <c r="G1616" s="21"/>
      <c r="H1616" s="21"/>
      <c r="I1616" s="21"/>
      <c r="J1616" s="21"/>
      <c r="K1616" s="21"/>
      <c r="L1616" s="21"/>
      <c r="M1616" s="21"/>
      <c r="N1616" s="393"/>
      <c r="O1616" s="393"/>
      <c r="P1616" s="393"/>
      <c r="Q1616" s="393"/>
      <c r="R1616" s="21"/>
      <c r="S1616" s="21"/>
      <c r="T1616" s="21"/>
      <c r="U1616" s="21"/>
      <c r="V1616" s="21"/>
      <c r="W1616" s="21"/>
      <c r="X1616" s="21"/>
      <c r="Y1616" s="21"/>
      <c r="Z1616" s="15"/>
      <c r="AA1616" s="15"/>
      <c r="AB1616" s="15"/>
      <c r="AC1616" s="15"/>
      <c r="AD1616" s="15"/>
      <c r="AE1616" s="15"/>
      <c r="AF1616" s="15"/>
      <c r="AG1616" s="15" t="s">
        <v>131</v>
      </c>
      <c r="AH1616" s="15">
        <v>0</v>
      </c>
      <c r="AI1616" s="15"/>
      <c r="AJ1616" s="15"/>
      <c r="AK1616" s="15"/>
      <c r="AL1616" s="15"/>
      <c r="AM1616" s="15"/>
      <c r="AN1616" s="15"/>
      <c r="AO1616" s="15"/>
      <c r="AP1616" s="15"/>
      <c r="AQ1616" s="15"/>
      <c r="AR1616" s="15"/>
      <c r="AS1616" s="15"/>
      <c r="AT1616" s="15"/>
      <c r="AU1616" s="15"/>
      <c r="AV1616" s="15"/>
      <c r="AW1616" s="15"/>
      <c r="AX1616" s="15"/>
      <c r="AY1616" s="15"/>
      <c r="AZ1616" s="15"/>
      <c r="BA1616" s="15"/>
      <c r="BB1616" s="15"/>
      <c r="BC1616" s="15"/>
      <c r="BD1616" s="15"/>
      <c r="BE1616" s="15"/>
      <c r="BF1616" s="15"/>
      <c r="BG1616" s="15"/>
      <c r="BH1616" s="15"/>
    </row>
    <row r="1617" spans="1:60" outlineLevel="3">
      <c r="A1617" s="18"/>
      <c r="B1617" s="19"/>
      <c r="C1617" s="30" t="s">
        <v>1211</v>
      </c>
      <c r="D1617" s="23"/>
      <c r="E1617" s="34">
        <v>1606.6</v>
      </c>
      <c r="F1617" s="21"/>
      <c r="G1617" s="21"/>
      <c r="H1617" s="21"/>
      <c r="I1617" s="21"/>
      <c r="J1617" s="21"/>
      <c r="K1617" s="21"/>
      <c r="L1617" s="21"/>
      <c r="M1617" s="21"/>
      <c r="N1617" s="393"/>
      <c r="O1617" s="393"/>
      <c r="P1617" s="393"/>
      <c r="Q1617" s="393"/>
      <c r="R1617" s="21"/>
      <c r="S1617" s="21"/>
      <c r="T1617" s="21"/>
      <c r="U1617" s="21"/>
      <c r="V1617" s="21"/>
      <c r="W1617" s="21"/>
      <c r="X1617" s="21"/>
      <c r="Y1617" s="21"/>
      <c r="Z1617" s="15"/>
      <c r="AA1617" s="15"/>
      <c r="AB1617" s="15"/>
      <c r="AC1617" s="15"/>
      <c r="AD1617" s="15"/>
      <c r="AE1617" s="15"/>
      <c r="AF1617" s="15"/>
      <c r="AG1617" s="15" t="s">
        <v>131</v>
      </c>
      <c r="AH1617" s="15">
        <v>0</v>
      </c>
      <c r="AI1617" s="15"/>
      <c r="AJ1617" s="15"/>
      <c r="AK1617" s="15"/>
      <c r="AL1617" s="15"/>
      <c r="AM1617" s="15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</row>
    <row r="1618" spans="1:60" outlineLevel="1">
      <c r="A1618" s="25">
        <v>239</v>
      </c>
      <c r="B1618" s="26" t="s">
        <v>1212</v>
      </c>
      <c r="C1618" s="29" t="s">
        <v>1213</v>
      </c>
      <c r="D1618" s="27" t="s">
        <v>152</v>
      </c>
      <c r="E1618" s="35">
        <v>2.1</v>
      </c>
      <c r="F1618" s="392"/>
      <c r="G1618" s="36">
        <f>ROUND(E1618*F1618,2)</f>
        <v>0</v>
      </c>
      <c r="H1618" s="392"/>
      <c r="I1618" s="36">
        <f>ROUND(E1618*H1618,2)</f>
        <v>0</v>
      </c>
      <c r="J1618" s="392"/>
      <c r="K1618" s="36">
        <f>ROUND(E1618*J1618,2)</f>
        <v>0</v>
      </c>
      <c r="L1618" s="36">
        <v>21</v>
      </c>
      <c r="M1618" s="36">
        <f>G1618*(1+L1618/100)</f>
        <v>0</v>
      </c>
      <c r="N1618" s="35">
        <v>6.2E-4</v>
      </c>
      <c r="O1618" s="35">
        <f>ROUND(E1618*N1618,2)</f>
        <v>0</v>
      </c>
      <c r="P1618" s="35">
        <v>0</v>
      </c>
      <c r="Q1618" s="35">
        <f>ROUND(E1618*P1618,2)</f>
        <v>0</v>
      </c>
      <c r="R1618" s="36"/>
      <c r="S1618" s="36" t="s">
        <v>2116</v>
      </c>
      <c r="T1618" s="28" t="s">
        <v>127</v>
      </c>
      <c r="U1618" s="21">
        <v>0.28000000000000003</v>
      </c>
      <c r="V1618" s="21">
        <f>ROUND(E1618*U1618,2)</f>
        <v>0.59</v>
      </c>
      <c r="W1618" s="21"/>
      <c r="X1618" s="21" t="s">
        <v>135</v>
      </c>
      <c r="Y1618" s="21" t="s">
        <v>2117</v>
      </c>
      <c r="Z1618" s="15"/>
      <c r="AA1618" s="15"/>
      <c r="AB1618" s="15"/>
      <c r="AC1618" s="15"/>
      <c r="AD1618" s="15"/>
      <c r="AE1618" s="15"/>
      <c r="AF1618" s="15"/>
      <c r="AG1618" s="15" t="s">
        <v>136</v>
      </c>
      <c r="AH1618" s="15"/>
      <c r="AI1618" s="15"/>
      <c r="AJ1618" s="15"/>
      <c r="AK1618" s="15"/>
      <c r="AL1618" s="15"/>
      <c r="AM1618" s="15"/>
      <c r="AN1618" s="15"/>
      <c r="AO1618" s="15"/>
      <c r="AP1618" s="15"/>
      <c r="AQ1618" s="15"/>
      <c r="AR1618" s="15"/>
      <c r="AS1618" s="15"/>
      <c r="AT1618" s="15"/>
      <c r="AU1618" s="15"/>
      <c r="AV1618" s="15"/>
      <c r="AW1618" s="15"/>
      <c r="AX1618" s="15"/>
      <c r="AY1618" s="15"/>
      <c r="AZ1618" s="15"/>
      <c r="BA1618" s="15"/>
      <c r="BB1618" s="15"/>
      <c r="BC1618" s="15"/>
      <c r="BD1618" s="15"/>
      <c r="BE1618" s="15"/>
      <c r="BF1618" s="15"/>
      <c r="BG1618" s="15"/>
      <c r="BH1618" s="15"/>
    </row>
    <row r="1619" spans="1:60" outlineLevel="2">
      <c r="A1619" s="18"/>
      <c r="B1619" s="19"/>
      <c r="C1619" s="30" t="s">
        <v>1214</v>
      </c>
      <c r="D1619" s="23"/>
      <c r="E1619" s="34">
        <v>2.1</v>
      </c>
      <c r="F1619" s="21"/>
      <c r="G1619" s="21"/>
      <c r="H1619" s="21"/>
      <c r="I1619" s="21"/>
      <c r="J1619" s="21"/>
      <c r="K1619" s="21"/>
      <c r="L1619" s="21"/>
      <c r="M1619" s="21"/>
      <c r="N1619" s="393"/>
      <c r="O1619" s="393"/>
      <c r="P1619" s="393"/>
      <c r="Q1619" s="393"/>
      <c r="R1619" s="21"/>
      <c r="S1619" s="21"/>
      <c r="T1619" s="21"/>
      <c r="U1619" s="21"/>
      <c r="V1619" s="21"/>
      <c r="W1619" s="21"/>
      <c r="X1619" s="21"/>
      <c r="Y1619" s="21"/>
      <c r="Z1619" s="15"/>
      <c r="AA1619" s="15"/>
      <c r="AB1619" s="15"/>
      <c r="AC1619" s="15"/>
      <c r="AD1619" s="15"/>
      <c r="AE1619" s="15"/>
      <c r="AF1619" s="15"/>
      <c r="AG1619" s="15" t="s">
        <v>131</v>
      </c>
      <c r="AH1619" s="15">
        <v>0</v>
      </c>
      <c r="AI1619" s="15"/>
      <c r="AJ1619" s="15"/>
      <c r="AK1619" s="15"/>
      <c r="AL1619" s="15"/>
      <c r="AM1619" s="15"/>
      <c r="AN1619" s="15"/>
      <c r="AO1619" s="15"/>
      <c r="AP1619" s="15"/>
      <c r="AQ1619" s="15"/>
      <c r="AR1619" s="15"/>
      <c r="AS1619" s="15"/>
      <c r="AT1619" s="15"/>
      <c r="AU1619" s="15"/>
      <c r="AV1619" s="15"/>
      <c r="AW1619" s="15"/>
      <c r="AX1619" s="15"/>
      <c r="AY1619" s="15"/>
      <c r="AZ1619" s="15"/>
      <c r="BA1619" s="15"/>
      <c r="BB1619" s="15"/>
      <c r="BC1619" s="15"/>
      <c r="BD1619" s="15"/>
      <c r="BE1619" s="15"/>
      <c r="BF1619" s="15"/>
      <c r="BG1619" s="15"/>
      <c r="BH1619" s="15"/>
    </row>
    <row r="1620" spans="1:60">
      <c r="A1620" s="464" t="s">
        <v>120</v>
      </c>
      <c r="B1620" s="450" t="s">
        <v>87</v>
      </c>
      <c r="C1620" s="451" t="s">
        <v>88</v>
      </c>
      <c r="D1620" s="452"/>
      <c r="E1620" s="453"/>
      <c r="F1620" s="454"/>
      <c r="G1620" s="454">
        <f>SUMIF(AG1621:AG2058,"&lt;&gt;NOR",G1621:G2058)</f>
        <v>0</v>
      </c>
      <c r="H1620" s="454"/>
      <c r="I1620" s="454">
        <f>SUM(I1621:I2058)</f>
        <v>0</v>
      </c>
      <c r="J1620" s="454"/>
      <c r="K1620" s="454">
        <f>SUM(K1621:K2058)</f>
        <v>0</v>
      </c>
      <c r="L1620" s="454"/>
      <c r="M1620" s="454">
        <f>SUM(M1621:M2058)</f>
        <v>0</v>
      </c>
      <c r="N1620" s="453"/>
      <c r="O1620" s="453">
        <f>SUM(O1621:O2058)</f>
        <v>3.04</v>
      </c>
      <c r="P1620" s="453"/>
      <c r="Q1620" s="453">
        <f>SUM(Q1621:Q2058)</f>
        <v>0</v>
      </c>
      <c r="R1620" s="454"/>
      <c r="S1620" s="454"/>
      <c r="T1620" s="455"/>
      <c r="U1620" s="24"/>
      <c r="V1620" s="24">
        <f>SUM(V1621:V2058)</f>
        <v>1359.75</v>
      </c>
      <c r="W1620" s="24"/>
      <c r="X1620" s="24"/>
      <c r="Y1620" s="24"/>
      <c r="AG1620" t="s">
        <v>121</v>
      </c>
    </row>
    <row r="1621" spans="1:60" outlineLevel="1">
      <c r="A1621" s="25">
        <v>240</v>
      </c>
      <c r="B1621" s="26" t="s">
        <v>1215</v>
      </c>
      <c r="C1621" s="29" t="s">
        <v>1216</v>
      </c>
      <c r="D1621" s="27" t="s">
        <v>152</v>
      </c>
      <c r="E1621" s="35">
        <v>6456.0673500000003</v>
      </c>
      <c r="F1621" s="392"/>
      <c r="G1621" s="36">
        <f>ROUND(E1621*F1621,2)</f>
        <v>0</v>
      </c>
      <c r="H1621" s="392"/>
      <c r="I1621" s="36">
        <f>ROUND(E1621*H1621,2)</f>
        <v>0</v>
      </c>
      <c r="J1621" s="392"/>
      <c r="K1621" s="36">
        <f>ROUND(E1621*J1621,2)</f>
        <v>0</v>
      </c>
      <c r="L1621" s="36">
        <v>21</v>
      </c>
      <c r="M1621" s="36">
        <f>G1621*(1+L1621/100)</f>
        <v>0</v>
      </c>
      <c r="N1621" s="35">
        <v>6.9999999999999994E-5</v>
      </c>
      <c r="O1621" s="35">
        <f>ROUND(E1621*N1621,2)</f>
        <v>0.45</v>
      </c>
      <c r="P1621" s="35">
        <v>0</v>
      </c>
      <c r="Q1621" s="35">
        <f>ROUND(E1621*P1621,2)</f>
        <v>0</v>
      </c>
      <c r="R1621" s="36"/>
      <c r="S1621" s="36" t="s">
        <v>2116</v>
      </c>
      <c r="T1621" s="28" t="s">
        <v>2116</v>
      </c>
      <c r="U1621" s="21">
        <v>3.2480000000000002E-2</v>
      </c>
      <c r="V1621" s="21">
        <f>ROUND(E1621*U1621,2)</f>
        <v>209.69</v>
      </c>
      <c r="W1621" s="21"/>
      <c r="X1621" s="21" t="s">
        <v>135</v>
      </c>
      <c r="Y1621" s="21" t="s">
        <v>2117</v>
      </c>
      <c r="Z1621" s="15"/>
      <c r="AA1621" s="15"/>
      <c r="AB1621" s="15"/>
      <c r="AC1621" s="15"/>
      <c r="AD1621" s="15"/>
      <c r="AE1621" s="15"/>
      <c r="AF1621" s="15"/>
      <c r="AG1621" s="15" t="s">
        <v>136</v>
      </c>
      <c r="AH1621" s="15"/>
      <c r="AI1621" s="15"/>
      <c r="AJ1621" s="15"/>
      <c r="AK1621" s="15"/>
      <c r="AL1621" s="15"/>
      <c r="AM1621" s="15"/>
      <c r="AN1621" s="15"/>
      <c r="AO1621" s="15"/>
      <c r="AP1621" s="15"/>
      <c r="AQ1621" s="15"/>
      <c r="AR1621" s="15"/>
      <c r="AS1621" s="15"/>
      <c r="AT1621" s="15"/>
      <c r="AU1621" s="15"/>
      <c r="AV1621" s="15"/>
      <c r="AW1621" s="15"/>
      <c r="AX1621" s="15"/>
      <c r="AY1621" s="15"/>
      <c r="AZ1621" s="15"/>
      <c r="BA1621" s="15"/>
      <c r="BB1621" s="15"/>
      <c r="BC1621" s="15"/>
      <c r="BD1621" s="15"/>
      <c r="BE1621" s="15"/>
      <c r="BF1621" s="15"/>
      <c r="BG1621" s="15"/>
      <c r="BH1621" s="15"/>
    </row>
    <row r="1622" spans="1:60" outlineLevel="2">
      <c r="A1622" s="18"/>
      <c r="B1622" s="19"/>
      <c r="C1622" s="30" t="s">
        <v>572</v>
      </c>
      <c r="D1622" s="23"/>
      <c r="E1622" s="34">
        <v>210.25</v>
      </c>
      <c r="F1622" s="21"/>
      <c r="G1622" s="21"/>
      <c r="H1622" s="21"/>
      <c r="I1622" s="21"/>
      <c r="J1622" s="21"/>
      <c r="K1622" s="21"/>
      <c r="L1622" s="21"/>
      <c r="M1622" s="21"/>
      <c r="N1622" s="393"/>
      <c r="O1622" s="393"/>
      <c r="P1622" s="393"/>
      <c r="Q1622" s="393"/>
      <c r="R1622" s="21"/>
      <c r="S1622" s="21"/>
      <c r="T1622" s="21"/>
      <c r="U1622" s="21"/>
      <c r="V1622" s="21"/>
      <c r="W1622" s="21"/>
      <c r="X1622" s="21"/>
      <c r="Y1622" s="21"/>
      <c r="Z1622" s="15"/>
      <c r="AA1622" s="15"/>
      <c r="AB1622" s="15"/>
      <c r="AC1622" s="15"/>
      <c r="AD1622" s="15"/>
      <c r="AE1622" s="15"/>
      <c r="AF1622" s="15"/>
      <c r="AG1622" s="15" t="s">
        <v>131</v>
      </c>
      <c r="AH1622" s="15">
        <v>0</v>
      </c>
      <c r="AI1622" s="15"/>
      <c r="AJ1622" s="15"/>
      <c r="AK1622" s="15"/>
      <c r="AL1622" s="15"/>
      <c r="AM1622" s="15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</row>
    <row r="1623" spans="1:60" outlineLevel="3">
      <c r="A1623" s="18"/>
      <c r="B1623" s="19"/>
      <c r="C1623" s="30" t="s">
        <v>237</v>
      </c>
      <c r="D1623" s="23"/>
      <c r="E1623" s="34">
        <v>102.96</v>
      </c>
      <c r="F1623" s="21"/>
      <c r="G1623" s="21"/>
      <c r="H1623" s="21"/>
      <c r="I1623" s="21"/>
      <c r="J1623" s="21"/>
      <c r="K1623" s="21"/>
      <c r="L1623" s="21"/>
      <c r="M1623" s="21"/>
      <c r="N1623" s="393"/>
      <c r="O1623" s="393"/>
      <c r="P1623" s="393"/>
      <c r="Q1623" s="393"/>
      <c r="R1623" s="21"/>
      <c r="S1623" s="21"/>
      <c r="T1623" s="21"/>
      <c r="U1623" s="21"/>
      <c r="V1623" s="21"/>
      <c r="W1623" s="21"/>
      <c r="X1623" s="21"/>
      <c r="Y1623" s="21"/>
      <c r="Z1623" s="15"/>
      <c r="AA1623" s="15"/>
      <c r="AB1623" s="15"/>
      <c r="AC1623" s="15"/>
      <c r="AD1623" s="15"/>
      <c r="AE1623" s="15"/>
      <c r="AF1623" s="15"/>
      <c r="AG1623" s="15" t="s">
        <v>131</v>
      </c>
      <c r="AH1623" s="15">
        <v>0</v>
      </c>
      <c r="AI1623" s="15"/>
      <c r="AJ1623" s="15"/>
      <c r="AK1623" s="15"/>
      <c r="AL1623" s="15"/>
      <c r="AM1623" s="15"/>
      <c r="AN1623" s="15"/>
      <c r="AO1623" s="15"/>
      <c r="AP1623" s="15"/>
      <c r="AQ1623" s="15"/>
      <c r="AR1623" s="15"/>
      <c r="AS1623" s="15"/>
      <c r="AT1623" s="15"/>
      <c r="AU1623" s="15"/>
      <c r="AV1623" s="15"/>
      <c r="AW1623" s="15"/>
      <c r="AX1623" s="15"/>
      <c r="AY1623" s="15"/>
      <c r="AZ1623" s="15"/>
      <c r="BA1623" s="15"/>
      <c r="BB1623" s="15"/>
      <c r="BC1623" s="15"/>
      <c r="BD1623" s="15"/>
      <c r="BE1623" s="15"/>
      <c r="BF1623" s="15"/>
      <c r="BG1623" s="15"/>
      <c r="BH1623" s="15"/>
    </row>
    <row r="1624" spans="1:60" outlineLevel="3">
      <c r="A1624" s="18"/>
      <c r="B1624" s="19"/>
      <c r="C1624" s="30" t="s">
        <v>238</v>
      </c>
      <c r="D1624" s="23"/>
      <c r="E1624" s="34">
        <v>-6.4</v>
      </c>
      <c r="F1624" s="21"/>
      <c r="G1624" s="21"/>
      <c r="H1624" s="21"/>
      <c r="I1624" s="21"/>
      <c r="J1624" s="21"/>
      <c r="K1624" s="21"/>
      <c r="L1624" s="21"/>
      <c r="M1624" s="21"/>
      <c r="N1624" s="393"/>
      <c r="O1624" s="393"/>
      <c r="P1624" s="393"/>
      <c r="Q1624" s="393"/>
      <c r="R1624" s="21"/>
      <c r="S1624" s="21"/>
      <c r="T1624" s="21"/>
      <c r="U1624" s="21"/>
      <c r="V1624" s="21"/>
      <c r="W1624" s="21"/>
      <c r="X1624" s="21"/>
      <c r="Y1624" s="21"/>
      <c r="Z1624" s="15"/>
      <c r="AA1624" s="15"/>
      <c r="AB1624" s="15"/>
      <c r="AC1624" s="15"/>
      <c r="AD1624" s="15"/>
      <c r="AE1624" s="15"/>
      <c r="AF1624" s="15"/>
      <c r="AG1624" s="15" t="s">
        <v>131</v>
      </c>
      <c r="AH1624" s="15">
        <v>0</v>
      </c>
      <c r="AI1624" s="15"/>
      <c r="AJ1624" s="15"/>
      <c r="AK1624" s="15"/>
      <c r="AL1624" s="15"/>
      <c r="AM1624" s="15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</row>
    <row r="1625" spans="1:60" outlineLevel="3">
      <c r="A1625" s="18"/>
      <c r="B1625" s="19"/>
      <c r="C1625" s="30" t="s">
        <v>239</v>
      </c>
      <c r="D1625" s="23"/>
      <c r="E1625" s="34">
        <v>51.84</v>
      </c>
      <c r="F1625" s="21"/>
      <c r="G1625" s="21"/>
      <c r="H1625" s="21"/>
      <c r="I1625" s="21"/>
      <c r="J1625" s="21"/>
      <c r="K1625" s="21"/>
      <c r="L1625" s="21"/>
      <c r="M1625" s="21"/>
      <c r="N1625" s="393"/>
      <c r="O1625" s="393"/>
      <c r="P1625" s="393"/>
      <c r="Q1625" s="393"/>
      <c r="R1625" s="21"/>
      <c r="S1625" s="21"/>
      <c r="T1625" s="21"/>
      <c r="U1625" s="21"/>
      <c r="V1625" s="21"/>
      <c r="W1625" s="21"/>
      <c r="X1625" s="21"/>
      <c r="Y1625" s="21"/>
      <c r="Z1625" s="15"/>
      <c r="AA1625" s="15"/>
      <c r="AB1625" s="15"/>
      <c r="AC1625" s="15"/>
      <c r="AD1625" s="15"/>
      <c r="AE1625" s="15"/>
      <c r="AF1625" s="15"/>
      <c r="AG1625" s="15" t="s">
        <v>131</v>
      </c>
      <c r="AH1625" s="15">
        <v>0</v>
      </c>
      <c r="AI1625" s="15"/>
      <c r="AJ1625" s="15"/>
      <c r="AK1625" s="15"/>
      <c r="AL1625" s="15"/>
      <c r="AM1625" s="15"/>
      <c r="AN1625" s="15"/>
      <c r="AO1625" s="15"/>
      <c r="AP1625" s="15"/>
      <c r="AQ1625" s="15"/>
      <c r="AR1625" s="15"/>
      <c r="AS1625" s="15"/>
      <c r="AT1625" s="15"/>
      <c r="AU1625" s="15"/>
      <c r="AV1625" s="15"/>
      <c r="AW1625" s="15"/>
      <c r="AX1625" s="15"/>
      <c r="AY1625" s="15"/>
      <c r="AZ1625" s="15"/>
      <c r="BA1625" s="15"/>
      <c r="BB1625" s="15"/>
      <c r="BC1625" s="15"/>
      <c r="BD1625" s="15"/>
      <c r="BE1625" s="15"/>
      <c r="BF1625" s="15"/>
      <c r="BG1625" s="15"/>
      <c r="BH1625" s="15"/>
    </row>
    <row r="1626" spans="1:60" outlineLevel="3">
      <c r="A1626" s="18"/>
      <c r="B1626" s="19"/>
      <c r="C1626" s="30" t="s">
        <v>240</v>
      </c>
      <c r="D1626" s="23"/>
      <c r="E1626" s="34">
        <v>-3.2</v>
      </c>
      <c r="F1626" s="21"/>
      <c r="G1626" s="21"/>
      <c r="H1626" s="21"/>
      <c r="I1626" s="21"/>
      <c r="J1626" s="21"/>
      <c r="K1626" s="21"/>
      <c r="L1626" s="21"/>
      <c r="M1626" s="21"/>
      <c r="N1626" s="393"/>
      <c r="O1626" s="393"/>
      <c r="P1626" s="393"/>
      <c r="Q1626" s="393"/>
      <c r="R1626" s="21"/>
      <c r="S1626" s="21"/>
      <c r="T1626" s="21"/>
      <c r="U1626" s="21"/>
      <c r="V1626" s="21"/>
      <c r="W1626" s="21"/>
      <c r="X1626" s="21"/>
      <c r="Y1626" s="21"/>
      <c r="Z1626" s="15"/>
      <c r="AA1626" s="15"/>
      <c r="AB1626" s="15"/>
      <c r="AC1626" s="15"/>
      <c r="AD1626" s="15"/>
      <c r="AE1626" s="15"/>
      <c r="AF1626" s="15"/>
      <c r="AG1626" s="15" t="s">
        <v>131</v>
      </c>
      <c r="AH1626" s="15">
        <v>0</v>
      </c>
      <c r="AI1626" s="15"/>
      <c r="AJ1626" s="15"/>
      <c r="AK1626" s="15"/>
      <c r="AL1626" s="15"/>
      <c r="AM1626" s="15"/>
      <c r="AN1626" s="15"/>
      <c r="AO1626" s="15"/>
      <c r="AP1626" s="15"/>
      <c r="AQ1626" s="15"/>
      <c r="AR1626" s="15"/>
      <c r="AS1626" s="15"/>
      <c r="AT1626" s="15"/>
      <c r="AU1626" s="15"/>
      <c r="AV1626" s="15"/>
      <c r="AW1626" s="15"/>
      <c r="AX1626" s="15"/>
      <c r="AY1626" s="15"/>
      <c r="AZ1626" s="15"/>
      <c r="BA1626" s="15"/>
      <c r="BB1626" s="15"/>
      <c r="BC1626" s="15"/>
      <c r="BD1626" s="15"/>
      <c r="BE1626" s="15"/>
      <c r="BF1626" s="15"/>
      <c r="BG1626" s="15"/>
      <c r="BH1626" s="15"/>
    </row>
    <row r="1627" spans="1:60" ht="22.5" outlineLevel="3">
      <c r="A1627" s="18"/>
      <c r="B1627" s="19"/>
      <c r="C1627" s="30" t="s">
        <v>297</v>
      </c>
      <c r="D1627" s="23"/>
      <c r="E1627" s="34">
        <v>330.1</v>
      </c>
      <c r="F1627" s="21"/>
      <c r="G1627" s="21"/>
      <c r="H1627" s="21"/>
      <c r="I1627" s="21"/>
      <c r="J1627" s="21"/>
      <c r="K1627" s="21"/>
      <c r="L1627" s="21"/>
      <c r="M1627" s="21"/>
      <c r="N1627" s="393"/>
      <c r="O1627" s="393"/>
      <c r="P1627" s="393"/>
      <c r="Q1627" s="393"/>
      <c r="R1627" s="21"/>
      <c r="S1627" s="21"/>
      <c r="T1627" s="21"/>
      <c r="U1627" s="21"/>
      <c r="V1627" s="21"/>
      <c r="W1627" s="21"/>
      <c r="X1627" s="21"/>
      <c r="Y1627" s="21"/>
      <c r="Z1627" s="15"/>
      <c r="AA1627" s="15"/>
      <c r="AB1627" s="15"/>
      <c r="AC1627" s="15"/>
      <c r="AD1627" s="15"/>
      <c r="AE1627" s="15"/>
      <c r="AF1627" s="15"/>
      <c r="AG1627" s="15" t="s">
        <v>131</v>
      </c>
      <c r="AH1627" s="15">
        <v>0</v>
      </c>
      <c r="AI1627" s="15"/>
      <c r="AJ1627" s="15"/>
      <c r="AK1627" s="15"/>
      <c r="AL1627" s="15"/>
      <c r="AM1627" s="15"/>
      <c r="AN1627" s="15"/>
      <c r="AO1627" s="15"/>
      <c r="AP1627" s="15"/>
      <c r="AQ1627" s="15"/>
      <c r="AR1627" s="15"/>
      <c r="AS1627" s="15"/>
      <c r="AT1627" s="15"/>
      <c r="AU1627" s="15"/>
      <c r="AV1627" s="15"/>
      <c r="AW1627" s="15"/>
      <c r="AX1627" s="15"/>
      <c r="AY1627" s="15"/>
      <c r="AZ1627" s="15"/>
      <c r="BA1627" s="15"/>
      <c r="BB1627" s="15"/>
      <c r="BC1627" s="15"/>
      <c r="BD1627" s="15"/>
      <c r="BE1627" s="15"/>
      <c r="BF1627" s="15"/>
      <c r="BG1627" s="15"/>
      <c r="BH1627" s="15"/>
    </row>
    <row r="1628" spans="1:60" outlineLevel="3">
      <c r="A1628" s="18"/>
      <c r="B1628" s="19"/>
      <c r="C1628" s="30" t="s">
        <v>298</v>
      </c>
      <c r="D1628" s="23"/>
      <c r="E1628" s="34">
        <v>207.7</v>
      </c>
      <c r="F1628" s="21"/>
      <c r="G1628" s="21"/>
      <c r="H1628" s="21"/>
      <c r="I1628" s="21"/>
      <c r="J1628" s="21"/>
      <c r="K1628" s="21"/>
      <c r="L1628" s="21"/>
      <c r="M1628" s="21"/>
      <c r="N1628" s="393"/>
      <c r="O1628" s="393"/>
      <c r="P1628" s="393"/>
      <c r="Q1628" s="393"/>
      <c r="R1628" s="21"/>
      <c r="S1628" s="21"/>
      <c r="T1628" s="21"/>
      <c r="U1628" s="21"/>
      <c r="V1628" s="21"/>
      <c r="W1628" s="21"/>
      <c r="X1628" s="21"/>
      <c r="Y1628" s="21"/>
      <c r="Z1628" s="15"/>
      <c r="AA1628" s="15"/>
      <c r="AB1628" s="15"/>
      <c r="AC1628" s="15"/>
      <c r="AD1628" s="15"/>
      <c r="AE1628" s="15"/>
      <c r="AF1628" s="15"/>
      <c r="AG1628" s="15" t="s">
        <v>131</v>
      </c>
      <c r="AH1628" s="15">
        <v>0</v>
      </c>
      <c r="AI1628" s="15"/>
      <c r="AJ1628" s="15"/>
      <c r="AK1628" s="15"/>
      <c r="AL1628" s="15"/>
      <c r="AM1628" s="15"/>
      <c r="AN1628" s="15"/>
      <c r="AO1628" s="15"/>
      <c r="AP1628" s="15"/>
      <c r="AQ1628" s="15"/>
      <c r="AR1628" s="15"/>
      <c r="AS1628" s="15"/>
      <c r="AT1628" s="15"/>
      <c r="AU1628" s="15"/>
      <c r="AV1628" s="15"/>
      <c r="AW1628" s="15"/>
      <c r="AX1628" s="15"/>
      <c r="AY1628" s="15"/>
      <c r="AZ1628" s="15"/>
      <c r="BA1628" s="15"/>
      <c r="BB1628" s="15"/>
      <c r="BC1628" s="15"/>
      <c r="BD1628" s="15"/>
      <c r="BE1628" s="15"/>
      <c r="BF1628" s="15"/>
      <c r="BG1628" s="15"/>
      <c r="BH1628" s="15"/>
    </row>
    <row r="1629" spans="1:60" outlineLevel="3">
      <c r="A1629" s="18"/>
      <c r="B1629" s="19"/>
      <c r="C1629" s="30" t="s">
        <v>299</v>
      </c>
      <c r="D1629" s="23"/>
      <c r="E1629" s="34">
        <v>53.9</v>
      </c>
      <c r="F1629" s="21"/>
      <c r="G1629" s="21"/>
      <c r="H1629" s="21"/>
      <c r="I1629" s="21"/>
      <c r="J1629" s="21"/>
      <c r="K1629" s="21"/>
      <c r="L1629" s="21"/>
      <c r="M1629" s="21"/>
      <c r="N1629" s="393"/>
      <c r="O1629" s="393"/>
      <c r="P1629" s="393"/>
      <c r="Q1629" s="393"/>
      <c r="R1629" s="21"/>
      <c r="S1629" s="21"/>
      <c r="T1629" s="21"/>
      <c r="U1629" s="21"/>
      <c r="V1629" s="21"/>
      <c r="W1629" s="21"/>
      <c r="X1629" s="21"/>
      <c r="Y1629" s="21"/>
      <c r="Z1629" s="15"/>
      <c r="AA1629" s="15"/>
      <c r="AB1629" s="15"/>
      <c r="AC1629" s="15"/>
      <c r="AD1629" s="15"/>
      <c r="AE1629" s="15"/>
      <c r="AF1629" s="15"/>
      <c r="AG1629" s="15" t="s">
        <v>131</v>
      </c>
      <c r="AH1629" s="15">
        <v>0</v>
      </c>
      <c r="AI1629" s="15"/>
      <c r="AJ1629" s="15"/>
      <c r="AK1629" s="15"/>
      <c r="AL1629" s="15"/>
      <c r="AM1629" s="15"/>
      <c r="AN1629" s="15"/>
      <c r="AO1629" s="15"/>
      <c r="AP1629" s="15"/>
      <c r="AQ1629" s="15"/>
      <c r="AR1629" s="15"/>
      <c r="AS1629" s="15"/>
      <c r="AT1629" s="15"/>
      <c r="AU1629" s="15"/>
      <c r="AV1629" s="15"/>
      <c r="AW1629" s="15"/>
      <c r="AX1629" s="15"/>
      <c r="AY1629" s="15"/>
      <c r="AZ1629" s="15"/>
      <c r="BA1629" s="15"/>
      <c r="BB1629" s="15"/>
      <c r="BC1629" s="15"/>
      <c r="BD1629" s="15"/>
      <c r="BE1629" s="15"/>
      <c r="BF1629" s="15"/>
      <c r="BG1629" s="15"/>
      <c r="BH1629" s="15"/>
    </row>
    <row r="1630" spans="1:60" outlineLevel="3">
      <c r="A1630" s="18"/>
      <c r="B1630" s="19"/>
      <c r="C1630" s="30" t="s">
        <v>300</v>
      </c>
      <c r="D1630" s="23"/>
      <c r="E1630" s="34">
        <v>4.5999999999999996</v>
      </c>
      <c r="F1630" s="21"/>
      <c r="G1630" s="21"/>
      <c r="H1630" s="21"/>
      <c r="I1630" s="21"/>
      <c r="J1630" s="21"/>
      <c r="K1630" s="21"/>
      <c r="L1630" s="21"/>
      <c r="M1630" s="21"/>
      <c r="N1630" s="393"/>
      <c r="O1630" s="393"/>
      <c r="P1630" s="393"/>
      <c r="Q1630" s="393"/>
      <c r="R1630" s="21"/>
      <c r="S1630" s="21"/>
      <c r="T1630" s="21"/>
      <c r="U1630" s="21"/>
      <c r="V1630" s="21"/>
      <c r="W1630" s="21"/>
      <c r="X1630" s="21"/>
      <c r="Y1630" s="21"/>
      <c r="Z1630" s="15"/>
      <c r="AA1630" s="15"/>
      <c r="AB1630" s="15"/>
      <c r="AC1630" s="15"/>
      <c r="AD1630" s="15"/>
      <c r="AE1630" s="15"/>
      <c r="AF1630" s="15"/>
      <c r="AG1630" s="15" t="s">
        <v>131</v>
      </c>
      <c r="AH1630" s="15">
        <v>0</v>
      </c>
      <c r="AI1630" s="15"/>
      <c r="AJ1630" s="15"/>
      <c r="AK1630" s="15"/>
      <c r="AL1630" s="15"/>
      <c r="AM1630" s="15"/>
      <c r="AN1630" s="15"/>
      <c r="AO1630" s="15"/>
      <c r="AP1630" s="15"/>
      <c r="AQ1630" s="15"/>
      <c r="AR1630" s="15"/>
      <c r="AS1630" s="15"/>
      <c r="AT1630" s="15"/>
      <c r="AU1630" s="15"/>
      <c r="AV1630" s="15"/>
      <c r="AW1630" s="15"/>
      <c r="AX1630" s="15"/>
      <c r="AY1630" s="15"/>
      <c r="AZ1630" s="15"/>
      <c r="BA1630" s="15"/>
      <c r="BB1630" s="15"/>
      <c r="BC1630" s="15"/>
      <c r="BD1630" s="15"/>
      <c r="BE1630" s="15"/>
      <c r="BF1630" s="15"/>
      <c r="BG1630" s="15"/>
      <c r="BH1630" s="15"/>
    </row>
    <row r="1631" spans="1:60" outlineLevel="3">
      <c r="A1631" s="18"/>
      <c r="B1631" s="19"/>
      <c r="C1631" s="30" t="s">
        <v>301</v>
      </c>
      <c r="D1631" s="23"/>
      <c r="E1631" s="34">
        <v>45.9</v>
      </c>
      <c r="F1631" s="21"/>
      <c r="G1631" s="21"/>
      <c r="H1631" s="21"/>
      <c r="I1631" s="21"/>
      <c r="J1631" s="21"/>
      <c r="K1631" s="21"/>
      <c r="L1631" s="21"/>
      <c r="M1631" s="21"/>
      <c r="N1631" s="393"/>
      <c r="O1631" s="393"/>
      <c r="P1631" s="393"/>
      <c r="Q1631" s="393"/>
      <c r="R1631" s="21"/>
      <c r="S1631" s="21"/>
      <c r="T1631" s="21"/>
      <c r="U1631" s="21"/>
      <c r="V1631" s="21"/>
      <c r="W1631" s="21"/>
      <c r="X1631" s="21"/>
      <c r="Y1631" s="21"/>
      <c r="Z1631" s="15"/>
      <c r="AA1631" s="15"/>
      <c r="AB1631" s="15"/>
      <c r="AC1631" s="15"/>
      <c r="AD1631" s="15"/>
      <c r="AE1631" s="15"/>
      <c r="AF1631" s="15"/>
      <c r="AG1631" s="15" t="s">
        <v>131</v>
      </c>
      <c r="AH1631" s="15">
        <v>0</v>
      </c>
      <c r="AI1631" s="15"/>
      <c r="AJ1631" s="15"/>
      <c r="AK1631" s="15"/>
      <c r="AL1631" s="15"/>
      <c r="AM1631" s="15"/>
      <c r="AN1631" s="15"/>
      <c r="AO1631" s="15"/>
      <c r="AP1631" s="15"/>
      <c r="AQ1631" s="15"/>
      <c r="AR1631" s="15"/>
      <c r="AS1631" s="15"/>
      <c r="AT1631" s="15"/>
      <c r="AU1631" s="15"/>
      <c r="AV1631" s="15"/>
      <c r="AW1631" s="15"/>
      <c r="AX1631" s="15"/>
      <c r="AY1631" s="15"/>
      <c r="AZ1631" s="15"/>
      <c r="BA1631" s="15"/>
      <c r="BB1631" s="15"/>
      <c r="BC1631" s="15"/>
      <c r="BD1631" s="15"/>
      <c r="BE1631" s="15"/>
      <c r="BF1631" s="15"/>
      <c r="BG1631" s="15"/>
      <c r="BH1631" s="15"/>
    </row>
    <row r="1632" spans="1:60" outlineLevel="3">
      <c r="A1632" s="18"/>
      <c r="B1632" s="19"/>
      <c r="C1632" s="30" t="s">
        <v>302</v>
      </c>
      <c r="D1632" s="23"/>
      <c r="E1632" s="34">
        <v>63.4</v>
      </c>
      <c r="F1632" s="21"/>
      <c r="G1632" s="21"/>
      <c r="H1632" s="21"/>
      <c r="I1632" s="21"/>
      <c r="J1632" s="21"/>
      <c r="K1632" s="21"/>
      <c r="L1632" s="21"/>
      <c r="M1632" s="21"/>
      <c r="N1632" s="393"/>
      <c r="O1632" s="393"/>
      <c r="P1632" s="393"/>
      <c r="Q1632" s="393"/>
      <c r="R1632" s="21"/>
      <c r="S1632" s="21"/>
      <c r="T1632" s="21"/>
      <c r="U1632" s="21"/>
      <c r="V1632" s="21"/>
      <c r="W1632" s="21"/>
      <c r="X1632" s="21"/>
      <c r="Y1632" s="21"/>
      <c r="Z1632" s="15"/>
      <c r="AA1632" s="15"/>
      <c r="AB1632" s="15"/>
      <c r="AC1632" s="15"/>
      <c r="AD1632" s="15"/>
      <c r="AE1632" s="15"/>
      <c r="AF1632" s="15"/>
      <c r="AG1632" s="15" t="s">
        <v>131</v>
      </c>
      <c r="AH1632" s="15">
        <v>0</v>
      </c>
      <c r="AI1632" s="15"/>
      <c r="AJ1632" s="15"/>
      <c r="AK1632" s="15"/>
      <c r="AL1632" s="15"/>
      <c r="AM1632" s="15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</row>
    <row r="1633" spans="1:60" outlineLevel="3">
      <c r="A1633" s="18"/>
      <c r="B1633" s="19"/>
      <c r="C1633" s="30" t="s">
        <v>303</v>
      </c>
      <c r="D1633" s="23"/>
      <c r="E1633" s="34">
        <v>492.8</v>
      </c>
      <c r="F1633" s="21"/>
      <c r="G1633" s="21"/>
      <c r="H1633" s="21"/>
      <c r="I1633" s="21"/>
      <c r="J1633" s="21"/>
      <c r="K1633" s="21"/>
      <c r="L1633" s="21"/>
      <c r="M1633" s="21"/>
      <c r="N1633" s="393"/>
      <c r="O1633" s="393"/>
      <c r="P1633" s="393"/>
      <c r="Q1633" s="393"/>
      <c r="R1633" s="21"/>
      <c r="S1633" s="21"/>
      <c r="T1633" s="21"/>
      <c r="U1633" s="21"/>
      <c r="V1633" s="21"/>
      <c r="W1633" s="21"/>
      <c r="X1633" s="21"/>
      <c r="Y1633" s="21"/>
      <c r="Z1633" s="15"/>
      <c r="AA1633" s="15"/>
      <c r="AB1633" s="15"/>
      <c r="AC1633" s="15"/>
      <c r="AD1633" s="15"/>
      <c r="AE1633" s="15"/>
      <c r="AF1633" s="15"/>
      <c r="AG1633" s="15" t="s">
        <v>131</v>
      </c>
      <c r="AH1633" s="15">
        <v>0</v>
      </c>
      <c r="AI1633" s="15"/>
      <c r="AJ1633" s="15"/>
      <c r="AK1633" s="15"/>
      <c r="AL1633" s="15"/>
      <c r="AM1633" s="15"/>
      <c r="AN1633" s="15"/>
      <c r="AO1633" s="15"/>
      <c r="AP1633" s="15"/>
      <c r="AQ1633" s="15"/>
      <c r="AR1633" s="15"/>
      <c r="AS1633" s="15"/>
      <c r="AT1633" s="15"/>
      <c r="AU1633" s="15"/>
      <c r="AV1633" s="15"/>
      <c r="AW1633" s="15"/>
      <c r="AX1633" s="15"/>
      <c r="AY1633" s="15"/>
      <c r="AZ1633" s="15"/>
      <c r="BA1633" s="15"/>
      <c r="BB1633" s="15"/>
      <c r="BC1633" s="15"/>
      <c r="BD1633" s="15"/>
      <c r="BE1633" s="15"/>
      <c r="BF1633" s="15"/>
      <c r="BG1633" s="15"/>
      <c r="BH1633" s="15"/>
    </row>
    <row r="1634" spans="1:60" outlineLevel="3">
      <c r="A1634" s="18"/>
      <c r="B1634" s="19"/>
      <c r="C1634" s="30" t="s">
        <v>304</v>
      </c>
      <c r="D1634" s="23"/>
      <c r="E1634" s="34">
        <v>45.64</v>
      </c>
      <c r="F1634" s="21"/>
      <c r="G1634" s="21"/>
      <c r="H1634" s="21"/>
      <c r="I1634" s="21"/>
      <c r="J1634" s="21"/>
      <c r="K1634" s="21"/>
      <c r="L1634" s="21"/>
      <c r="M1634" s="21"/>
      <c r="N1634" s="393"/>
      <c r="O1634" s="393"/>
      <c r="P1634" s="393"/>
      <c r="Q1634" s="393"/>
      <c r="R1634" s="21"/>
      <c r="S1634" s="21"/>
      <c r="T1634" s="21"/>
      <c r="U1634" s="21"/>
      <c r="V1634" s="21"/>
      <c r="W1634" s="21"/>
      <c r="X1634" s="21"/>
      <c r="Y1634" s="21"/>
      <c r="Z1634" s="15"/>
      <c r="AA1634" s="15"/>
      <c r="AB1634" s="15"/>
      <c r="AC1634" s="15"/>
      <c r="AD1634" s="15"/>
      <c r="AE1634" s="15"/>
      <c r="AF1634" s="15"/>
      <c r="AG1634" s="15" t="s">
        <v>131</v>
      </c>
      <c r="AH1634" s="15">
        <v>0</v>
      </c>
      <c r="AI1634" s="15"/>
      <c r="AJ1634" s="15"/>
      <c r="AK1634" s="15"/>
      <c r="AL1634" s="15"/>
      <c r="AM1634" s="15"/>
      <c r="AN1634" s="15"/>
      <c r="AO1634" s="15"/>
      <c r="AP1634" s="15"/>
      <c r="AQ1634" s="15"/>
      <c r="AR1634" s="15"/>
      <c r="AS1634" s="15"/>
      <c r="AT1634" s="15"/>
      <c r="AU1634" s="15"/>
      <c r="AV1634" s="15"/>
      <c r="AW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</row>
    <row r="1635" spans="1:60" outlineLevel="3">
      <c r="A1635" s="18"/>
      <c r="B1635" s="19"/>
      <c r="C1635" s="30" t="s">
        <v>305</v>
      </c>
      <c r="D1635" s="23"/>
      <c r="E1635" s="34">
        <v>478.6</v>
      </c>
      <c r="F1635" s="21"/>
      <c r="G1635" s="21"/>
      <c r="H1635" s="21"/>
      <c r="I1635" s="21"/>
      <c r="J1635" s="21"/>
      <c r="K1635" s="21"/>
      <c r="L1635" s="21"/>
      <c r="M1635" s="21"/>
      <c r="N1635" s="393"/>
      <c r="O1635" s="393"/>
      <c r="P1635" s="393"/>
      <c r="Q1635" s="393"/>
      <c r="R1635" s="21"/>
      <c r="S1635" s="21"/>
      <c r="T1635" s="21"/>
      <c r="U1635" s="21"/>
      <c r="V1635" s="21"/>
      <c r="W1635" s="21"/>
      <c r="X1635" s="21"/>
      <c r="Y1635" s="21"/>
      <c r="Z1635" s="15"/>
      <c r="AA1635" s="15"/>
      <c r="AB1635" s="15"/>
      <c r="AC1635" s="15"/>
      <c r="AD1635" s="15"/>
      <c r="AE1635" s="15"/>
      <c r="AF1635" s="15"/>
      <c r="AG1635" s="15" t="s">
        <v>131</v>
      </c>
      <c r="AH1635" s="15">
        <v>0</v>
      </c>
      <c r="AI1635" s="15"/>
      <c r="AJ1635" s="15"/>
      <c r="AK1635" s="15"/>
      <c r="AL1635" s="15"/>
      <c r="AM1635" s="15"/>
      <c r="AN1635" s="15"/>
      <c r="AO1635" s="15"/>
      <c r="AP1635" s="15"/>
      <c r="AQ1635" s="15"/>
      <c r="AR1635" s="15"/>
      <c r="AS1635" s="15"/>
      <c r="AT1635" s="15"/>
      <c r="AU1635" s="15"/>
      <c r="AV1635" s="15"/>
      <c r="AW1635" s="15"/>
      <c r="AX1635" s="15"/>
      <c r="AY1635" s="15"/>
      <c r="AZ1635" s="15"/>
      <c r="BA1635" s="15"/>
      <c r="BB1635" s="15"/>
      <c r="BC1635" s="15"/>
      <c r="BD1635" s="15"/>
      <c r="BE1635" s="15"/>
      <c r="BF1635" s="15"/>
      <c r="BG1635" s="15"/>
      <c r="BH1635" s="15"/>
    </row>
    <row r="1636" spans="1:60" outlineLevel="3">
      <c r="A1636" s="18"/>
      <c r="B1636" s="19"/>
      <c r="C1636" s="30" t="s">
        <v>306</v>
      </c>
      <c r="D1636" s="23"/>
      <c r="E1636" s="34">
        <v>152.19999999999999</v>
      </c>
      <c r="F1636" s="21"/>
      <c r="G1636" s="21"/>
      <c r="H1636" s="21"/>
      <c r="I1636" s="21"/>
      <c r="J1636" s="21"/>
      <c r="K1636" s="21"/>
      <c r="L1636" s="21"/>
      <c r="M1636" s="21"/>
      <c r="N1636" s="393"/>
      <c r="O1636" s="393"/>
      <c r="P1636" s="393"/>
      <c r="Q1636" s="393"/>
      <c r="R1636" s="21"/>
      <c r="S1636" s="21"/>
      <c r="T1636" s="21"/>
      <c r="U1636" s="21"/>
      <c r="V1636" s="21"/>
      <c r="W1636" s="21"/>
      <c r="X1636" s="21"/>
      <c r="Y1636" s="21"/>
      <c r="Z1636" s="15"/>
      <c r="AA1636" s="15"/>
      <c r="AB1636" s="15"/>
      <c r="AC1636" s="15"/>
      <c r="AD1636" s="15"/>
      <c r="AE1636" s="15"/>
      <c r="AF1636" s="15"/>
      <c r="AG1636" s="15" t="s">
        <v>131</v>
      </c>
      <c r="AH1636" s="15">
        <v>0</v>
      </c>
      <c r="AI1636" s="15"/>
      <c r="AJ1636" s="15"/>
      <c r="AK1636" s="15"/>
      <c r="AL1636" s="15"/>
      <c r="AM1636" s="15"/>
      <c r="AN1636" s="15"/>
      <c r="AO1636" s="15"/>
      <c r="AP1636" s="15"/>
      <c r="AQ1636" s="15"/>
      <c r="AR1636" s="15"/>
      <c r="AS1636" s="15"/>
      <c r="AT1636" s="15"/>
      <c r="AU1636" s="15"/>
      <c r="AV1636" s="15"/>
      <c r="AW1636" s="15"/>
      <c r="AX1636" s="15"/>
      <c r="AY1636" s="15"/>
      <c r="AZ1636" s="15"/>
      <c r="BA1636" s="15"/>
      <c r="BB1636" s="15"/>
      <c r="BC1636" s="15"/>
      <c r="BD1636" s="15"/>
      <c r="BE1636" s="15"/>
      <c r="BF1636" s="15"/>
      <c r="BG1636" s="15"/>
      <c r="BH1636" s="15"/>
    </row>
    <row r="1637" spans="1:60" ht="33.75" outlineLevel="3">
      <c r="A1637" s="18"/>
      <c r="B1637" s="19"/>
      <c r="C1637" s="30" t="s">
        <v>307</v>
      </c>
      <c r="D1637" s="23"/>
      <c r="E1637" s="34">
        <v>535.29999999999995</v>
      </c>
      <c r="F1637" s="21"/>
      <c r="G1637" s="21"/>
      <c r="H1637" s="21"/>
      <c r="I1637" s="21"/>
      <c r="J1637" s="21"/>
      <c r="K1637" s="21"/>
      <c r="L1637" s="21"/>
      <c r="M1637" s="21"/>
      <c r="N1637" s="393"/>
      <c r="O1637" s="393"/>
      <c r="P1637" s="393"/>
      <c r="Q1637" s="393"/>
      <c r="R1637" s="21"/>
      <c r="S1637" s="21"/>
      <c r="T1637" s="21"/>
      <c r="U1637" s="21"/>
      <c r="V1637" s="21"/>
      <c r="W1637" s="21"/>
      <c r="X1637" s="21"/>
      <c r="Y1637" s="21"/>
      <c r="Z1637" s="15"/>
      <c r="AA1637" s="15"/>
      <c r="AB1637" s="15"/>
      <c r="AC1637" s="15"/>
      <c r="AD1637" s="15"/>
      <c r="AE1637" s="15"/>
      <c r="AF1637" s="15"/>
      <c r="AG1637" s="15" t="s">
        <v>131</v>
      </c>
      <c r="AH1637" s="15">
        <v>0</v>
      </c>
      <c r="AI1637" s="15"/>
      <c r="AJ1637" s="15"/>
      <c r="AK1637" s="15"/>
      <c r="AL1637" s="15"/>
      <c r="AM1637" s="15"/>
      <c r="AN1637" s="15"/>
      <c r="AO1637" s="15"/>
      <c r="AP1637" s="15"/>
      <c r="AQ1637" s="15"/>
      <c r="AR1637" s="15"/>
      <c r="AS1637" s="15"/>
      <c r="AT1637" s="15"/>
      <c r="AU1637" s="15"/>
      <c r="AV1637" s="15"/>
      <c r="AW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</row>
    <row r="1638" spans="1:60" outlineLevel="3">
      <c r="A1638" s="18"/>
      <c r="B1638" s="19"/>
      <c r="C1638" s="30" t="s">
        <v>308</v>
      </c>
      <c r="D1638" s="23"/>
      <c r="E1638" s="34">
        <v>137.80000000000001</v>
      </c>
      <c r="F1638" s="21"/>
      <c r="G1638" s="21"/>
      <c r="H1638" s="21"/>
      <c r="I1638" s="21"/>
      <c r="J1638" s="21"/>
      <c r="K1638" s="21"/>
      <c r="L1638" s="21"/>
      <c r="M1638" s="21"/>
      <c r="N1638" s="393"/>
      <c r="O1638" s="393"/>
      <c r="P1638" s="393"/>
      <c r="Q1638" s="393"/>
      <c r="R1638" s="21"/>
      <c r="S1638" s="21"/>
      <c r="T1638" s="21"/>
      <c r="U1638" s="21"/>
      <c r="V1638" s="21"/>
      <c r="W1638" s="21"/>
      <c r="X1638" s="21"/>
      <c r="Y1638" s="21"/>
      <c r="Z1638" s="15"/>
      <c r="AA1638" s="15"/>
      <c r="AB1638" s="15"/>
      <c r="AC1638" s="15"/>
      <c r="AD1638" s="15"/>
      <c r="AE1638" s="15"/>
      <c r="AF1638" s="15"/>
      <c r="AG1638" s="15" t="s">
        <v>131</v>
      </c>
      <c r="AH1638" s="15">
        <v>0</v>
      </c>
      <c r="AI1638" s="15"/>
      <c r="AJ1638" s="15"/>
      <c r="AK1638" s="15"/>
      <c r="AL1638" s="15"/>
      <c r="AM1638" s="15"/>
      <c r="AN1638" s="15"/>
      <c r="AO1638" s="15"/>
      <c r="AP1638" s="15"/>
      <c r="AQ1638" s="15"/>
      <c r="AR1638" s="15"/>
      <c r="AS1638" s="15"/>
      <c r="AT1638" s="15"/>
      <c r="AU1638" s="15"/>
      <c r="AV1638" s="15"/>
      <c r="AW1638" s="15"/>
      <c r="AX1638" s="15"/>
      <c r="AY1638" s="15"/>
      <c r="AZ1638" s="15"/>
      <c r="BA1638" s="15"/>
      <c r="BB1638" s="15"/>
      <c r="BC1638" s="15"/>
      <c r="BD1638" s="15"/>
      <c r="BE1638" s="15"/>
      <c r="BF1638" s="15"/>
      <c r="BG1638" s="15"/>
      <c r="BH1638" s="15"/>
    </row>
    <row r="1639" spans="1:60" ht="33.75" outlineLevel="3">
      <c r="A1639" s="18"/>
      <c r="B1639" s="19"/>
      <c r="C1639" s="30" t="s">
        <v>406</v>
      </c>
      <c r="D1639" s="23"/>
      <c r="E1639" s="34">
        <v>98.539000000000001</v>
      </c>
      <c r="F1639" s="21"/>
      <c r="G1639" s="21"/>
      <c r="H1639" s="21"/>
      <c r="I1639" s="21"/>
      <c r="J1639" s="21"/>
      <c r="K1639" s="21"/>
      <c r="L1639" s="21"/>
      <c r="M1639" s="21"/>
      <c r="N1639" s="393"/>
      <c r="O1639" s="393"/>
      <c r="P1639" s="393"/>
      <c r="Q1639" s="393"/>
      <c r="R1639" s="21"/>
      <c r="S1639" s="21"/>
      <c r="T1639" s="21"/>
      <c r="U1639" s="21"/>
      <c r="V1639" s="21"/>
      <c r="W1639" s="21"/>
      <c r="X1639" s="21"/>
      <c r="Y1639" s="21"/>
      <c r="Z1639" s="15"/>
      <c r="AA1639" s="15"/>
      <c r="AB1639" s="15"/>
      <c r="AC1639" s="15"/>
      <c r="AD1639" s="15"/>
      <c r="AE1639" s="15"/>
      <c r="AF1639" s="15"/>
      <c r="AG1639" s="15" t="s">
        <v>131</v>
      </c>
      <c r="AH1639" s="15">
        <v>0</v>
      </c>
      <c r="AI1639" s="15"/>
      <c r="AJ1639" s="15"/>
      <c r="AK1639" s="15"/>
      <c r="AL1639" s="15"/>
      <c r="AM1639" s="15"/>
      <c r="AN1639" s="15"/>
      <c r="AO1639" s="15"/>
      <c r="AP1639" s="15"/>
      <c r="AQ1639" s="15"/>
      <c r="AR1639" s="15"/>
      <c r="AS1639" s="15"/>
      <c r="AT1639" s="15"/>
      <c r="AU1639" s="15"/>
      <c r="AV1639" s="15"/>
      <c r="AW1639" s="15"/>
      <c r="AX1639" s="15"/>
      <c r="AY1639" s="15"/>
      <c r="AZ1639" s="15"/>
      <c r="BA1639" s="15"/>
      <c r="BB1639" s="15"/>
      <c r="BC1639" s="15"/>
      <c r="BD1639" s="15"/>
      <c r="BE1639" s="15"/>
      <c r="BF1639" s="15"/>
      <c r="BG1639" s="15"/>
      <c r="BH1639" s="15"/>
    </row>
    <row r="1640" spans="1:60" outlineLevel="3">
      <c r="A1640" s="18"/>
      <c r="B1640" s="19"/>
      <c r="C1640" s="30" t="s">
        <v>407</v>
      </c>
      <c r="D1640" s="23"/>
      <c r="E1640" s="34">
        <v>17.715</v>
      </c>
      <c r="F1640" s="21"/>
      <c r="G1640" s="21"/>
      <c r="H1640" s="21"/>
      <c r="I1640" s="21"/>
      <c r="J1640" s="21"/>
      <c r="K1640" s="21"/>
      <c r="L1640" s="21"/>
      <c r="M1640" s="21"/>
      <c r="N1640" s="393"/>
      <c r="O1640" s="393"/>
      <c r="P1640" s="393"/>
      <c r="Q1640" s="393"/>
      <c r="R1640" s="21"/>
      <c r="S1640" s="21"/>
      <c r="T1640" s="21"/>
      <c r="U1640" s="21"/>
      <c r="V1640" s="21"/>
      <c r="W1640" s="21"/>
      <c r="X1640" s="21"/>
      <c r="Y1640" s="21"/>
      <c r="Z1640" s="15"/>
      <c r="AA1640" s="15"/>
      <c r="AB1640" s="15"/>
      <c r="AC1640" s="15"/>
      <c r="AD1640" s="15"/>
      <c r="AE1640" s="15"/>
      <c r="AF1640" s="15"/>
      <c r="AG1640" s="15" t="s">
        <v>131</v>
      </c>
      <c r="AH1640" s="15">
        <v>0</v>
      </c>
      <c r="AI1640" s="15"/>
      <c r="AJ1640" s="15"/>
      <c r="AK1640" s="15"/>
      <c r="AL1640" s="15"/>
      <c r="AM1640" s="15"/>
      <c r="AN1640" s="15"/>
      <c r="AO1640" s="15"/>
      <c r="AP1640" s="15"/>
      <c r="AQ1640" s="15"/>
      <c r="AR1640" s="15"/>
      <c r="AS1640" s="15"/>
      <c r="AT1640" s="15"/>
      <c r="AU1640" s="15"/>
      <c r="AV1640" s="15"/>
      <c r="AW1640" s="15"/>
      <c r="AX1640" s="15"/>
      <c r="AY1640" s="15"/>
      <c r="AZ1640" s="15"/>
      <c r="BA1640" s="15"/>
      <c r="BB1640" s="15"/>
      <c r="BC1640" s="15"/>
      <c r="BD1640" s="15"/>
      <c r="BE1640" s="15"/>
      <c r="BF1640" s="15"/>
      <c r="BG1640" s="15"/>
      <c r="BH1640" s="15"/>
    </row>
    <row r="1641" spans="1:60" outlineLevel="3">
      <c r="A1641" s="18"/>
      <c r="B1641" s="19"/>
      <c r="C1641" s="30" t="s">
        <v>408</v>
      </c>
      <c r="D1641" s="23"/>
      <c r="E1641" s="34">
        <v>65.105000000000004</v>
      </c>
      <c r="F1641" s="21"/>
      <c r="G1641" s="21"/>
      <c r="H1641" s="21"/>
      <c r="I1641" s="21"/>
      <c r="J1641" s="21"/>
      <c r="K1641" s="21"/>
      <c r="L1641" s="21"/>
      <c r="M1641" s="21"/>
      <c r="N1641" s="393"/>
      <c r="O1641" s="393"/>
      <c r="P1641" s="393"/>
      <c r="Q1641" s="393"/>
      <c r="R1641" s="21"/>
      <c r="S1641" s="21"/>
      <c r="T1641" s="21"/>
      <c r="U1641" s="21"/>
      <c r="V1641" s="21"/>
      <c r="W1641" s="21"/>
      <c r="X1641" s="21"/>
      <c r="Y1641" s="21"/>
      <c r="Z1641" s="15"/>
      <c r="AA1641" s="15"/>
      <c r="AB1641" s="15"/>
      <c r="AC1641" s="15"/>
      <c r="AD1641" s="15"/>
      <c r="AE1641" s="15"/>
      <c r="AF1641" s="15"/>
      <c r="AG1641" s="15" t="s">
        <v>131</v>
      </c>
      <c r="AH1641" s="15">
        <v>0</v>
      </c>
      <c r="AI1641" s="15"/>
      <c r="AJ1641" s="15"/>
      <c r="AK1641" s="15"/>
      <c r="AL1641" s="15"/>
      <c r="AM1641" s="15"/>
      <c r="AN1641" s="15"/>
      <c r="AO1641" s="15"/>
      <c r="AP1641" s="15"/>
      <c r="AQ1641" s="15"/>
      <c r="AR1641" s="15"/>
      <c r="AS1641" s="15"/>
      <c r="AT1641" s="15"/>
      <c r="AU1641" s="15"/>
      <c r="AV1641" s="15"/>
      <c r="AW1641" s="15"/>
      <c r="AX1641" s="15"/>
      <c r="AY1641" s="15"/>
      <c r="AZ1641" s="15"/>
      <c r="BA1641" s="15"/>
      <c r="BB1641" s="15"/>
      <c r="BC1641" s="15"/>
      <c r="BD1641" s="15"/>
      <c r="BE1641" s="15"/>
      <c r="BF1641" s="15"/>
      <c r="BG1641" s="15"/>
      <c r="BH1641" s="15"/>
    </row>
    <row r="1642" spans="1:60" outlineLevel="3">
      <c r="A1642" s="18"/>
      <c r="B1642" s="19"/>
      <c r="C1642" s="30" t="s">
        <v>409</v>
      </c>
      <c r="D1642" s="23"/>
      <c r="E1642" s="34">
        <v>20.59</v>
      </c>
      <c r="F1642" s="21"/>
      <c r="G1642" s="21"/>
      <c r="H1642" s="21"/>
      <c r="I1642" s="21"/>
      <c r="J1642" s="21"/>
      <c r="K1642" s="21"/>
      <c r="L1642" s="21"/>
      <c r="M1642" s="21"/>
      <c r="N1642" s="393"/>
      <c r="O1642" s="393"/>
      <c r="P1642" s="393"/>
      <c r="Q1642" s="393"/>
      <c r="R1642" s="21"/>
      <c r="S1642" s="21"/>
      <c r="T1642" s="21"/>
      <c r="U1642" s="21"/>
      <c r="V1642" s="21"/>
      <c r="W1642" s="21"/>
      <c r="X1642" s="21"/>
      <c r="Y1642" s="21"/>
      <c r="Z1642" s="15"/>
      <c r="AA1642" s="15"/>
      <c r="AB1642" s="15"/>
      <c r="AC1642" s="15"/>
      <c r="AD1642" s="15"/>
      <c r="AE1642" s="15"/>
      <c r="AF1642" s="15"/>
      <c r="AG1642" s="15" t="s">
        <v>131</v>
      </c>
      <c r="AH1642" s="15">
        <v>0</v>
      </c>
      <c r="AI1642" s="15"/>
      <c r="AJ1642" s="15"/>
      <c r="AK1642" s="15"/>
      <c r="AL1642" s="15"/>
      <c r="AM1642" s="15"/>
      <c r="AN1642" s="15"/>
      <c r="AO1642" s="15"/>
      <c r="AP1642" s="15"/>
      <c r="AQ1642" s="15"/>
      <c r="AR1642" s="15"/>
      <c r="AS1642" s="15"/>
      <c r="AT1642" s="15"/>
      <c r="AU1642" s="15"/>
      <c r="AV1642" s="15"/>
      <c r="AW1642" s="15"/>
      <c r="AX1642" s="15"/>
      <c r="AY1642" s="15"/>
      <c r="AZ1642" s="15"/>
      <c r="BA1642" s="15"/>
      <c r="BB1642" s="15"/>
      <c r="BC1642" s="15"/>
      <c r="BD1642" s="15"/>
      <c r="BE1642" s="15"/>
      <c r="BF1642" s="15"/>
      <c r="BG1642" s="15"/>
      <c r="BH1642" s="15"/>
    </row>
    <row r="1643" spans="1:60" outlineLevel="3">
      <c r="A1643" s="18"/>
      <c r="B1643" s="19"/>
      <c r="C1643" s="30" t="s">
        <v>410</v>
      </c>
      <c r="D1643" s="23"/>
      <c r="E1643" s="34">
        <v>44.472000000000001</v>
      </c>
      <c r="F1643" s="21"/>
      <c r="G1643" s="21"/>
      <c r="H1643" s="21"/>
      <c r="I1643" s="21"/>
      <c r="J1643" s="21"/>
      <c r="K1643" s="21"/>
      <c r="L1643" s="21"/>
      <c r="M1643" s="21"/>
      <c r="N1643" s="393"/>
      <c r="O1643" s="393"/>
      <c r="P1643" s="393"/>
      <c r="Q1643" s="393"/>
      <c r="R1643" s="21"/>
      <c r="S1643" s="21"/>
      <c r="T1643" s="21"/>
      <c r="U1643" s="21"/>
      <c r="V1643" s="21"/>
      <c r="W1643" s="21"/>
      <c r="X1643" s="21"/>
      <c r="Y1643" s="21"/>
      <c r="Z1643" s="15"/>
      <c r="AA1643" s="15"/>
      <c r="AB1643" s="15"/>
      <c r="AC1643" s="15"/>
      <c r="AD1643" s="15"/>
      <c r="AE1643" s="15"/>
      <c r="AF1643" s="15"/>
      <c r="AG1643" s="15" t="s">
        <v>131</v>
      </c>
      <c r="AH1643" s="15">
        <v>0</v>
      </c>
      <c r="AI1643" s="15"/>
      <c r="AJ1643" s="15"/>
      <c r="AK1643" s="15"/>
      <c r="AL1643" s="15"/>
      <c r="AM1643" s="15"/>
      <c r="AN1643" s="15"/>
      <c r="AO1643" s="15"/>
      <c r="AP1643" s="15"/>
      <c r="AQ1643" s="15"/>
      <c r="AR1643" s="15"/>
      <c r="AS1643" s="15"/>
      <c r="AT1643" s="15"/>
      <c r="AU1643" s="15"/>
      <c r="AV1643" s="15"/>
      <c r="AW1643" s="15"/>
      <c r="AX1643" s="15"/>
      <c r="AY1643" s="15"/>
      <c r="AZ1643" s="15"/>
      <c r="BA1643" s="15"/>
      <c r="BB1643" s="15"/>
      <c r="BC1643" s="15"/>
      <c r="BD1643" s="15"/>
      <c r="BE1643" s="15"/>
      <c r="BF1643" s="15"/>
      <c r="BG1643" s="15"/>
      <c r="BH1643" s="15"/>
    </row>
    <row r="1644" spans="1:60" ht="22.5" outlineLevel="3">
      <c r="A1644" s="18"/>
      <c r="B1644" s="19"/>
      <c r="C1644" s="30" t="s">
        <v>411</v>
      </c>
      <c r="D1644" s="23"/>
      <c r="E1644" s="34">
        <v>90.6</v>
      </c>
      <c r="F1644" s="21"/>
      <c r="G1644" s="21"/>
      <c r="H1644" s="21"/>
      <c r="I1644" s="21"/>
      <c r="J1644" s="21"/>
      <c r="K1644" s="21"/>
      <c r="L1644" s="21"/>
      <c r="M1644" s="21"/>
      <c r="N1644" s="393"/>
      <c r="O1644" s="393"/>
      <c r="P1644" s="393"/>
      <c r="Q1644" s="393"/>
      <c r="R1644" s="21"/>
      <c r="S1644" s="21"/>
      <c r="T1644" s="21"/>
      <c r="U1644" s="21"/>
      <c r="V1644" s="21"/>
      <c r="W1644" s="21"/>
      <c r="X1644" s="21"/>
      <c r="Y1644" s="21"/>
      <c r="Z1644" s="15"/>
      <c r="AA1644" s="15"/>
      <c r="AB1644" s="15"/>
      <c r="AC1644" s="15"/>
      <c r="AD1644" s="15"/>
      <c r="AE1644" s="15"/>
      <c r="AF1644" s="15"/>
      <c r="AG1644" s="15" t="s">
        <v>131</v>
      </c>
      <c r="AH1644" s="15">
        <v>0</v>
      </c>
      <c r="AI1644" s="15"/>
      <c r="AJ1644" s="15"/>
      <c r="AK1644" s="15"/>
      <c r="AL1644" s="15"/>
      <c r="AM1644" s="15"/>
      <c r="AN1644" s="15"/>
      <c r="AO1644" s="15"/>
      <c r="AP1644" s="15"/>
      <c r="AQ1644" s="15"/>
      <c r="AR1644" s="15"/>
      <c r="AS1644" s="15"/>
      <c r="AT1644" s="15"/>
      <c r="AU1644" s="15"/>
      <c r="AV1644" s="15"/>
      <c r="AW1644" s="15"/>
      <c r="AX1644" s="15"/>
      <c r="AY1644" s="15"/>
      <c r="AZ1644" s="15"/>
      <c r="BA1644" s="15"/>
      <c r="BB1644" s="15"/>
      <c r="BC1644" s="15"/>
      <c r="BD1644" s="15"/>
      <c r="BE1644" s="15"/>
      <c r="BF1644" s="15"/>
      <c r="BG1644" s="15"/>
      <c r="BH1644" s="15"/>
    </row>
    <row r="1645" spans="1:60" outlineLevel="3">
      <c r="A1645" s="18"/>
      <c r="B1645" s="19"/>
      <c r="C1645" s="30" t="s">
        <v>412</v>
      </c>
      <c r="D1645" s="23"/>
      <c r="E1645" s="34">
        <v>9.86</v>
      </c>
      <c r="F1645" s="21"/>
      <c r="G1645" s="21"/>
      <c r="H1645" s="21"/>
      <c r="I1645" s="21"/>
      <c r="J1645" s="21"/>
      <c r="K1645" s="21"/>
      <c r="L1645" s="21"/>
      <c r="M1645" s="21"/>
      <c r="N1645" s="393"/>
      <c r="O1645" s="393"/>
      <c r="P1645" s="393"/>
      <c r="Q1645" s="393"/>
      <c r="R1645" s="21"/>
      <c r="S1645" s="21"/>
      <c r="T1645" s="21"/>
      <c r="U1645" s="21"/>
      <c r="V1645" s="21"/>
      <c r="W1645" s="21"/>
      <c r="X1645" s="21"/>
      <c r="Y1645" s="21"/>
      <c r="Z1645" s="15"/>
      <c r="AA1645" s="15"/>
      <c r="AB1645" s="15"/>
      <c r="AC1645" s="15"/>
      <c r="AD1645" s="15"/>
      <c r="AE1645" s="15"/>
      <c r="AF1645" s="15"/>
      <c r="AG1645" s="15" t="s">
        <v>131</v>
      </c>
      <c r="AH1645" s="15">
        <v>0</v>
      </c>
      <c r="AI1645" s="15"/>
      <c r="AJ1645" s="15"/>
      <c r="AK1645" s="15"/>
      <c r="AL1645" s="15"/>
      <c r="AM1645" s="15"/>
      <c r="AN1645" s="15"/>
      <c r="AO1645" s="15"/>
      <c r="AP1645" s="15"/>
      <c r="AQ1645" s="15"/>
      <c r="AR1645" s="15"/>
      <c r="AS1645" s="15"/>
      <c r="AT1645" s="15"/>
      <c r="AU1645" s="15"/>
      <c r="AV1645" s="15"/>
      <c r="AW1645" s="15"/>
      <c r="AX1645" s="15"/>
      <c r="AY1645" s="15"/>
      <c r="AZ1645" s="15"/>
      <c r="BA1645" s="15"/>
      <c r="BB1645" s="15"/>
      <c r="BC1645" s="15"/>
      <c r="BD1645" s="15"/>
      <c r="BE1645" s="15"/>
      <c r="BF1645" s="15"/>
      <c r="BG1645" s="15"/>
      <c r="BH1645" s="15"/>
    </row>
    <row r="1646" spans="1:60" outlineLevel="3">
      <c r="A1646" s="18"/>
      <c r="B1646" s="19"/>
      <c r="C1646" s="30" t="s">
        <v>413</v>
      </c>
      <c r="D1646" s="23"/>
      <c r="E1646" s="34">
        <v>8.3230000000000004</v>
      </c>
      <c r="F1646" s="21"/>
      <c r="G1646" s="21"/>
      <c r="H1646" s="21"/>
      <c r="I1646" s="21"/>
      <c r="J1646" s="21"/>
      <c r="K1646" s="21"/>
      <c r="L1646" s="21"/>
      <c r="M1646" s="21"/>
      <c r="N1646" s="393"/>
      <c r="O1646" s="393"/>
      <c r="P1646" s="393"/>
      <c r="Q1646" s="393"/>
      <c r="R1646" s="21"/>
      <c r="S1646" s="21"/>
      <c r="T1646" s="21"/>
      <c r="U1646" s="21"/>
      <c r="V1646" s="21"/>
      <c r="W1646" s="21"/>
      <c r="X1646" s="21"/>
      <c r="Y1646" s="21"/>
      <c r="Z1646" s="15"/>
      <c r="AA1646" s="15"/>
      <c r="AB1646" s="15"/>
      <c r="AC1646" s="15"/>
      <c r="AD1646" s="15"/>
      <c r="AE1646" s="15"/>
      <c r="AF1646" s="15"/>
      <c r="AG1646" s="15" t="s">
        <v>131</v>
      </c>
      <c r="AH1646" s="15">
        <v>0</v>
      </c>
      <c r="AI1646" s="15"/>
      <c r="AJ1646" s="15"/>
      <c r="AK1646" s="15"/>
      <c r="AL1646" s="15"/>
      <c r="AM1646" s="15"/>
      <c r="AN1646" s="15"/>
      <c r="AO1646" s="15"/>
      <c r="AP1646" s="15"/>
      <c r="AQ1646" s="15"/>
      <c r="AR1646" s="15"/>
      <c r="AS1646" s="15"/>
      <c r="AT1646" s="15"/>
      <c r="AU1646" s="15"/>
      <c r="AV1646" s="15"/>
      <c r="AW1646" s="15"/>
      <c r="AX1646" s="15"/>
      <c r="AY1646" s="15"/>
      <c r="AZ1646" s="15"/>
      <c r="BA1646" s="15"/>
      <c r="BB1646" s="15"/>
      <c r="BC1646" s="15"/>
      <c r="BD1646" s="15"/>
      <c r="BE1646" s="15"/>
      <c r="BF1646" s="15"/>
      <c r="BG1646" s="15"/>
      <c r="BH1646" s="15"/>
    </row>
    <row r="1647" spans="1:60" outlineLevel="3">
      <c r="A1647" s="18"/>
      <c r="B1647" s="19"/>
      <c r="C1647" s="30" t="s">
        <v>414</v>
      </c>
      <c r="D1647" s="23"/>
      <c r="E1647" s="34">
        <v>5.51</v>
      </c>
      <c r="F1647" s="21"/>
      <c r="G1647" s="21"/>
      <c r="H1647" s="21"/>
      <c r="I1647" s="21"/>
      <c r="J1647" s="21"/>
      <c r="K1647" s="21"/>
      <c r="L1647" s="21"/>
      <c r="M1647" s="21"/>
      <c r="N1647" s="393"/>
      <c r="O1647" s="393"/>
      <c r="P1647" s="393"/>
      <c r="Q1647" s="393"/>
      <c r="R1647" s="21"/>
      <c r="S1647" s="21"/>
      <c r="T1647" s="21"/>
      <c r="U1647" s="21"/>
      <c r="V1647" s="21"/>
      <c r="W1647" s="21"/>
      <c r="X1647" s="21"/>
      <c r="Y1647" s="21"/>
      <c r="Z1647" s="15"/>
      <c r="AA1647" s="15"/>
      <c r="AB1647" s="15"/>
      <c r="AC1647" s="15"/>
      <c r="AD1647" s="15"/>
      <c r="AE1647" s="15"/>
      <c r="AF1647" s="15"/>
      <c r="AG1647" s="15" t="s">
        <v>131</v>
      </c>
      <c r="AH1647" s="15">
        <v>0</v>
      </c>
      <c r="AI1647" s="15"/>
      <c r="AJ1647" s="15"/>
      <c r="AK1647" s="15"/>
      <c r="AL1647" s="15"/>
      <c r="AM1647" s="15"/>
      <c r="AN1647" s="15"/>
      <c r="AO1647" s="15"/>
      <c r="AP1647" s="15"/>
      <c r="AQ1647" s="15"/>
      <c r="AR1647" s="15"/>
      <c r="AS1647" s="15"/>
      <c r="AT1647" s="15"/>
      <c r="AU1647" s="15"/>
      <c r="AV1647" s="15"/>
      <c r="AW1647" s="15"/>
      <c r="AX1647" s="15"/>
      <c r="AY1647" s="15"/>
      <c r="AZ1647" s="15"/>
      <c r="BA1647" s="15"/>
      <c r="BB1647" s="15"/>
      <c r="BC1647" s="15"/>
      <c r="BD1647" s="15"/>
      <c r="BE1647" s="15"/>
      <c r="BF1647" s="15"/>
      <c r="BG1647" s="15"/>
      <c r="BH1647" s="15"/>
    </row>
    <row r="1648" spans="1:60" ht="22.5" outlineLevel="3">
      <c r="A1648" s="18"/>
      <c r="B1648" s="19"/>
      <c r="C1648" s="30" t="s">
        <v>415</v>
      </c>
      <c r="D1648" s="23"/>
      <c r="E1648" s="34">
        <v>98.1995</v>
      </c>
      <c r="F1648" s="21"/>
      <c r="G1648" s="21"/>
      <c r="H1648" s="21"/>
      <c r="I1648" s="21"/>
      <c r="J1648" s="21"/>
      <c r="K1648" s="21"/>
      <c r="L1648" s="21"/>
      <c r="M1648" s="21"/>
      <c r="N1648" s="393"/>
      <c r="O1648" s="393"/>
      <c r="P1648" s="393"/>
      <c r="Q1648" s="393"/>
      <c r="R1648" s="21"/>
      <c r="S1648" s="21"/>
      <c r="T1648" s="21"/>
      <c r="U1648" s="21"/>
      <c r="V1648" s="21"/>
      <c r="W1648" s="21"/>
      <c r="X1648" s="21"/>
      <c r="Y1648" s="21"/>
      <c r="Z1648" s="15"/>
      <c r="AA1648" s="15"/>
      <c r="AB1648" s="15"/>
      <c r="AC1648" s="15"/>
      <c r="AD1648" s="15"/>
      <c r="AE1648" s="15"/>
      <c r="AF1648" s="15"/>
      <c r="AG1648" s="15" t="s">
        <v>131</v>
      </c>
      <c r="AH1648" s="15">
        <v>0</v>
      </c>
      <c r="AI1648" s="15"/>
      <c r="AJ1648" s="15"/>
      <c r="AK1648" s="15"/>
      <c r="AL1648" s="15"/>
      <c r="AM1648" s="15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</row>
    <row r="1649" spans="1:60" outlineLevel="3">
      <c r="A1649" s="18"/>
      <c r="B1649" s="19"/>
      <c r="C1649" s="30" t="s">
        <v>416</v>
      </c>
      <c r="D1649" s="23"/>
      <c r="E1649" s="34">
        <v>15.834</v>
      </c>
      <c r="F1649" s="21"/>
      <c r="G1649" s="21"/>
      <c r="H1649" s="21"/>
      <c r="I1649" s="21"/>
      <c r="J1649" s="21"/>
      <c r="K1649" s="21"/>
      <c r="L1649" s="21"/>
      <c r="M1649" s="21"/>
      <c r="N1649" s="393"/>
      <c r="O1649" s="393"/>
      <c r="P1649" s="393"/>
      <c r="Q1649" s="393"/>
      <c r="R1649" s="21"/>
      <c r="S1649" s="21"/>
      <c r="T1649" s="21"/>
      <c r="U1649" s="21"/>
      <c r="V1649" s="21"/>
      <c r="W1649" s="21"/>
      <c r="X1649" s="21"/>
      <c r="Y1649" s="21"/>
      <c r="Z1649" s="15"/>
      <c r="AA1649" s="15"/>
      <c r="AB1649" s="15"/>
      <c r="AC1649" s="15"/>
      <c r="AD1649" s="15"/>
      <c r="AE1649" s="15"/>
      <c r="AF1649" s="15"/>
      <c r="AG1649" s="15" t="s">
        <v>131</v>
      </c>
      <c r="AH1649" s="15">
        <v>0</v>
      </c>
      <c r="AI1649" s="15"/>
      <c r="AJ1649" s="15"/>
      <c r="AK1649" s="15"/>
      <c r="AL1649" s="15"/>
      <c r="AM1649" s="15"/>
      <c r="AN1649" s="15"/>
      <c r="AO1649" s="15"/>
      <c r="AP1649" s="15"/>
      <c r="AQ1649" s="15"/>
      <c r="AR1649" s="15"/>
      <c r="AS1649" s="15"/>
      <c r="AT1649" s="15"/>
      <c r="AU1649" s="15"/>
      <c r="AV1649" s="15"/>
      <c r="AW1649" s="15"/>
      <c r="AX1649" s="15"/>
      <c r="AY1649" s="15"/>
      <c r="AZ1649" s="15"/>
      <c r="BA1649" s="15"/>
      <c r="BB1649" s="15"/>
      <c r="BC1649" s="15"/>
      <c r="BD1649" s="15"/>
      <c r="BE1649" s="15"/>
      <c r="BF1649" s="15"/>
      <c r="BG1649" s="15"/>
      <c r="BH1649" s="15"/>
    </row>
    <row r="1650" spans="1:60" ht="22.5" outlineLevel="3">
      <c r="A1650" s="18"/>
      <c r="B1650" s="19"/>
      <c r="C1650" s="30" t="s">
        <v>417</v>
      </c>
      <c r="D1650" s="23"/>
      <c r="E1650" s="34">
        <v>100.399</v>
      </c>
      <c r="F1650" s="21"/>
      <c r="G1650" s="21"/>
      <c r="H1650" s="21"/>
      <c r="I1650" s="21"/>
      <c r="J1650" s="21"/>
      <c r="K1650" s="21"/>
      <c r="L1650" s="21"/>
      <c r="M1650" s="21"/>
      <c r="N1650" s="393"/>
      <c r="O1650" s="393"/>
      <c r="P1650" s="393"/>
      <c r="Q1650" s="393"/>
      <c r="R1650" s="21"/>
      <c r="S1650" s="21"/>
      <c r="T1650" s="21"/>
      <c r="U1650" s="21"/>
      <c r="V1650" s="21"/>
      <c r="W1650" s="21"/>
      <c r="X1650" s="21"/>
      <c r="Y1650" s="21"/>
      <c r="Z1650" s="15"/>
      <c r="AA1650" s="15"/>
      <c r="AB1650" s="15"/>
      <c r="AC1650" s="15"/>
      <c r="AD1650" s="15"/>
      <c r="AE1650" s="15"/>
      <c r="AF1650" s="15"/>
      <c r="AG1650" s="15" t="s">
        <v>131</v>
      </c>
      <c r="AH1650" s="15">
        <v>0</v>
      </c>
      <c r="AI1650" s="15"/>
      <c r="AJ1650" s="15"/>
      <c r="AK1650" s="15"/>
      <c r="AL1650" s="15"/>
      <c r="AM1650" s="15"/>
      <c r="AN1650" s="15"/>
      <c r="AO1650" s="15"/>
      <c r="AP1650" s="15"/>
      <c r="AQ1650" s="15"/>
      <c r="AR1650" s="15"/>
      <c r="AS1650" s="15"/>
      <c r="AT1650" s="15"/>
      <c r="AU1650" s="15"/>
      <c r="AV1650" s="15"/>
      <c r="AW1650" s="15"/>
      <c r="AX1650" s="15"/>
      <c r="AY1650" s="15"/>
      <c r="AZ1650" s="15"/>
      <c r="BA1650" s="15"/>
      <c r="BB1650" s="15"/>
      <c r="BC1650" s="15"/>
      <c r="BD1650" s="15"/>
      <c r="BE1650" s="15"/>
      <c r="BF1650" s="15"/>
      <c r="BG1650" s="15"/>
      <c r="BH1650" s="15"/>
    </row>
    <row r="1651" spans="1:60" outlineLevel="3">
      <c r="A1651" s="18"/>
      <c r="B1651" s="19"/>
      <c r="C1651" s="30" t="s">
        <v>418</v>
      </c>
      <c r="D1651" s="23"/>
      <c r="E1651" s="34">
        <v>4.88</v>
      </c>
      <c r="F1651" s="21"/>
      <c r="G1651" s="21"/>
      <c r="H1651" s="21"/>
      <c r="I1651" s="21"/>
      <c r="J1651" s="21"/>
      <c r="K1651" s="21"/>
      <c r="L1651" s="21"/>
      <c r="M1651" s="21"/>
      <c r="N1651" s="393"/>
      <c r="O1651" s="393"/>
      <c r="P1651" s="393"/>
      <c r="Q1651" s="393"/>
      <c r="R1651" s="21"/>
      <c r="S1651" s="21"/>
      <c r="T1651" s="21"/>
      <c r="U1651" s="21"/>
      <c r="V1651" s="21"/>
      <c r="W1651" s="21"/>
      <c r="X1651" s="21"/>
      <c r="Y1651" s="21"/>
      <c r="Z1651" s="15"/>
      <c r="AA1651" s="15"/>
      <c r="AB1651" s="15"/>
      <c r="AC1651" s="15"/>
      <c r="AD1651" s="15"/>
      <c r="AE1651" s="15"/>
      <c r="AF1651" s="15"/>
      <c r="AG1651" s="15" t="s">
        <v>131</v>
      </c>
      <c r="AH1651" s="15">
        <v>0</v>
      </c>
      <c r="AI1651" s="15"/>
      <c r="AJ1651" s="15"/>
      <c r="AK1651" s="15"/>
      <c r="AL1651" s="15"/>
      <c r="AM1651" s="15"/>
      <c r="AN1651" s="15"/>
      <c r="AO1651" s="15"/>
      <c r="AP1651" s="15"/>
      <c r="AQ1651" s="15"/>
      <c r="AR1651" s="15"/>
      <c r="AS1651" s="15"/>
      <c r="AT1651" s="15"/>
      <c r="AU1651" s="15"/>
      <c r="AV1651" s="15"/>
      <c r="AW1651" s="15"/>
      <c r="AX1651" s="15"/>
      <c r="AY1651" s="15"/>
      <c r="AZ1651" s="15"/>
      <c r="BA1651" s="15"/>
      <c r="BB1651" s="15"/>
      <c r="BC1651" s="15"/>
      <c r="BD1651" s="15"/>
      <c r="BE1651" s="15"/>
      <c r="BF1651" s="15"/>
      <c r="BG1651" s="15"/>
      <c r="BH1651" s="15"/>
    </row>
    <row r="1652" spans="1:60" outlineLevel="3">
      <c r="A1652" s="18"/>
      <c r="B1652" s="19"/>
      <c r="C1652" s="30" t="s">
        <v>419</v>
      </c>
      <c r="D1652" s="23"/>
      <c r="E1652" s="34">
        <v>21.17</v>
      </c>
      <c r="F1652" s="21"/>
      <c r="G1652" s="21"/>
      <c r="H1652" s="21"/>
      <c r="I1652" s="21"/>
      <c r="J1652" s="21"/>
      <c r="K1652" s="21"/>
      <c r="L1652" s="21"/>
      <c r="M1652" s="21"/>
      <c r="N1652" s="393"/>
      <c r="O1652" s="393"/>
      <c r="P1652" s="393"/>
      <c r="Q1652" s="393"/>
      <c r="R1652" s="21"/>
      <c r="S1652" s="21"/>
      <c r="T1652" s="21"/>
      <c r="U1652" s="21"/>
      <c r="V1652" s="21"/>
      <c r="W1652" s="21"/>
      <c r="X1652" s="21"/>
      <c r="Y1652" s="21"/>
      <c r="Z1652" s="15"/>
      <c r="AA1652" s="15"/>
      <c r="AB1652" s="15"/>
      <c r="AC1652" s="15"/>
      <c r="AD1652" s="15"/>
      <c r="AE1652" s="15"/>
      <c r="AF1652" s="15"/>
      <c r="AG1652" s="15" t="s">
        <v>131</v>
      </c>
      <c r="AH1652" s="15">
        <v>0</v>
      </c>
      <c r="AI1652" s="15"/>
      <c r="AJ1652" s="15"/>
      <c r="AK1652" s="15"/>
      <c r="AL1652" s="15"/>
      <c r="AM1652" s="15"/>
      <c r="AN1652" s="15"/>
      <c r="AO1652" s="15"/>
      <c r="AP1652" s="15"/>
      <c r="AQ1652" s="15"/>
      <c r="AR1652" s="15"/>
      <c r="AS1652" s="15"/>
      <c r="AT1652" s="15"/>
      <c r="AU1652" s="15"/>
      <c r="AV1652" s="15"/>
      <c r="AW1652" s="15"/>
      <c r="AX1652" s="15"/>
      <c r="AY1652" s="15"/>
      <c r="AZ1652" s="15"/>
      <c r="BA1652" s="15"/>
      <c r="BB1652" s="15"/>
      <c r="BC1652" s="15"/>
      <c r="BD1652" s="15"/>
      <c r="BE1652" s="15"/>
      <c r="BF1652" s="15"/>
      <c r="BG1652" s="15"/>
      <c r="BH1652" s="15"/>
    </row>
    <row r="1653" spans="1:60" outlineLevel="3">
      <c r="A1653" s="18"/>
      <c r="B1653" s="19"/>
      <c r="C1653" s="30" t="s">
        <v>420</v>
      </c>
      <c r="D1653" s="23"/>
      <c r="E1653" s="34">
        <v>32.19</v>
      </c>
      <c r="F1653" s="21"/>
      <c r="G1653" s="21"/>
      <c r="H1653" s="21"/>
      <c r="I1653" s="21"/>
      <c r="J1653" s="21"/>
      <c r="K1653" s="21"/>
      <c r="L1653" s="21"/>
      <c r="M1653" s="21"/>
      <c r="N1653" s="393"/>
      <c r="O1653" s="393"/>
      <c r="P1653" s="393"/>
      <c r="Q1653" s="393"/>
      <c r="R1653" s="21"/>
      <c r="S1653" s="21"/>
      <c r="T1653" s="21"/>
      <c r="U1653" s="21"/>
      <c r="V1653" s="21"/>
      <c r="W1653" s="21"/>
      <c r="X1653" s="21"/>
      <c r="Y1653" s="21"/>
      <c r="Z1653" s="15"/>
      <c r="AA1653" s="15"/>
      <c r="AB1653" s="15"/>
      <c r="AC1653" s="15"/>
      <c r="AD1653" s="15"/>
      <c r="AE1653" s="15"/>
      <c r="AF1653" s="15"/>
      <c r="AG1653" s="15" t="s">
        <v>131</v>
      </c>
      <c r="AH1653" s="15">
        <v>0</v>
      </c>
      <c r="AI1653" s="15"/>
      <c r="AJ1653" s="15"/>
      <c r="AK1653" s="15"/>
      <c r="AL1653" s="15"/>
      <c r="AM1653" s="15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</row>
    <row r="1654" spans="1:60" outlineLevel="3">
      <c r="A1654" s="18"/>
      <c r="B1654" s="19"/>
      <c r="C1654" s="30" t="s">
        <v>421</v>
      </c>
      <c r="D1654" s="23"/>
      <c r="E1654" s="34">
        <v>45.971499999999999</v>
      </c>
      <c r="F1654" s="21"/>
      <c r="G1654" s="21"/>
      <c r="H1654" s="21"/>
      <c r="I1654" s="21"/>
      <c r="J1654" s="21"/>
      <c r="K1654" s="21"/>
      <c r="L1654" s="21"/>
      <c r="M1654" s="21"/>
      <c r="N1654" s="393"/>
      <c r="O1654" s="393"/>
      <c r="P1654" s="393"/>
      <c r="Q1654" s="393"/>
      <c r="R1654" s="21"/>
      <c r="S1654" s="21"/>
      <c r="T1654" s="21"/>
      <c r="U1654" s="21"/>
      <c r="V1654" s="21"/>
      <c r="W1654" s="21"/>
      <c r="X1654" s="21"/>
      <c r="Y1654" s="21"/>
      <c r="Z1654" s="15"/>
      <c r="AA1654" s="15"/>
      <c r="AB1654" s="15"/>
      <c r="AC1654" s="15"/>
      <c r="AD1654" s="15"/>
      <c r="AE1654" s="15"/>
      <c r="AF1654" s="15"/>
      <c r="AG1654" s="15" t="s">
        <v>131</v>
      </c>
      <c r="AH1654" s="15">
        <v>0</v>
      </c>
      <c r="AI1654" s="15"/>
      <c r="AJ1654" s="15"/>
      <c r="AK1654" s="15"/>
      <c r="AL1654" s="15"/>
      <c r="AM1654" s="15"/>
      <c r="AN1654" s="15"/>
      <c r="AO1654" s="15"/>
      <c r="AP1654" s="15"/>
      <c r="AQ1654" s="15"/>
      <c r="AR1654" s="15"/>
      <c r="AS1654" s="15"/>
      <c r="AT1654" s="15"/>
      <c r="AU1654" s="15"/>
      <c r="AV1654" s="15"/>
      <c r="AW1654" s="15"/>
      <c r="AX1654" s="15"/>
      <c r="AY1654" s="15"/>
      <c r="AZ1654" s="15"/>
      <c r="BA1654" s="15"/>
      <c r="BB1654" s="15"/>
      <c r="BC1654" s="15"/>
      <c r="BD1654" s="15"/>
      <c r="BE1654" s="15"/>
      <c r="BF1654" s="15"/>
      <c r="BG1654" s="15"/>
      <c r="BH1654" s="15"/>
    </row>
    <row r="1655" spans="1:60" outlineLevel="3">
      <c r="A1655" s="18"/>
      <c r="B1655" s="19"/>
      <c r="C1655" s="30" t="s">
        <v>422</v>
      </c>
      <c r="D1655" s="23"/>
      <c r="E1655" s="34">
        <v>86.238</v>
      </c>
      <c r="F1655" s="21"/>
      <c r="G1655" s="21"/>
      <c r="H1655" s="21"/>
      <c r="I1655" s="21"/>
      <c r="J1655" s="21"/>
      <c r="K1655" s="21"/>
      <c r="L1655" s="21"/>
      <c r="M1655" s="21"/>
      <c r="N1655" s="393"/>
      <c r="O1655" s="393"/>
      <c r="P1655" s="393"/>
      <c r="Q1655" s="393"/>
      <c r="R1655" s="21"/>
      <c r="S1655" s="21"/>
      <c r="T1655" s="21"/>
      <c r="U1655" s="21"/>
      <c r="V1655" s="21"/>
      <c r="W1655" s="21"/>
      <c r="X1655" s="21"/>
      <c r="Y1655" s="21"/>
      <c r="Z1655" s="15"/>
      <c r="AA1655" s="15"/>
      <c r="AB1655" s="15"/>
      <c r="AC1655" s="15"/>
      <c r="AD1655" s="15"/>
      <c r="AE1655" s="15"/>
      <c r="AF1655" s="15"/>
      <c r="AG1655" s="15" t="s">
        <v>131</v>
      </c>
      <c r="AH1655" s="15">
        <v>0</v>
      </c>
      <c r="AI1655" s="15"/>
      <c r="AJ1655" s="15"/>
      <c r="AK1655" s="15"/>
      <c r="AL1655" s="15"/>
      <c r="AM1655" s="15"/>
      <c r="AN1655" s="15"/>
      <c r="AO1655" s="15"/>
      <c r="AP1655" s="15"/>
      <c r="AQ1655" s="15"/>
      <c r="AR1655" s="15"/>
      <c r="AS1655" s="15"/>
      <c r="AT1655" s="15"/>
      <c r="AU1655" s="15"/>
      <c r="AV1655" s="15"/>
      <c r="AW1655" s="15"/>
      <c r="AX1655" s="15"/>
      <c r="AY1655" s="15"/>
      <c r="AZ1655" s="15"/>
      <c r="BA1655" s="15"/>
      <c r="BB1655" s="15"/>
      <c r="BC1655" s="15"/>
      <c r="BD1655" s="15"/>
      <c r="BE1655" s="15"/>
      <c r="BF1655" s="15"/>
      <c r="BG1655" s="15"/>
      <c r="BH1655" s="15"/>
    </row>
    <row r="1656" spans="1:60" outlineLevel="3">
      <c r="A1656" s="18"/>
      <c r="B1656" s="19"/>
      <c r="C1656" s="30" t="s">
        <v>423</v>
      </c>
      <c r="D1656" s="23"/>
      <c r="E1656" s="34">
        <v>72.680999999999997</v>
      </c>
      <c r="F1656" s="21"/>
      <c r="G1656" s="21"/>
      <c r="H1656" s="21"/>
      <c r="I1656" s="21"/>
      <c r="J1656" s="21"/>
      <c r="K1656" s="21"/>
      <c r="L1656" s="21"/>
      <c r="M1656" s="21"/>
      <c r="N1656" s="393"/>
      <c r="O1656" s="393"/>
      <c r="P1656" s="393"/>
      <c r="Q1656" s="393"/>
      <c r="R1656" s="21"/>
      <c r="S1656" s="21"/>
      <c r="T1656" s="21"/>
      <c r="U1656" s="21"/>
      <c r="V1656" s="21"/>
      <c r="W1656" s="21"/>
      <c r="X1656" s="21"/>
      <c r="Y1656" s="21"/>
      <c r="Z1656" s="15"/>
      <c r="AA1656" s="15"/>
      <c r="AB1656" s="15"/>
      <c r="AC1656" s="15"/>
      <c r="AD1656" s="15"/>
      <c r="AE1656" s="15"/>
      <c r="AF1656" s="15"/>
      <c r="AG1656" s="15" t="s">
        <v>131</v>
      </c>
      <c r="AH1656" s="15">
        <v>0</v>
      </c>
      <c r="AI1656" s="15"/>
      <c r="AJ1656" s="15"/>
      <c r="AK1656" s="15"/>
      <c r="AL1656" s="15"/>
      <c r="AM1656" s="15"/>
      <c r="AN1656" s="15"/>
      <c r="AO1656" s="15"/>
      <c r="AP1656" s="15"/>
      <c r="AQ1656" s="15"/>
      <c r="AR1656" s="15"/>
      <c r="AS1656" s="15"/>
      <c r="AT1656" s="15"/>
      <c r="AU1656" s="15"/>
      <c r="AV1656" s="15"/>
      <c r="AW1656" s="15"/>
      <c r="AX1656" s="15"/>
      <c r="AY1656" s="15"/>
      <c r="AZ1656" s="15"/>
      <c r="BA1656" s="15"/>
      <c r="BB1656" s="15"/>
      <c r="BC1656" s="15"/>
      <c r="BD1656" s="15"/>
      <c r="BE1656" s="15"/>
      <c r="BF1656" s="15"/>
      <c r="BG1656" s="15"/>
      <c r="BH1656" s="15"/>
    </row>
    <row r="1657" spans="1:60" ht="22.5" outlineLevel="3">
      <c r="A1657" s="18"/>
      <c r="B1657" s="19"/>
      <c r="C1657" s="30" t="s">
        <v>424</v>
      </c>
      <c r="D1657" s="23"/>
      <c r="E1657" s="34">
        <v>144.76599999999999</v>
      </c>
      <c r="F1657" s="21"/>
      <c r="G1657" s="21"/>
      <c r="H1657" s="21"/>
      <c r="I1657" s="21"/>
      <c r="J1657" s="21"/>
      <c r="K1657" s="21"/>
      <c r="L1657" s="21"/>
      <c r="M1657" s="21"/>
      <c r="N1657" s="393"/>
      <c r="O1657" s="393"/>
      <c r="P1657" s="393"/>
      <c r="Q1657" s="393"/>
      <c r="R1657" s="21"/>
      <c r="S1657" s="21"/>
      <c r="T1657" s="21"/>
      <c r="U1657" s="21"/>
      <c r="V1657" s="21"/>
      <c r="W1657" s="21"/>
      <c r="X1657" s="21"/>
      <c r="Y1657" s="21"/>
      <c r="Z1657" s="15"/>
      <c r="AA1657" s="15"/>
      <c r="AB1657" s="15"/>
      <c r="AC1657" s="15"/>
      <c r="AD1657" s="15"/>
      <c r="AE1657" s="15"/>
      <c r="AF1657" s="15"/>
      <c r="AG1657" s="15" t="s">
        <v>131</v>
      </c>
      <c r="AH1657" s="15">
        <v>0</v>
      </c>
      <c r="AI1657" s="15"/>
      <c r="AJ1657" s="15"/>
      <c r="AK1657" s="15"/>
      <c r="AL1657" s="15"/>
      <c r="AM1657" s="15"/>
      <c r="AN1657" s="15"/>
      <c r="AO1657" s="15"/>
      <c r="AP1657" s="15"/>
      <c r="AQ1657" s="15"/>
      <c r="AR1657" s="15"/>
      <c r="AS1657" s="15"/>
      <c r="AT1657" s="15"/>
      <c r="AU1657" s="15"/>
      <c r="AV1657" s="15"/>
      <c r="AW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</row>
    <row r="1658" spans="1:60" ht="22.5" outlineLevel="3">
      <c r="A1658" s="18"/>
      <c r="B1658" s="19"/>
      <c r="C1658" s="30" t="s">
        <v>425</v>
      </c>
      <c r="D1658" s="23"/>
      <c r="E1658" s="34">
        <v>56.280999999999999</v>
      </c>
      <c r="F1658" s="21"/>
      <c r="G1658" s="21"/>
      <c r="H1658" s="21"/>
      <c r="I1658" s="21"/>
      <c r="J1658" s="21"/>
      <c r="K1658" s="21"/>
      <c r="L1658" s="21"/>
      <c r="M1658" s="21"/>
      <c r="N1658" s="393"/>
      <c r="O1658" s="393"/>
      <c r="P1658" s="393"/>
      <c r="Q1658" s="393"/>
      <c r="R1658" s="21"/>
      <c r="S1658" s="21"/>
      <c r="T1658" s="21"/>
      <c r="U1658" s="21"/>
      <c r="V1658" s="21"/>
      <c r="W1658" s="21"/>
      <c r="X1658" s="21"/>
      <c r="Y1658" s="21"/>
      <c r="Z1658" s="15"/>
      <c r="AA1658" s="15"/>
      <c r="AB1658" s="15"/>
      <c r="AC1658" s="15"/>
      <c r="AD1658" s="15"/>
      <c r="AE1658" s="15"/>
      <c r="AF1658" s="15"/>
      <c r="AG1658" s="15" t="s">
        <v>131</v>
      </c>
      <c r="AH1658" s="15">
        <v>0</v>
      </c>
      <c r="AI1658" s="15"/>
      <c r="AJ1658" s="15"/>
      <c r="AK1658" s="15"/>
      <c r="AL1658" s="15"/>
      <c r="AM1658" s="15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</row>
    <row r="1659" spans="1:60" outlineLevel="3">
      <c r="A1659" s="18"/>
      <c r="B1659" s="19"/>
      <c r="C1659" s="30" t="s">
        <v>426</v>
      </c>
      <c r="D1659" s="23"/>
      <c r="E1659" s="34">
        <v>53.207999999999998</v>
      </c>
      <c r="F1659" s="21"/>
      <c r="G1659" s="21"/>
      <c r="H1659" s="21"/>
      <c r="I1659" s="21"/>
      <c r="J1659" s="21"/>
      <c r="K1659" s="21"/>
      <c r="L1659" s="21"/>
      <c r="M1659" s="21"/>
      <c r="N1659" s="393"/>
      <c r="O1659" s="393"/>
      <c r="P1659" s="393"/>
      <c r="Q1659" s="393"/>
      <c r="R1659" s="21"/>
      <c r="S1659" s="21"/>
      <c r="T1659" s="21"/>
      <c r="U1659" s="21"/>
      <c r="V1659" s="21"/>
      <c r="W1659" s="21"/>
      <c r="X1659" s="21"/>
      <c r="Y1659" s="21"/>
      <c r="Z1659" s="15"/>
      <c r="AA1659" s="15"/>
      <c r="AB1659" s="15"/>
      <c r="AC1659" s="15"/>
      <c r="AD1659" s="15"/>
      <c r="AE1659" s="15"/>
      <c r="AF1659" s="15"/>
      <c r="AG1659" s="15" t="s">
        <v>131</v>
      </c>
      <c r="AH1659" s="15">
        <v>0</v>
      </c>
      <c r="AI1659" s="15"/>
      <c r="AJ1659" s="15"/>
      <c r="AK1659" s="15"/>
      <c r="AL1659" s="15"/>
      <c r="AM1659" s="15"/>
      <c r="AN1659" s="15"/>
      <c r="AO1659" s="15"/>
      <c r="AP1659" s="15"/>
      <c r="AQ1659" s="15"/>
      <c r="AR1659" s="15"/>
      <c r="AS1659" s="15"/>
      <c r="AT1659" s="15"/>
      <c r="AU1659" s="15"/>
      <c r="AV1659" s="15"/>
      <c r="AW1659" s="15"/>
      <c r="AX1659" s="15"/>
      <c r="AY1659" s="15"/>
      <c r="AZ1659" s="15"/>
      <c r="BA1659" s="15"/>
      <c r="BB1659" s="15"/>
      <c r="BC1659" s="15"/>
      <c r="BD1659" s="15"/>
      <c r="BE1659" s="15"/>
      <c r="BF1659" s="15"/>
      <c r="BG1659" s="15"/>
      <c r="BH1659" s="15"/>
    </row>
    <row r="1660" spans="1:60" outlineLevel="3">
      <c r="A1660" s="18"/>
      <c r="B1660" s="19"/>
      <c r="C1660" s="30" t="s">
        <v>427</v>
      </c>
      <c r="D1660" s="23"/>
      <c r="E1660" s="34">
        <v>58.49</v>
      </c>
      <c r="F1660" s="21"/>
      <c r="G1660" s="21"/>
      <c r="H1660" s="21"/>
      <c r="I1660" s="21"/>
      <c r="J1660" s="21"/>
      <c r="K1660" s="21"/>
      <c r="L1660" s="21"/>
      <c r="M1660" s="21"/>
      <c r="N1660" s="393"/>
      <c r="O1660" s="393"/>
      <c r="P1660" s="393"/>
      <c r="Q1660" s="393"/>
      <c r="R1660" s="21"/>
      <c r="S1660" s="21"/>
      <c r="T1660" s="21"/>
      <c r="U1660" s="21"/>
      <c r="V1660" s="21"/>
      <c r="W1660" s="21"/>
      <c r="X1660" s="21"/>
      <c r="Y1660" s="21"/>
      <c r="Z1660" s="15"/>
      <c r="AA1660" s="15"/>
      <c r="AB1660" s="15"/>
      <c r="AC1660" s="15"/>
      <c r="AD1660" s="15"/>
      <c r="AE1660" s="15"/>
      <c r="AF1660" s="15"/>
      <c r="AG1660" s="15" t="s">
        <v>131</v>
      </c>
      <c r="AH1660" s="15">
        <v>0</v>
      </c>
      <c r="AI1660" s="15"/>
      <c r="AJ1660" s="15"/>
      <c r="AK1660" s="15"/>
      <c r="AL1660" s="15"/>
      <c r="AM1660" s="15"/>
      <c r="AN1660" s="15"/>
      <c r="AO1660" s="15"/>
      <c r="AP1660" s="15"/>
      <c r="AQ1660" s="15"/>
      <c r="AR1660" s="15"/>
      <c r="AS1660" s="15"/>
      <c r="AT1660" s="15"/>
      <c r="AU1660" s="15"/>
      <c r="AV1660" s="15"/>
      <c r="AW1660" s="15"/>
      <c r="AX1660" s="15"/>
      <c r="AY1660" s="15"/>
      <c r="AZ1660" s="15"/>
      <c r="BA1660" s="15"/>
      <c r="BB1660" s="15"/>
      <c r="BC1660" s="15"/>
      <c r="BD1660" s="15"/>
      <c r="BE1660" s="15"/>
      <c r="BF1660" s="15"/>
      <c r="BG1660" s="15"/>
      <c r="BH1660" s="15"/>
    </row>
    <row r="1661" spans="1:60" outlineLevel="3">
      <c r="A1661" s="18"/>
      <c r="B1661" s="19"/>
      <c r="C1661" s="30" t="s">
        <v>428</v>
      </c>
      <c r="D1661" s="23"/>
      <c r="E1661" s="34">
        <v>48.72</v>
      </c>
      <c r="F1661" s="21"/>
      <c r="G1661" s="21"/>
      <c r="H1661" s="21"/>
      <c r="I1661" s="21"/>
      <c r="J1661" s="21"/>
      <c r="K1661" s="21"/>
      <c r="L1661" s="21"/>
      <c r="M1661" s="21"/>
      <c r="N1661" s="393"/>
      <c r="O1661" s="393"/>
      <c r="P1661" s="393"/>
      <c r="Q1661" s="393"/>
      <c r="R1661" s="21"/>
      <c r="S1661" s="21"/>
      <c r="T1661" s="21"/>
      <c r="U1661" s="21"/>
      <c r="V1661" s="21"/>
      <c r="W1661" s="21"/>
      <c r="X1661" s="21"/>
      <c r="Y1661" s="21"/>
      <c r="Z1661" s="15"/>
      <c r="AA1661" s="15"/>
      <c r="AB1661" s="15"/>
      <c r="AC1661" s="15"/>
      <c r="AD1661" s="15"/>
      <c r="AE1661" s="15"/>
      <c r="AF1661" s="15"/>
      <c r="AG1661" s="15" t="s">
        <v>131</v>
      </c>
      <c r="AH1661" s="15">
        <v>0</v>
      </c>
      <c r="AI1661" s="15"/>
      <c r="AJ1661" s="15"/>
      <c r="AK1661" s="15"/>
      <c r="AL1661" s="15"/>
      <c r="AM1661" s="15"/>
      <c r="AN1661" s="15"/>
      <c r="AO1661" s="15"/>
      <c r="AP1661" s="15"/>
      <c r="AQ1661" s="15"/>
      <c r="AR1661" s="15"/>
      <c r="AS1661" s="15"/>
      <c r="AT1661" s="15"/>
      <c r="AU1661" s="15"/>
      <c r="AV1661" s="15"/>
      <c r="AW1661" s="15"/>
      <c r="AX1661" s="15"/>
      <c r="AY1661" s="15"/>
      <c r="AZ1661" s="15"/>
      <c r="BA1661" s="15"/>
      <c r="BB1661" s="15"/>
      <c r="BC1661" s="15"/>
      <c r="BD1661" s="15"/>
      <c r="BE1661" s="15"/>
      <c r="BF1661" s="15"/>
      <c r="BG1661" s="15"/>
      <c r="BH1661" s="15"/>
    </row>
    <row r="1662" spans="1:60" outlineLevel="3">
      <c r="A1662" s="18"/>
      <c r="B1662" s="19"/>
      <c r="C1662" s="30" t="s">
        <v>429</v>
      </c>
      <c r="D1662" s="23"/>
      <c r="E1662" s="34">
        <v>19.72</v>
      </c>
      <c r="F1662" s="21"/>
      <c r="G1662" s="21"/>
      <c r="H1662" s="21"/>
      <c r="I1662" s="21"/>
      <c r="J1662" s="21"/>
      <c r="K1662" s="21"/>
      <c r="L1662" s="21"/>
      <c r="M1662" s="21"/>
      <c r="N1662" s="393"/>
      <c r="O1662" s="393"/>
      <c r="P1662" s="393"/>
      <c r="Q1662" s="393"/>
      <c r="R1662" s="21"/>
      <c r="S1662" s="21"/>
      <c r="T1662" s="21"/>
      <c r="U1662" s="21"/>
      <c r="V1662" s="21"/>
      <c r="W1662" s="21"/>
      <c r="X1662" s="21"/>
      <c r="Y1662" s="21"/>
      <c r="Z1662" s="15"/>
      <c r="AA1662" s="15"/>
      <c r="AB1662" s="15"/>
      <c r="AC1662" s="15"/>
      <c r="AD1662" s="15"/>
      <c r="AE1662" s="15"/>
      <c r="AF1662" s="15"/>
      <c r="AG1662" s="15" t="s">
        <v>131</v>
      </c>
      <c r="AH1662" s="15">
        <v>0</v>
      </c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5"/>
      <c r="AZ1662" s="15"/>
      <c r="BA1662" s="15"/>
      <c r="BB1662" s="15"/>
      <c r="BC1662" s="15"/>
      <c r="BD1662" s="15"/>
      <c r="BE1662" s="15"/>
      <c r="BF1662" s="15"/>
      <c r="BG1662" s="15"/>
      <c r="BH1662" s="15"/>
    </row>
    <row r="1663" spans="1:60" outlineLevel="3">
      <c r="A1663" s="18"/>
      <c r="B1663" s="19"/>
      <c r="C1663" s="30" t="s">
        <v>430</v>
      </c>
      <c r="D1663" s="23"/>
      <c r="E1663" s="34">
        <v>45.82</v>
      </c>
      <c r="F1663" s="21"/>
      <c r="G1663" s="21"/>
      <c r="H1663" s="21"/>
      <c r="I1663" s="21"/>
      <c r="J1663" s="21"/>
      <c r="K1663" s="21"/>
      <c r="L1663" s="21"/>
      <c r="M1663" s="21"/>
      <c r="N1663" s="393"/>
      <c r="O1663" s="393"/>
      <c r="P1663" s="393"/>
      <c r="Q1663" s="393"/>
      <c r="R1663" s="21"/>
      <c r="S1663" s="21"/>
      <c r="T1663" s="21"/>
      <c r="U1663" s="21"/>
      <c r="V1663" s="21"/>
      <c r="W1663" s="21"/>
      <c r="X1663" s="21"/>
      <c r="Y1663" s="21"/>
      <c r="Z1663" s="15"/>
      <c r="AA1663" s="15"/>
      <c r="AB1663" s="15"/>
      <c r="AC1663" s="15"/>
      <c r="AD1663" s="15"/>
      <c r="AE1663" s="15"/>
      <c r="AF1663" s="15"/>
      <c r="AG1663" s="15" t="s">
        <v>131</v>
      </c>
      <c r="AH1663" s="15">
        <v>0</v>
      </c>
      <c r="AI1663" s="15"/>
      <c r="AJ1663" s="15"/>
      <c r="AK1663" s="15"/>
      <c r="AL1663" s="15"/>
      <c r="AM1663" s="15"/>
      <c r="AN1663" s="15"/>
      <c r="AO1663" s="15"/>
      <c r="AP1663" s="15"/>
      <c r="AQ1663" s="15"/>
      <c r="AR1663" s="15"/>
      <c r="AS1663" s="15"/>
      <c r="AT1663" s="15"/>
      <c r="AU1663" s="15"/>
      <c r="AV1663" s="15"/>
      <c r="AW1663" s="15"/>
      <c r="AX1663" s="15"/>
      <c r="AY1663" s="15"/>
      <c r="AZ1663" s="15"/>
      <c r="BA1663" s="15"/>
      <c r="BB1663" s="15"/>
      <c r="BC1663" s="15"/>
      <c r="BD1663" s="15"/>
      <c r="BE1663" s="15"/>
      <c r="BF1663" s="15"/>
      <c r="BG1663" s="15"/>
      <c r="BH1663" s="15"/>
    </row>
    <row r="1664" spans="1:60" outlineLevel="3">
      <c r="A1664" s="18"/>
      <c r="B1664" s="19"/>
      <c r="C1664" s="30" t="s">
        <v>431</v>
      </c>
      <c r="D1664" s="23"/>
      <c r="E1664" s="34">
        <v>36.770000000000003</v>
      </c>
      <c r="F1664" s="21"/>
      <c r="G1664" s="21"/>
      <c r="H1664" s="21"/>
      <c r="I1664" s="21"/>
      <c r="J1664" s="21"/>
      <c r="K1664" s="21"/>
      <c r="L1664" s="21"/>
      <c r="M1664" s="21"/>
      <c r="N1664" s="393"/>
      <c r="O1664" s="393"/>
      <c r="P1664" s="393"/>
      <c r="Q1664" s="393"/>
      <c r="R1664" s="21"/>
      <c r="S1664" s="21"/>
      <c r="T1664" s="21"/>
      <c r="U1664" s="21"/>
      <c r="V1664" s="21"/>
      <c r="W1664" s="21"/>
      <c r="X1664" s="21"/>
      <c r="Y1664" s="21"/>
      <c r="Z1664" s="15"/>
      <c r="AA1664" s="15"/>
      <c r="AB1664" s="15"/>
      <c r="AC1664" s="15"/>
      <c r="AD1664" s="15"/>
      <c r="AE1664" s="15"/>
      <c r="AF1664" s="15"/>
      <c r="AG1664" s="15" t="s">
        <v>131</v>
      </c>
      <c r="AH1664" s="15">
        <v>0</v>
      </c>
      <c r="AI1664" s="15"/>
      <c r="AJ1664" s="15"/>
      <c r="AK1664" s="15"/>
      <c r="AL1664" s="15"/>
      <c r="AM1664" s="15"/>
      <c r="AN1664" s="15"/>
      <c r="AO1664" s="15"/>
      <c r="AP1664" s="15"/>
      <c r="AQ1664" s="15"/>
      <c r="AR1664" s="15"/>
      <c r="AS1664" s="15"/>
      <c r="AT1664" s="15"/>
      <c r="AU1664" s="15"/>
      <c r="AV1664" s="15"/>
      <c r="AW1664" s="15"/>
      <c r="AX1664" s="15"/>
      <c r="AY1664" s="15"/>
      <c r="AZ1664" s="15"/>
      <c r="BA1664" s="15"/>
      <c r="BB1664" s="15"/>
      <c r="BC1664" s="15"/>
      <c r="BD1664" s="15"/>
      <c r="BE1664" s="15"/>
      <c r="BF1664" s="15"/>
      <c r="BG1664" s="15"/>
      <c r="BH1664" s="15"/>
    </row>
    <row r="1665" spans="1:60" outlineLevel="3">
      <c r="A1665" s="18"/>
      <c r="B1665" s="19"/>
      <c r="C1665" s="30" t="s">
        <v>432</v>
      </c>
      <c r="D1665" s="23"/>
      <c r="E1665" s="34">
        <v>6.3</v>
      </c>
      <c r="F1665" s="21"/>
      <c r="G1665" s="21"/>
      <c r="H1665" s="21"/>
      <c r="I1665" s="21"/>
      <c r="J1665" s="21"/>
      <c r="K1665" s="21"/>
      <c r="L1665" s="21"/>
      <c r="M1665" s="21"/>
      <c r="N1665" s="393"/>
      <c r="O1665" s="393"/>
      <c r="P1665" s="393"/>
      <c r="Q1665" s="393"/>
      <c r="R1665" s="21"/>
      <c r="S1665" s="21"/>
      <c r="T1665" s="21"/>
      <c r="U1665" s="21"/>
      <c r="V1665" s="21"/>
      <c r="W1665" s="21"/>
      <c r="X1665" s="21"/>
      <c r="Y1665" s="21"/>
      <c r="Z1665" s="15"/>
      <c r="AA1665" s="15"/>
      <c r="AB1665" s="15"/>
      <c r="AC1665" s="15"/>
      <c r="AD1665" s="15"/>
      <c r="AE1665" s="15"/>
      <c r="AF1665" s="15"/>
      <c r="AG1665" s="15" t="s">
        <v>131</v>
      </c>
      <c r="AH1665" s="15">
        <v>0</v>
      </c>
      <c r="AI1665" s="15"/>
      <c r="AJ1665" s="15"/>
      <c r="AK1665" s="15"/>
      <c r="AL1665" s="15"/>
      <c r="AM1665" s="15"/>
      <c r="AN1665" s="15"/>
      <c r="AO1665" s="15"/>
      <c r="AP1665" s="15"/>
      <c r="AQ1665" s="15"/>
      <c r="AR1665" s="15"/>
      <c r="AS1665" s="15"/>
      <c r="AT1665" s="15"/>
      <c r="AU1665" s="15"/>
      <c r="AV1665" s="15"/>
      <c r="AW1665" s="15"/>
      <c r="AX1665" s="15"/>
      <c r="AY1665" s="15"/>
      <c r="AZ1665" s="15"/>
      <c r="BA1665" s="15"/>
      <c r="BB1665" s="15"/>
      <c r="BC1665" s="15"/>
      <c r="BD1665" s="15"/>
      <c r="BE1665" s="15"/>
      <c r="BF1665" s="15"/>
      <c r="BG1665" s="15"/>
      <c r="BH1665" s="15"/>
    </row>
    <row r="1666" spans="1:60" outlineLevel="3">
      <c r="A1666" s="18"/>
      <c r="B1666" s="19"/>
      <c r="C1666" s="30" t="s">
        <v>433</v>
      </c>
      <c r="D1666" s="23"/>
      <c r="E1666" s="34">
        <v>6.16</v>
      </c>
      <c r="F1666" s="21"/>
      <c r="G1666" s="21"/>
      <c r="H1666" s="21"/>
      <c r="I1666" s="21"/>
      <c r="J1666" s="21"/>
      <c r="K1666" s="21"/>
      <c r="L1666" s="21"/>
      <c r="M1666" s="21"/>
      <c r="N1666" s="393"/>
      <c r="O1666" s="393"/>
      <c r="P1666" s="393"/>
      <c r="Q1666" s="393"/>
      <c r="R1666" s="21"/>
      <c r="S1666" s="21"/>
      <c r="T1666" s="21"/>
      <c r="U1666" s="21"/>
      <c r="V1666" s="21"/>
      <c r="W1666" s="21"/>
      <c r="X1666" s="21"/>
      <c r="Y1666" s="21"/>
      <c r="Z1666" s="15"/>
      <c r="AA1666" s="15"/>
      <c r="AB1666" s="15"/>
      <c r="AC1666" s="15"/>
      <c r="AD1666" s="15"/>
      <c r="AE1666" s="15"/>
      <c r="AF1666" s="15"/>
      <c r="AG1666" s="15" t="s">
        <v>131</v>
      </c>
      <c r="AH1666" s="15">
        <v>0</v>
      </c>
      <c r="AI1666" s="15"/>
      <c r="AJ1666" s="15"/>
      <c r="AK1666" s="15"/>
      <c r="AL1666" s="15"/>
      <c r="AM1666" s="15"/>
      <c r="AN1666" s="15"/>
      <c r="AO1666" s="15"/>
      <c r="AP1666" s="15"/>
      <c r="AQ1666" s="15"/>
      <c r="AR1666" s="15"/>
      <c r="AS1666" s="15"/>
      <c r="AT1666" s="15"/>
      <c r="AU1666" s="15"/>
      <c r="AV1666" s="15"/>
      <c r="AW1666" s="15"/>
      <c r="AX1666" s="15"/>
      <c r="AY1666" s="15"/>
      <c r="AZ1666" s="15"/>
      <c r="BA1666" s="15"/>
      <c r="BB1666" s="15"/>
      <c r="BC1666" s="15"/>
      <c r="BD1666" s="15"/>
      <c r="BE1666" s="15"/>
      <c r="BF1666" s="15"/>
      <c r="BG1666" s="15"/>
      <c r="BH1666" s="15"/>
    </row>
    <row r="1667" spans="1:60" outlineLevel="3">
      <c r="A1667" s="18"/>
      <c r="B1667" s="19"/>
      <c r="C1667" s="30" t="s">
        <v>434</v>
      </c>
      <c r="D1667" s="23"/>
      <c r="E1667" s="34">
        <v>25.81</v>
      </c>
      <c r="F1667" s="21"/>
      <c r="G1667" s="21"/>
      <c r="H1667" s="21"/>
      <c r="I1667" s="21"/>
      <c r="J1667" s="21"/>
      <c r="K1667" s="21"/>
      <c r="L1667" s="21"/>
      <c r="M1667" s="21"/>
      <c r="N1667" s="393"/>
      <c r="O1667" s="393"/>
      <c r="P1667" s="393"/>
      <c r="Q1667" s="393"/>
      <c r="R1667" s="21"/>
      <c r="S1667" s="21"/>
      <c r="T1667" s="21"/>
      <c r="U1667" s="21"/>
      <c r="V1667" s="21"/>
      <c r="W1667" s="21"/>
      <c r="X1667" s="21"/>
      <c r="Y1667" s="21"/>
      <c r="Z1667" s="15"/>
      <c r="AA1667" s="15"/>
      <c r="AB1667" s="15"/>
      <c r="AC1667" s="15"/>
      <c r="AD1667" s="15"/>
      <c r="AE1667" s="15"/>
      <c r="AF1667" s="15"/>
      <c r="AG1667" s="15" t="s">
        <v>131</v>
      </c>
      <c r="AH1667" s="15">
        <v>0</v>
      </c>
      <c r="AI1667" s="15"/>
      <c r="AJ1667" s="15"/>
      <c r="AK1667" s="15"/>
      <c r="AL1667" s="15"/>
      <c r="AM1667" s="15"/>
      <c r="AN1667" s="15"/>
      <c r="AO1667" s="15"/>
      <c r="AP1667" s="15"/>
      <c r="AQ1667" s="15"/>
      <c r="AR1667" s="15"/>
      <c r="AS1667" s="15"/>
      <c r="AT1667" s="15"/>
      <c r="AU1667" s="15"/>
      <c r="AV1667" s="15"/>
      <c r="AW1667" s="15"/>
      <c r="AX1667" s="15"/>
      <c r="AY1667" s="15"/>
      <c r="AZ1667" s="15"/>
      <c r="BA1667" s="15"/>
      <c r="BB1667" s="15"/>
      <c r="BC1667" s="15"/>
      <c r="BD1667" s="15"/>
      <c r="BE1667" s="15"/>
      <c r="BF1667" s="15"/>
      <c r="BG1667" s="15"/>
      <c r="BH1667" s="15"/>
    </row>
    <row r="1668" spans="1:60" outlineLevel="3">
      <c r="A1668" s="18"/>
      <c r="B1668" s="19"/>
      <c r="C1668" s="30" t="s">
        <v>435</v>
      </c>
      <c r="D1668" s="23"/>
      <c r="E1668" s="34">
        <v>52.95</v>
      </c>
      <c r="F1668" s="21"/>
      <c r="G1668" s="21"/>
      <c r="H1668" s="21"/>
      <c r="I1668" s="21"/>
      <c r="J1668" s="21"/>
      <c r="K1668" s="21"/>
      <c r="L1668" s="21"/>
      <c r="M1668" s="21"/>
      <c r="N1668" s="393"/>
      <c r="O1668" s="393"/>
      <c r="P1668" s="393"/>
      <c r="Q1668" s="393"/>
      <c r="R1668" s="21"/>
      <c r="S1668" s="21"/>
      <c r="T1668" s="21"/>
      <c r="U1668" s="21"/>
      <c r="V1668" s="21"/>
      <c r="W1668" s="21"/>
      <c r="X1668" s="21"/>
      <c r="Y1668" s="21"/>
      <c r="Z1668" s="15"/>
      <c r="AA1668" s="15"/>
      <c r="AB1668" s="15"/>
      <c r="AC1668" s="15"/>
      <c r="AD1668" s="15"/>
      <c r="AE1668" s="15"/>
      <c r="AF1668" s="15"/>
      <c r="AG1668" s="15" t="s">
        <v>131</v>
      </c>
      <c r="AH1668" s="15">
        <v>0</v>
      </c>
      <c r="AI1668" s="15"/>
      <c r="AJ1668" s="15"/>
      <c r="AK1668" s="15"/>
      <c r="AL1668" s="15"/>
      <c r="AM1668" s="15"/>
      <c r="AN1668" s="15"/>
      <c r="AO1668" s="15"/>
      <c r="AP1668" s="15"/>
      <c r="AQ1668" s="15"/>
      <c r="AR1668" s="15"/>
      <c r="AS1668" s="15"/>
      <c r="AT1668" s="15"/>
      <c r="AU1668" s="15"/>
      <c r="AV1668" s="15"/>
      <c r="AW1668" s="15"/>
      <c r="AX1668" s="15"/>
      <c r="AY1668" s="15"/>
      <c r="AZ1668" s="15"/>
      <c r="BA1668" s="15"/>
      <c r="BB1668" s="15"/>
      <c r="BC1668" s="15"/>
      <c r="BD1668" s="15"/>
      <c r="BE1668" s="15"/>
      <c r="BF1668" s="15"/>
      <c r="BG1668" s="15"/>
      <c r="BH1668" s="15"/>
    </row>
    <row r="1669" spans="1:60" outlineLevel="3">
      <c r="A1669" s="18"/>
      <c r="B1669" s="19"/>
      <c r="C1669" s="30" t="s">
        <v>436</v>
      </c>
      <c r="D1669" s="23"/>
      <c r="E1669" s="34">
        <v>29.58</v>
      </c>
      <c r="F1669" s="21"/>
      <c r="G1669" s="21"/>
      <c r="H1669" s="21"/>
      <c r="I1669" s="21"/>
      <c r="J1669" s="21"/>
      <c r="K1669" s="21"/>
      <c r="L1669" s="21"/>
      <c r="M1669" s="21"/>
      <c r="N1669" s="393"/>
      <c r="O1669" s="393"/>
      <c r="P1669" s="393"/>
      <c r="Q1669" s="393"/>
      <c r="R1669" s="21"/>
      <c r="S1669" s="21"/>
      <c r="T1669" s="21"/>
      <c r="U1669" s="21"/>
      <c r="V1669" s="21"/>
      <c r="W1669" s="21"/>
      <c r="X1669" s="21"/>
      <c r="Y1669" s="21"/>
      <c r="Z1669" s="15"/>
      <c r="AA1669" s="15"/>
      <c r="AB1669" s="15"/>
      <c r="AC1669" s="15"/>
      <c r="AD1669" s="15"/>
      <c r="AE1669" s="15"/>
      <c r="AF1669" s="15"/>
      <c r="AG1669" s="15" t="s">
        <v>131</v>
      </c>
      <c r="AH1669" s="15">
        <v>0</v>
      </c>
      <c r="AI1669" s="15"/>
      <c r="AJ1669" s="15"/>
      <c r="AK1669" s="15"/>
      <c r="AL1669" s="15"/>
      <c r="AM1669" s="15"/>
      <c r="AN1669" s="15"/>
      <c r="AO1669" s="15"/>
      <c r="AP1669" s="15"/>
      <c r="AQ1669" s="15"/>
      <c r="AR1669" s="15"/>
      <c r="AS1669" s="15"/>
      <c r="AT1669" s="15"/>
      <c r="AU1669" s="15"/>
      <c r="AV1669" s="15"/>
      <c r="AW1669" s="15"/>
      <c r="AX1669" s="15"/>
      <c r="AY1669" s="15"/>
      <c r="AZ1669" s="15"/>
      <c r="BA1669" s="15"/>
      <c r="BB1669" s="15"/>
      <c r="BC1669" s="15"/>
      <c r="BD1669" s="15"/>
      <c r="BE1669" s="15"/>
      <c r="BF1669" s="15"/>
      <c r="BG1669" s="15"/>
      <c r="BH1669" s="15"/>
    </row>
    <row r="1670" spans="1:60" outlineLevel="3">
      <c r="A1670" s="18"/>
      <c r="B1670" s="19"/>
      <c r="C1670" s="30" t="s">
        <v>437</v>
      </c>
      <c r="D1670" s="23"/>
      <c r="E1670" s="34">
        <v>32.482500000000002</v>
      </c>
      <c r="F1670" s="21"/>
      <c r="G1670" s="21"/>
      <c r="H1670" s="21"/>
      <c r="I1670" s="21"/>
      <c r="J1670" s="21"/>
      <c r="K1670" s="21"/>
      <c r="L1670" s="21"/>
      <c r="M1670" s="21"/>
      <c r="N1670" s="393"/>
      <c r="O1670" s="393"/>
      <c r="P1670" s="393"/>
      <c r="Q1670" s="393"/>
      <c r="R1670" s="21"/>
      <c r="S1670" s="21"/>
      <c r="T1670" s="21"/>
      <c r="U1670" s="21"/>
      <c r="V1670" s="21"/>
      <c r="W1670" s="21"/>
      <c r="X1670" s="21"/>
      <c r="Y1670" s="21"/>
      <c r="Z1670" s="15"/>
      <c r="AA1670" s="15"/>
      <c r="AB1670" s="15"/>
      <c r="AC1670" s="15"/>
      <c r="AD1670" s="15"/>
      <c r="AE1670" s="15"/>
      <c r="AF1670" s="15"/>
      <c r="AG1670" s="15" t="s">
        <v>131</v>
      </c>
      <c r="AH1670" s="15">
        <v>0</v>
      </c>
      <c r="AI1670" s="15"/>
      <c r="AJ1670" s="15"/>
      <c r="AK1670" s="15"/>
      <c r="AL1670" s="15"/>
      <c r="AM1670" s="15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</row>
    <row r="1671" spans="1:60" outlineLevel="3">
      <c r="A1671" s="18"/>
      <c r="B1671" s="19"/>
      <c r="C1671" s="30" t="s">
        <v>438</v>
      </c>
      <c r="D1671" s="23"/>
      <c r="E1671" s="34">
        <v>14.8825</v>
      </c>
      <c r="F1671" s="21"/>
      <c r="G1671" s="21"/>
      <c r="H1671" s="21"/>
      <c r="I1671" s="21"/>
      <c r="J1671" s="21"/>
      <c r="K1671" s="21"/>
      <c r="L1671" s="21"/>
      <c r="M1671" s="21"/>
      <c r="N1671" s="393"/>
      <c r="O1671" s="393"/>
      <c r="P1671" s="393"/>
      <c r="Q1671" s="393"/>
      <c r="R1671" s="21"/>
      <c r="S1671" s="21"/>
      <c r="T1671" s="21"/>
      <c r="U1671" s="21"/>
      <c r="V1671" s="21"/>
      <c r="W1671" s="21"/>
      <c r="X1671" s="21"/>
      <c r="Y1671" s="21"/>
      <c r="Z1671" s="15"/>
      <c r="AA1671" s="15"/>
      <c r="AB1671" s="15"/>
      <c r="AC1671" s="15"/>
      <c r="AD1671" s="15"/>
      <c r="AE1671" s="15"/>
      <c r="AF1671" s="15"/>
      <c r="AG1671" s="15" t="s">
        <v>131</v>
      </c>
      <c r="AH1671" s="15">
        <v>0</v>
      </c>
      <c r="AI1671" s="15"/>
      <c r="AJ1671" s="15"/>
      <c r="AK1671" s="15"/>
      <c r="AL1671" s="15"/>
      <c r="AM1671" s="15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</row>
    <row r="1672" spans="1:60" outlineLevel="3">
      <c r="A1672" s="18"/>
      <c r="B1672" s="19"/>
      <c r="C1672" s="30" t="s">
        <v>439</v>
      </c>
      <c r="D1672" s="23"/>
      <c r="E1672" s="34">
        <v>192.20400000000001</v>
      </c>
      <c r="F1672" s="21"/>
      <c r="G1672" s="21"/>
      <c r="H1672" s="21"/>
      <c r="I1672" s="21"/>
      <c r="J1672" s="21"/>
      <c r="K1672" s="21"/>
      <c r="L1672" s="21"/>
      <c r="M1672" s="21"/>
      <c r="N1672" s="393"/>
      <c r="O1672" s="393"/>
      <c r="P1672" s="393"/>
      <c r="Q1672" s="393"/>
      <c r="R1672" s="21"/>
      <c r="S1672" s="21"/>
      <c r="T1672" s="21"/>
      <c r="U1672" s="21"/>
      <c r="V1672" s="21"/>
      <c r="W1672" s="21"/>
      <c r="X1672" s="21"/>
      <c r="Y1672" s="21"/>
      <c r="Z1672" s="15"/>
      <c r="AA1672" s="15"/>
      <c r="AB1672" s="15"/>
      <c r="AC1672" s="15"/>
      <c r="AD1672" s="15"/>
      <c r="AE1672" s="15"/>
      <c r="AF1672" s="15"/>
      <c r="AG1672" s="15" t="s">
        <v>131</v>
      </c>
      <c r="AH1672" s="15">
        <v>0</v>
      </c>
      <c r="AI1672" s="15"/>
      <c r="AJ1672" s="15"/>
      <c r="AK1672" s="15"/>
      <c r="AL1672" s="15"/>
      <c r="AM1672" s="15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</row>
    <row r="1673" spans="1:60" ht="22.5" outlineLevel="3">
      <c r="A1673" s="18"/>
      <c r="B1673" s="19"/>
      <c r="C1673" s="30" t="s">
        <v>440</v>
      </c>
      <c r="D1673" s="23"/>
      <c r="E1673" s="34">
        <v>209.97</v>
      </c>
      <c r="F1673" s="21"/>
      <c r="G1673" s="21"/>
      <c r="H1673" s="21"/>
      <c r="I1673" s="21"/>
      <c r="J1673" s="21"/>
      <c r="K1673" s="21"/>
      <c r="L1673" s="21"/>
      <c r="M1673" s="21"/>
      <c r="N1673" s="393"/>
      <c r="O1673" s="393"/>
      <c r="P1673" s="393"/>
      <c r="Q1673" s="393"/>
      <c r="R1673" s="21"/>
      <c r="S1673" s="21"/>
      <c r="T1673" s="21"/>
      <c r="U1673" s="21"/>
      <c r="V1673" s="21"/>
      <c r="W1673" s="21"/>
      <c r="X1673" s="21"/>
      <c r="Y1673" s="21"/>
      <c r="Z1673" s="15"/>
      <c r="AA1673" s="15"/>
      <c r="AB1673" s="15"/>
      <c r="AC1673" s="15"/>
      <c r="AD1673" s="15"/>
      <c r="AE1673" s="15"/>
      <c r="AF1673" s="15"/>
      <c r="AG1673" s="15" t="s">
        <v>131</v>
      </c>
      <c r="AH1673" s="15">
        <v>0</v>
      </c>
      <c r="AI1673" s="15"/>
      <c r="AJ1673" s="15"/>
      <c r="AK1673" s="15"/>
      <c r="AL1673" s="15"/>
      <c r="AM1673" s="15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</row>
    <row r="1674" spans="1:60" outlineLevel="3">
      <c r="A1674" s="18"/>
      <c r="B1674" s="19"/>
      <c r="C1674" s="30" t="s">
        <v>441</v>
      </c>
      <c r="D1674" s="23"/>
      <c r="E1674" s="34">
        <v>59.649000000000001</v>
      </c>
      <c r="F1674" s="21"/>
      <c r="G1674" s="21"/>
      <c r="H1674" s="21"/>
      <c r="I1674" s="21"/>
      <c r="J1674" s="21"/>
      <c r="K1674" s="21"/>
      <c r="L1674" s="21"/>
      <c r="M1674" s="21"/>
      <c r="N1674" s="393"/>
      <c r="O1674" s="393"/>
      <c r="P1674" s="393"/>
      <c r="Q1674" s="393"/>
      <c r="R1674" s="21"/>
      <c r="S1674" s="21"/>
      <c r="T1674" s="21"/>
      <c r="U1674" s="21"/>
      <c r="V1674" s="21"/>
      <c r="W1674" s="21"/>
      <c r="X1674" s="21"/>
      <c r="Y1674" s="21"/>
      <c r="Z1674" s="15"/>
      <c r="AA1674" s="15"/>
      <c r="AB1674" s="15"/>
      <c r="AC1674" s="15"/>
      <c r="AD1674" s="15"/>
      <c r="AE1674" s="15"/>
      <c r="AF1674" s="15"/>
      <c r="AG1674" s="15" t="s">
        <v>131</v>
      </c>
      <c r="AH1674" s="15">
        <v>0</v>
      </c>
      <c r="AI1674" s="15"/>
      <c r="AJ1674" s="15"/>
      <c r="AK1674" s="15"/>
      <c r="AL1674" s="15"/>
      <c r="AM1674" s="15"/>
      <c r="AN1674" s="15"/>
      <c r="AO1674" s="15"/>
      <c r="AP1674" s="15"/>
      <c r="AQ1674" s="15"/>
      <c r="AR1674" s="15"/>
      <c r="AS1674" s="15"/>
      <c r="AT1674" s="15"/>
      <c r="AU1674" s="15"/>
      <c r="AV1674" s="15"/>
      <c r="AW1674" s="15"/>
      <c r="AX1674" s="15"/>
      <c r="AY1674" s="15"/>
      <c r="AZ1674" s="15"/>
      <c r="BA1674" s="15"/>
      <c r="BB1674" s="15"/>
      <c r="BC1674" s="15"/>
      <c r="BD1674" s="15"/>
      <c r="BE1674" s="15"/>
      <c r="BF1674" s="15"/>
      <c r="BG1674" s="15"/>
      <c r="BH1674" s="15"/>
    </row>
    <row r="1675" spans="1:60" outlineLevel="3">
      <c r="A1675" s="18"/>
      <c r="B1675" s="19"/>
      <c r="C1675" s="30" t="s">
        <v>442</v>
      </c>
      <c r="D1675" s="23"/>
      <c r="E1675" s="34">
        <v>18.765000000000001</v>
      </c>
      <c r="F1675" s="21"/>
      <c r="G1675" s="21"/>
      <c r="H1675" s="21"/>
      <c r="I1675" s="21"/>
      <c r="J1675" s="21"/>
      <c r="K1675" s="21"/>
      <c r="L1675" s="21"/>
      <c r="M1675" s="21"/>
      <c r="N1675" s="393"/>
      <c r="O1675" s="393"/>
      <c r="P1675" s="393"/>
      <c r="Q1675" s="393"/>
      <c r="R1675" s="21"/>
      <c r="S1675" s="21"/>
      <c r="T1675" s="21"/>
      <c r="U1675" s="21"/>
      <c r="V1675" s="21"/>
      <c r="W1675" s="21"/>
      <c r="X1675" s="21"/>
      <c r="Y1675" s="21"/>
      <c r="Z1675" s="15"/>
      <c r="AA1675" s="15"/>
      <c r="AB1675" s="15"/>
      <c r="AC1675" s="15"/>
      <c r="AD1675" s="15"/>
      <c r="AE1675" s="15"/>
      <c r="AF1675" s="15"/>
      <c r="AG1675" s="15" t="s">
        <v>131</v>
      </c>
      <c r="AH1675" s="15">
        <v>0</v>
      </c>
      <c r="AI1675" s="15"/>
      <c r="AJ1675" s="15"/>
      <c r="AK1675" s="15"/>
      <c r="AL1675" s="15"/>
      <c r="AM1675" s="15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</row>
    <row r="1676" spans="1:60" outlineLevel="3">
      <c r="A1676" s="18"/>
      <c r="B1676" s="19"/>
      <c r="C1676" s="30" t="s">
        <v>443</v>
      </c>
      <c r="D1676" s="23"/>
      <c r="E1676" s="34">
        <v>14.7</v>
      </c>
      <c r="F1676" s="21"/>
      <c r="G1676" s="21"/>
      <c r="H1676" s="21"/>
      <c r="I1676" s="21"/>
      <c r="J1676" s="21"/>
      <c r="K1676" s="21"/>
      <c r="L1676" s="21"/>
      <c r="M1676" s="21"/>
      <c r="N1676" s="393"/>
      <c r="O1676" s="393"/>
      <c r="P1676" s="393"/>
      <c r="Q1676" s="393"/>
      <c r="R1676" s="21"/>
      <c r="S1676" s="21"/>
      <c r="T1676" s="21"/>
      <c r="U1676" s="21"/>
      <c r="V1676" s="21"/>
      <c r="W1676" s="21"/>
      <c r="X1676" s="21"/>
      <c r="Y1676" s="21"/>
      <c r="Z1676" s="15"/>
      <c r="AA1676" s="15"/>
      <c r="AB1676" s="15"/>
      <c r="AC1676" s="15"/>
      <c r="AD1676" s="15"/>
      <c r="AE1676" s="15"/>
      <c r="AF1676" s="15"/>
      <c r="AG1676" s="15" t="s">
        <v>131</v>
      </c>
      <c r="AH1676" s="15">
        <v>0</v>
      </c>
      <c r="AI1676" s="15"/>
      <c r="AJ1676" s="15"/>
      <c r="AK1676" s="15"/>
      <c r="AL1676" s="15"/>
      <c r="AM1676" s="15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</row>
    <row r="1677" spans="1:60" outlineLevel="3">
      <c r="A1677" s="18"/>
      <c r="B1677" s="19"/>
      <c r="C1677" s="30" t="s">
        <v>444</v>
      </c>
      <c r="D1677" s="23"/>
      <c r="E1677" s="34">
        <v>6.375</v>
      </c>
      <c r="F1677" s="21"/>
      <c r="G1677" s="21"/>
      <c r="H1677" s="21"/>
      <c r="I1677" s="21"/>
      <c r="J1677" s="21"/>
      <c r="K1677" s="21"/>
      <c r="L1677" s="21"/>
      <c r="M1677" s="21"/>
      <c r="N1677" s="393"/>
      <c r="O1677" s="393"/>
      <c r="P1677" s="393"/>
      <c r="Q1677" s="393"/>
      <c r="R1677" s="21"/>
      <c r="S1677" s="21"/>
      <c r="T1677" s="21"/>
      <c r="U1677" s="21"/>
      <c r="V1677" s="21"/>
      <c r="W1677" s="21"/>
      <c r="X1677" s="21"/>
      <c r="Y1677" s="21"/>
      <c r="Z1677" s="15"/>
      <c r="AA1677" s="15"/>
      <c r="AB1677" s="15"/>
      <c r="AC1677" s="15"/>
      <c r="AD1677" s="15"/>
      <c r="AE1677" s="15"/>
      <c r="AF1677" s="15"/>
      <c r="AG1677" s="15" t="s">
        <v>131</v>
      </c>
      <c r="AH1677" s="15">
        <v>0</v>
      </c>
      <c r="AI1677" s="15"/>
      <c r="AJ1677" s="15"/>
      <c r="AK1677" s="15"/>
      <c r="AL1677" s="15"/>
      <c r="AM1677" s="15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  <c r="AX1677" s="15"/>
      <c r="AY1677" s="15"/>
      <c r="AZ1677" s="15"/>
      <c r="BA1677" s="15"/>
      <c r="BB1677" s="15"/>
      <c r="BC1677" s="15"/>
      <c r="BD1677" s="15"/>
      <c r="BE1677" s="15"/>
      <c r="BF1677" s="15"/>
      <c r="BG1677" s="15"/>
      <c r="BH1677" s="15"/>
    </row>
    <row r="1678" spans="1:60" outlineLevel="3">
      <c r="A1678" s="18"/>
      <c r="B1678" s="19"/>
      <c r="C1678" s="30" t="s">
        <v>445</v>
      </c>
      <c r="D1678" s="23"/>
      <c r="E1678" s="34">
        <v>22.65</v>
      </c>
      <c r="F1678" s="21"/>
      <c r="G1678" s="21"/>
      <c r="H1678" s="21"/>
      <c r="I1678" s="21"/>
      <c r="J1678" s="21"/>
      <c r="K1678" s="21"/>
      <c r="L1678" s="21"/>
      <c r="M1678" s="21"/>
      <c r="N1678" s="393"/>
      <c r="O1678" s="393"/>
      <c r="P1678" s="393"/>
      <c r="Q1678" s="393"/>
      <c r="R1678" s="21"/>
      <c r="S1678" s="21"/>
      <c r="T1678" s="21"/>
      <c r="U1678" s="21"/>
      <c r="V1678" s="21"/>
      <c r="W1678" s="21"/>
      <c r="X1678" s="21"/>
      <c r="Y1678" s="21"/>
      <c r="Z1678" s="15"/>
      <c r="AA1678" s="15"/>
      <c r="AB1678" s="15"/>
      <c r="AC1678" s="15"/>
      <c r="AD1678" s="15"/>
      <c r="AE1678" s="15"/>
      <c r="AF1678" s="15"/>
      <c r="AG1678" s="15" t="s">
        <v>131</v>
      </c>
      <c r="AH1678" s="15">
        <v>0</v>
      </c>
      <c r="AI1678" s="15"/>
      <c r="AJ1678" s="15"/>
      <c r="AK1678" s="15"/>
      <c r="AL1678" s="15"/>
      <c r="AM1678" s="15"/>
      <c r="AN1678" s="15"/>
      <c r="AO1678" s="15"/>
      <c r="AP1678" s="15"/>
      <c r="AQ1678" s="15"/>
      <c r="AR1678" s="15"/>
      <c r="AS1678" s="15"/>
      <c r="AT1678" s="15"/>
      <c r="AU1678" s="15"/>
      <c r="AV1678" s="15"/>
      <c r="AW1678" s="15"/>
      <c r="AX1678" s="15"/>
      <c r="AY1678" s="15"/>
      <c r="AZ1678" s="15"/>
      <c r="BA1678" s="15"/>
      <c r="BB1678" s="15"/>
      <c r="BC1678" s="15"/>
      <c r="BD1678" s="15"/>
      <c r="BE1678" s="15"/>
      <c r="BF1678" s="15"/>
      <c r="BG1678" s="15"/>
      <c r="BH1678" s="15"/>
    </row>
    <row r="1679" spans="1:60" outlineLevel="3">
      <c r="A1679" s="18"/>
      <c r="B1679" s="19"/>
      <c r="C1679" s="30" t="s">
        <v>446</v>
      </c>
      <c r="D1679" s="23"/>
      <c r="E1679" s="34">
        <v>16.5</v>
      </c>
      <c r="F1679" s="21"/>
      <c r="G1679" s="21"/>
      <c r="H1679" s="21"/>
      <c r="I1679" s="21"/>
      <c r="J1679" s="21"/>
      <c r="K1679" s="21"/>
      <c r="L1679" s="21"/>
      <c r="M1679" s="21"/>
      <c r="N1679" s="393"/>
      <c r="O1679" s="393"/>
      <c r="P1679" s="393"/>
      <c r="Q1679" s="393"/>
      <c r="R1679" s="21"/>
      <c r="S1679" s="21"/>
      <c r="T1679" s="21"/>
      <c r="U1679" s="21"/>
      <c r="V1679" s="21"/>
      <c r="W1679" s="21"/>
      <c r="X1679" s="21"/>
      <c r="Y1679" s="21"/>
      <c r="Z1679" s="15"/>
      <c r="AA1679" s="15"/>
      <c r="AB1679" s="15"/>
      <c r="AC1679" s="15"/>
      <c r="AD1679" s="15"/>
      <c r="AE1679" s="15"/>
      <c r="AF1679" s="15"/>
      <c r="AG1679" s="15" t="s">
        <v>131</v>
      </c>
      <c r="AH1679" s="15">
        <v>0</v>
      </c>
      <c r="AI1679" s="15"/>
      <c r="AJ1679" s="15"/>
      <c r="AK1679" s="15"/>
      <c r="AL1679" s="15"/>
      <c r="AM1679" s="15"/>
      <c r="AN1679" s="15"/>
      <c r="AO1679" s="15"/>
      <c r="AP1679" s="15"/>
      <c r="AQ1679" s="15"/>
      <c r="AR1679" s="15"/>
      <c r="AS1679" s="15"/>
      <c r="AT1679" s="15"/>
      <c r="AU1679" s="15"/>
      <c r="AV1679" s="15"/>
      <c r="AW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</row>
    <row r="1680" spans="1:60" outlineLevel="3">
      <c r="A1680" s="18"/>
      <c r="B1680" s="19"/>
      <c r="C1680" s="30" t="s">
        <v>447</v>
      </c>
      <c r="D1680" s="23"/>
      <c r="E1680" s="34">
        <v>31.552499999999998</v>
      </c>
      <c r="F1680" s="21"/>
      <c r="G1680" s="21"/>
      <c r="H1680" s="21"/>
      <c r="I1680" s="21"/>
      <c r="J1680" s="21"/>
      <c r="K1680" s="21"/>
      <c r="L1680" s="21"/>
      <c r="M1680" s="21"/>
      <c r="N1680" s="393"/>
      <c r="O1680" s="393"/>
      <c r="P1680" s="393"/>
      <c r="Q1680" s="393"/>
      <c r="R1680" s="21"/>
      <c r="S1680" s="21"/>
      <c r="T1680" s="21"/>
      <c r="U1680" s="21"/>
      <c r="V1680" s="21"/>
      <c r="W1680" s="21"/>
      <c r="X1680" s="21"/>
      <c r="Y1680" s="21"/>
      <c r="Z1680" s="15"/>
      <c r="AA1680" s="15"/>
      <c r="AB1680" s="15"/>
      <c r="AC1680" s="15"/>
      <c r="AD1680" s="15"/>
      <c r="AE1680" s="15"/>
      <c r="AF1680" s="15"/>
      <c r="AG1680" s="15" t="s">
        <v>131</v>
      </c>
      <c r="AH1680" s="15">
        <v>0</v>
      </c>
      <c r="AI1680" s="15"/>
      <c r="AJ1680" s="15"/>
      <c r="AK1680" s="15"/>
      <c r="AL1680" s="15"/>
      <c r="AM1680" s="15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</row>
    <row r="1681" spans="1:60" outlineLevel="3">
      <c r="A1681" s="18"/>
      <c r="B1681" s="19"/>
      <c r="C1681" s="30" t="s">
        <v>448</v>
      </c>
      <c r="D1681" s="23"/>
      <c r="E1681" s="34">
        <v>9.4499999999999993</v>
      </c>
      <c r="F1681" s="21"/>
      <c r="G1681" s="21"/>
      <c r="H1681" s="21"/>
      <c r="I1681" s="21"/>
      <c r="J1681" s="21"/>
      <c r="K1681" s="21"/>
      <c r="L1681" s="21"/>
      <c r="M1681" s="21"/>
      <c r="N1681" s="393"/>
      <c r="O1681" s="393"/>
      <c r="P1681" s="393"/>
      <c r="Q1681" s="393"/>
      <c r="R1681" s="21"/>
      <c r="S1681" s="21"/>
      <c r="T1681" s="21"/>
      <c r="U1681" s="21"/>
      <c r="V1681" s="21"/>
      <c r="W1681" s="21"/>
      <c r="X1681" s="21"/>
      <c r="Y1681" s="21"/>
      <c r="Z1681" s="15"/>
      <c r="AA1681" s="15"/>
      <c r="AB1681" s="15"/>
      <c r="AC1681" s="15"/>
      <c r="AD1681" s="15"/>
      <c r="AE1681" s="15"/>
      <c r="AF1681" s="15"/>
      <c r="AG1681" s="15" t="s">
        <v>131</v>
      </c>
      <c r="AH1681" s="15">
        <v>0</v>
      </c>
      <c r="AI1681" s="15"/>
      <c r="AJ1681" s="15"/>
      <c r="AK1681" s="15"/>
      <c r="AL1681" s="15"/>
      <c r="AM1681" s="15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</row>
    <row r="1682" spans="1:60" outlineLevel="3">
      <c r="A1682" s="18"/>
      <c r="B1682" s="19"/>
      <c r="C1682" s="30" t="s">
        <v>449</v>
      </c>
      <c r="D1682" s="23"/>
      <c r="E1682" s="34">
        <v>27</v>
      </c>
      <c r="F1682" s="21"/>
      <c r="G1682" s="21"/>
      <c r="H1682" s="21"/>
      <c r="I1682" s="21"/>
      <c r="J1682" s="21"/>
      <c r="K1682" s="21"/>
      <c r="L1682" s="21"/>
      <c r="M1682" s="21"/>
      <c r="N1682" s="393"/>
      <c r="O1682" s="393"/>
      <c r="P1682" s="393"/>
      <c r="Q1682" s="393"/>
      <c r="R1682" s="21"/>
      <c r="S1682" s="21"/>
      <c r="T1682" s="21"/>
      <c r="U1682" s="21"/>
      <c r="V1682" s="21"/>
      <c r="W1682" s="21"/>
      <c r="X1682" s="21"/>
      <c r="Y1682" s="21"/>
      <c r="Z1682" s="15"/>
      <c r="AA1682" s="15"/>
      <c r="AB1682" s="15"/>
      <c r="AC1682" s="15"/>
      <c r="AD1682" s="15"/>
      <c r="AE1682" s="15"/>
      <c r="AF1682" s="15"/>
      <c r="AG1682" s="15" t="s">
        <v>131</v>
      </c>
      <c r="AH1682" s="15">
        <v>0</v>
      </c>
      <c r="AI1682" s="15"/>
      <c r="AJ1682" s="15"/>
      <c r="AK1682" s="15"/>
      <c r="AL1682" s="15"/>
      <c r="AM1682" s="15"/>
      <c r="AN1682" s="15"/>
      <c r="AO1682" s="15"/>
      <c r="AP1682" s="15"/>
      <c r="AQ1682" s="15"/>
      <c r="AR1682" s="15"/>
      <c r="AS1682" s="15"/>
      <c r="AT1682" s="15"/>
      <c r="AU1682" s="15"/>
      <c r="AV1682" s="15"/>
      <c r="AW1682" s="15"/>
      <c r="AX1682" s="15"/>
      <c r="AY1682" s="15"/>
      <c r="AZ1682" s="15"/>
      <c r="BA1682" s="15"/>
      <c r="BB1682" s="15"/>
      <c r="BC1682" s="15"/>
      <c r="BD1682" s="15"/>
      <c r="BE1682" s="15"/>
      <c r="BF1682" s="15"/>
      <c r="BG1682" s="15"/>
      <c r="BH1682" s="15"/>
    </row>
    <row r="1683" spans="1:60" outlineLevel="3">
      <c r="A1683" s="18"/>
      <c r="B1683" s="19"/>
      <c r="C1683" s="30" t="s">
        <v>443</v>
      </c>
      <c r="D1683" s="23"/>
      <c r="E1683" s="34">
        <v>14.7</v>
      </c>
      <c r="F1683" s="21"/>
      <c r="G1683" s="21"/>
      <c r="H1683" s="21"/>
      <c r="I1683" s="21"/>
      <c r="J1683" s="21"/>
      <c r="K1683" s="21"/>
      <c r="L1683" s="21"/>
      <c r="M1683" s="21"/>
      <c r="N1683" s="393"/>
      <c r="O1683" s="393"/>
      <c r="P1683" s="393"/>
      <c r="Q1683" s="393"/>
      <c r="R1683" s="21"/>
      <c r="S1683" s="21"/>
      <c r="T1683" s="21"/>
      <c r="U1683" s="21"/>
      <c r="V1683" s="21"/>
      <c r="W1683" s="21"/>
      <c r="X1683" s="21"/>
      <c r="Y1683" s="21"/>
      <c r="Z1683" s="15"/>
      <c r="AA1683" s="15"/>
      <c r="AB1683" s="15"/>
      <c r="AC1683" s="15"/>
      <c r="AD1683" s="15"/>
      <c r="AE1683" s="15"/>
      <c r="AF1683" s="15"/>
      <c r="AG1683" s="15" t="s">
        <v>131</v>
      </c>
      <c r="AH1683" s="15">
        <v>0</v>
      </c>
      <c r="AI1683" s="15"/>
      <c r="AJ1683" s="15"/>
      <c r="AK1683" s="15"/>
      <c r="AL1683" s="15"/>
      <c r="AM1683" s="15"/>
      <c r="AN1683" s="15"/>
      <c r="AO1683" s="15"/>
      <c r="AP1683" s="15"/>
      <c r="AQ1683" s="15"/>
      <c r="AR1683" s="15"/>
      <c r="AS1683" s="15"/>
      <c r="AT1683" s="15"/>
      <c r="AU1683" s="15"/>
      <c r="AV1683" s="15"/>
      <c r="AW1683" s="15"/>
      <c r="AX1683" s="15"/>
      <c r="AY1683" s="15"/>
      <c r="AZ1683" s="15"/>
      <c r="BA1683" s="15"/>
      <c r="BB1683" s="15"/>
      <c r="BC1683" s="15"/>
      <c r="BD1683" s="15"/>
      <c r="BE1683" s="15"/>
      <c r="BF1683" s="15"/>
      <c r="BG1683" s="15"/>
      <c r="BH1683" s="15"/>
    </row>
    <row r="1684" spans="1:60" outlineLevel="3">
      <c r="A1684" s="18"/>
      <c r="B1684" s="19"/>
      <c r="C1684" s="30" t="s">
        <v>442</v>
      </c>
      <c r="D1684" s="23"/>
      <c r="E1684" s="34">
        <v>18.765000000000001</v>
      </c>
      <c r="F1684" s="21"/>
      <c r="G1684" s="21"/>
      <c r="H1684" s="21"/>
      <c r="I1684" s="21"/>
      <c r="J1684" s="21"/>
      <c r="K1684" s="21"/>
      <c r="L1684" s="21"/>
      <c r="M1684" s="21"/>
      <c r="N1684" s="393"/>
      <c r="O1684" s="393"/>
      <c r="P1684" s="393"/>
      <c r="Q1684" s="393"/>
      <c r="R1684" s="21"/>
      <c r="S1684" s="21"/>
      <c r="T1684" s="21"/>
      <c r="U1684" s="21"/>
      <c r="V1684" s="21"/>
      <c r="W1684" s="21"/>
      <c r="X1684" s="21"/>
      <c r="Y1684" s="21"/>
      <c r="Z1684" s="15"/>
      <c r="AA1684" s="15"/>
      <c r="AB1684" s="15"/>
      <c r="AC1684" s="15"/>
      <c r="AD1684" s="15"/>
      <c r="AE1684" s="15"/>
      <c r="AF1684" s="15"/>
      <c r="AG1684" s="15" t="s">
        <v>131</v>
      </c>
      <c r="AH1684" s="15">
        <v>0</v>
      </c>
      <c r="AI1684" s="15"/>
      <c r="AJ1684" s="15"/>
      <c r="AK1684" s="15"/>
      <c r="AL1684" s="15"/>
      <c r="AM1684" s="15"/>
      <c r="AN1684" s="15"/>
      <c r="AO1684" s="15"/>
      <c r="AP1684" s="15"/>
      <c r="AQ1684" s="15"/>
      <c r="AR1684" s="15"/>
      <c r="AS1684" s="15"/>
      <c r="AT1684" s="15"/>
      <c r="AU1684" s="15"/>
      <c r="AV1684" s="15"/>
      <c r="AW1684" s="15"/>
      <c r="AX1684" s="15"/>
      <c r="AY1684" s="15"/>
      <c r="AZ1684" s="15"/>
      <c r="BA1684" s="15"/>
      <c r="BB1684" s="15"/>
      <c r="BC1684" s="15"/>
      <c r="BD1684" s="15"/>
      <c r="BE1684" s="15"/>
      <c r="BF1684" s="15"/>
      <c r="BG1684" s="15"/>
      <c r="BH1684" s="15"/>
    </row>
    <row r="1685" spans="1:60" outlineLevel="3">
      <c r="A1685" s="18"/>
      <c r="B1685" s="19"/>
      <c r="C1685" s="30" t="s">
        <v>450</v>
      </c>
      <c r="D1685" s="23"/>
      <c r="E1685" s="34">
        <v>54</v>
      </c>
      <c r="F1685" s="21"/>
      <c r="G1685" s="21"/>
      <c r="H1685" s="21"/>
      <c r="I1685" s="21"/>
      <c r="J1685" s="21"/>
      <c r="K1685" s="21"/>
      <c r="L1685" s="21"/>
      <c r="M1685" s="21"/>
      <c r="N1685" s="393"/>
      <c r="O1685" s="393"/>
      <c r="P1685" s="393"/>
      <c r="Q1685" s="393"/>
      <c r="R1685" s="21"/>
      <c r="S1685" s="21"/>
      <c r="T1685" s="21"/>
      <c r="U1685" s="21"/>
      <c r="V1685" s="21"/>
      <c r="W1685" s="21"/>
      <c r="X1685" s="21"/>
      <c r="Y1685" s="21"/>
      <c r="Z1685" s="15"/>
      <c r="AA1685" s="15"/>
      <c r="AB1685" s="15"/>
      <c r="AC1685" s="15"/>
      <c r="AD1685" s="15"/>
      <c r="AE1685" s="15"/>
      <c r="AF1685" s="15"/>
      <c r="AG1685" s="15" t="s">
        <v>131</v>
      </c>
      <c r="AH1685" s="15">
        <v>0</v>
      </c>
      <c r="AI1685" s="15"/>
      <c r="AJ1685" s="15"/>
      <c r="AK1685" s="15"/>
      <c r="AL1685" s="15"/>
      <c r="AM1685" s="15"/>
      <c r="AN1685" s="15"/>
      <c r="AO1685" s="15"/>
      <c r="AP1685" s="15"/>
      <c r="AQ1685" s="15"/>
      <c r="AR1685" s="15"/>
      <c r="AS1685" s="15"/>
      <c r="AT1685" s="15"/>
      <c r="AU1685" s="15"/>
      <c r="AV1685" s="15"/>
      <c r="AW1685" s="15"/>
      <c r="AX1685" s="15"/>
      <c r="AY1685" s="15"/>
      <c r="AZ1685" s="15"/>
      <c r="BA1685" s="15"/>
      <c r="BB1685" s="15"/>
      <c r="BC1685" s="15"/>
      <c r="BD1685" s="15"/>
      <c r="BE1685" s="15"/>
      <c r="BF1685" s="15"/>
      <c r="BG1685" s="15"/>
      <c r="BH1685" s="15"/>
    </row>
    <row r="1686" spans="1:60" outlineLevel="3">
      <c r="A1686" s="18"/>
      <c r="B1686" s="19"/>
      <c r="C1686" s="30" t="s">
        <v>451</v>
      </c>
      <c r="D1686" s="23"/>
      <c r="E1686" s="34">
        <v>43.2</v>
      </c>
      <c r="F1686" s="21"/>
      <c r="G1686" s="21"/>
      <c r="H1686" s="21"/>
      <c r="I1686" s="21"/>
      <c r="J1686" s="21"/>
      <c r="K1686" s="21"/>
      <c r="L1686" s="21"/>
      <c r="M1686" s="21"/>
      <c r="N1686" s="393"/>
      <c r="O1686" s="393"/>
      <c r="P1686" s="393"/>
      <c r="Q1686" s="393"/>
      <c r="R1686" s="21"/>
      <c r="S1686" s="21"/>
      <c r="T1686" s="21"/>
      <c r="U1686" s="21"/>
      <c r="V1686" s="21"/>
      <c r="W1686" s="21"/>
      <c r="X1686" s="21"/>
      <c r="Y1686" s="21"/>
      <c r="Z1686" s="15"/>
      <c r="AA1686" s="15"/>
      <c r="AB1686" s="15"/>
      <c r="AC1686" s="15"/>
      <c r="AD1686" s="15"/>
      <c r="AE1686" s="15"/>
      <c r="AF1686" s="15"/>
      <c r="AG1686" s="15" t="s">
        <v>131</v>
      </c>
      <c r="AH1686" s="15">
        <v>0</v>
      </c>
      <c r="AI1686" s="15"/>
      <c r="AJ1686" s="15"/>
      <c r="AK1686" s="15"/>
      <c r="AL1686" s="15"/>
      <c r="AM1686" s="15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</row>
    <row r="1687" spans="1:60" outlineLevel="3">
      <c r="A1687" s="18"/>
      <c r="B1687" s="19"/>
      <c r="C1687" s="30" t="s">
        <v>452</v>
      </c>
      <c r="D1687" s="23"/>
      <c r="E1687" s="34">
        <v>33.479999999999997</v>
      </c>
      <c r="F1687" s="21"/>
      <c r="G1687" s="21"/>
      <c r="H1687" s="21"/>
      <c r="I1687" s="21"/>
      <c r="J1687" s="21"/>
      <c r="K1687" s="21"/>
      <c r="L1687" s="21"/>
      <c r="M1687" s="21"/>
      <c r="N1687" s="393"/>
      <c r="O1687" s="393"/>
      <c r="P1687" s="393"/>
      <c r="Q1687" s="393"/>
      <c r="R1687" s="21"/>
      <c r="S1687" s="21"/>
      <c r="T1687" s="21"/>
      <c r="U1687" s="21"/>
      <c r="V1687" s="21"/>
      <c r="W1687" s="21"/>
      <c r="X1687" s="21"/>
      <c r="Y1687" s="21"/>
      <c r="Z1687" s="15"/>
      <c r="AA1687" s="15"/>
      <c r="AB1687" s="15"/>
      <c r="AC1687" s="15"/>
      <c r="AD1687" s="15"/>
      <c r="AE1687" s="15"/>
      <c r="AF1687" s="15"/>
      <c r="AG1687" s="15" t="s">
        <v>131</v>
      </c>
      <c r="AH1687" s="15">
        <v>0</v>
      </c>
      <c r="AI1687" s="15"/>
      <c r="AJ1687" s="15"/>
      <c r="AK1687" s="15"/>
      <c r="AL1687" s="15"/>
      <c r="AM1687" s="15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</row>
    <row r="1688" spans="1:60" outlineLevel="3">
      <c r="A1688" s="18"/>
      <c r="B1688" s="19"/>
      <c r="C1688" s="30" t="s">
        <v>453</v>
      </c>
      <c r="D1688" s="23"/>
      <c r="E1688" s="34">
        <v>11.55</v>
      </c>
      <c r="F1688" s="21"/>
      <c r="G1688" s="21"/>
      <c r="H1688" s="21"/>
      <c r="I1688" s="21"/>
      <c r="J1688" s="21"/>
      <c r="K1688" s="21"/>
      <c r="L1688" s="21"/>
      <c r="M1688" s="21"/>
      <c r="N1688" s="393"/>
      <c r="O1688" s="393"/>
      <c r="P1688" s="393"/>
      <c r="Q1688" s="393"/>
      <c r="R1688" s="21"/>
      <c r="S1688" s="21"/>
      <c r="T1688" s="21"/>
      <c r="U1688" s="21"/>
      <c r="V1688" s="21"/>
      <c r="W1688" s="21"/>
      <c r="X1688" s="21"/>
      <c r="Y1688" s="21"/>
      <c r="Z1688" s="15"/>
      <c r="AA1688" s="15"/>
      <c r="AB1688" s="15"/>
      <c r="AC1688" s="15"/>
      <c r="AD1688" s="15"/>
      <c r="AE1688" s="15"/>
      <c r="AF1688" s="15"/>
      <c r="AG1688" s="15" t="s">
        <v>131</v>
      </c>
      <c r="AH1688" s="15">
        <v>0</v>
      </c>
      <c r="AI1688" s="15"/>
      <c r="AJ1688" s="15"/>
      <c r="AK1688" s="15"/>
      <c r="AL1688" s="15"/>
      <c r="AM1688" s="15"/>
      <c r="AN1688" s="15"/>
      <c r="AO1688" s="15"/>
      <c r="AP1688" s="15"/>
      <c r="AQ1688" s="15"/>
      <c r="AR1688" s="15"/>
      <c r="AS1688" s="15"/>
      <c r="AT1688" s="15"/>
      <c r="AU1688" s="15"/>
      <c r="AV1688" s="15"/>
      <c r="AW1688" s="15"/>
      <c r="AX1688" s="15"/>
      <c r="AY1688" s="15"/>
      <c r="AZ1688" s="15"/>
      <c r="BA1688" s="15"/>
      <c r="BB1688" s="15"/>
      <c r="BC1688" s="15"/>
      <c r="BD1688" s="15"/>
      <c r="BE1688" s="15"/>
      <c r="BF1688" s="15"/>
      <c r="BG1688" s="15"/>
      <c r="BH1688" s="15"/>
    </row>
    <row r="1689" spans="1:60" outlineLevel="3">
      <c r="A1689" s="18"/>
      <c r="B1689" s="19"/>
      <c r="C1689" s="30" t="s">
        <v>359</v>
      </c>
      <c r="D1689" s="23"/>
      <c r="E1689" s="34">
        <v>6.75</v>
      </c>
      <c r="F1689" s="21"/>
      <c r="G1689" s="21"/>
      <c r="H1689" s="21"/>
      <c r="I1689" s="21"/>
      <c r="J1689" s="21"/>
      <c r="K1689" s="21"/>
      <c r="L1689" s="21"/>
      <c r="M1689" s="21"/>
      <c r="N1689" s="393"/>
      <c r="O1689" s="393"/>
      <c r="P1689" s="393"/>
      <c r="Q1689" s="393"/>
      <c r="R1689" s="21"/>
      <c r="S1689" s="21"/>
      <c r="T1689" s="21"/>
      <c r="U1689" s="21"/>
      <c r="V1689" s="21"/>
      <c r="W1689" s="21"/>
      <c r="X1689" s="21"/>
      <c r="Y1689" s="21"/>
      <c r="Z1689" s="15"/>
      <c r="AA1689" s="15"/>
      <c r="AB1689" s="15"/>
      <c r="AC1689" s="15"/>
      <c r="AD1689" s="15"/>
      <c r="AE1689" s="15"/>
      <c r="AF1689" s="15"/>
      <c r="AG1689" s="15" t="s">
        <v>131</v>
      </c>
      <c r="AH1689" s="15">
        <v>0</v>
      </c>
      <c r="AI1689" s="15"/>
      <c r="AJ1689" s="15"/>
      <c r="AK1689" s="15"/>
      <c r="AL1689" s="15"/>
      <c r="AM1689" s="15"/>
      <c r="AN1689" s="15"/>
      <c r="AO1689" s="15"/>
      <c r="AP1689" s="15"/>
      <c r="AQ1689" s="15"/>
      <c r="AR1689" s="15"/>
      <c r="AS1689" s="15"/>
      <c r="AT1689" s="15"/>
      <c r="AU1689" s="15"/>
      <c r="AV1689" s="15"/>
      <c r="AW1689" s="15"/>
      <c r="AX1689" s="15"/>
      <c r="AY1689" s="15"/>
      <c r="AZ1689" s="15"/>
      <c r="BA1689" s="15"/>
      <c r="BB1689" s="15"/>
      <c r="BC1689" s="15"/>
      <c r="BD1689" s="15"/>
      <c r="BE1689" s="15"/>
      <c r="BF1689" s="15"/>
      <c r="BG1689" s="15"/>
      <c r="BH1689" s="15"/>
    </row>
    <row r="1690" spans="1:60" outlineLevel="3">
      <c r="A1690" s="18"/>
      <c r="B1690" s="19"/>
      <c r="C1690" s="30" t="s">
        <v>454</v>
      </c>
      <c r="D1690" s="23"/>
      <c r="E1690" s="34">
        <v>61.92</v>
      </c>
      <c r="F1690" s="21"/>
      <c r="G1690" s="21"/>
      <c r="H1690" s="21"/>
      <c r="I1690" s="21"/>
      <c r="J1690" s="21"/>
      <c r="K1690" s="21"/>
      <c r="L1690" s="21"/>
      <c r="M1690" s="21"/>
      <c r="N1690" s="393"/>
      <c r="O1690" s="393"/>
      <c r="P1690" s="393"/>
      <c r="Q1690" s="393"/>
      <c r="R1690" s="21"/>
      <c r="S1690" s="21"/>
      <c r="T1690" s="21"/>
      <c r="U1690" s="21"/>
      <c r="V1690" s="21"/>
      <c r="W1690" s="21"/>
      <c r="X1690" s="21"/>
      <c r="Y1690" s="21"/>
      <c r="Z1690" s="15"/>
      <c r="AA1690" s="15"/>
      <c r="AB1690" s="15"/>
      <c r="AC1690" s="15"/>
      <c r="AD1690" s="15"/>
      <c r="AE1690" s="15"/>
      <c r="AF1690" s="15"/>
      <c r="AG1690" s="15" t="s">
        <v>131</v>
      </c>
      <c r="AH1690" s="15">
        <v>0</v>
      </c>
      <c r="AI1690" s="15"/>
      <c r="AJ1690" s="15"/>
      <c r="AK1690" s="15"/>
      <c r="AL1690" s="15"/>
      <c r="AM1690" s="15"/>
      <c r="AN1690" s="15"/>
      <c r="AO1690" s="15"/>
      <c r="AP1690" s="15"/>
      <c r="AQ1690" s="15"/>
      <c r="AR1690" s="15"/>
      <c r="AS1690" s="15"/>
      <c r="AT1690" s="15"/>
      <c r="AU1690" s="15"/>
      <c r="AV1690" s="15"/>
      <c r="AW1690" s="15"/>
      <c r="AX1690" s="15"/>
      <c r="AY1690" s="15"/>
      <c r="AZ1690" s="15"/>
      <c r="BA1690" s="15"/>
      <c r="BB1690" s="15"/>
      <c r="BC1690" s="15"/>
      <c r="BD1690" s="15"/>
      <c r="BE1690" s="15"/>
      <c r="BF1690" s="15"/>
      <c r="BG1690" s="15"/>
      <c r="BH1690" s="15"/>
    </row>
    <row r="1691" spans="1:60" outlineLevel="3">
      <c r="A1691" s="18"/>
      <c r="B1691" s="19"/>
      <c r="C1691" s="30" t="s">
        <v>455</v>
      </c>
      <c r="D1691" s="23"/>
      <c r="E1691" s="34">
        <v>49.32</v>
      </c>
      <c r="F1691" s="21"/>
      <c r="G1691" s="21"/>
      <c r="H1691" s="21"/>
      <c r="I1691" s="21"/>
      <c r="J1691" s="21"/>
      <c r="K1691" s="21"/>
      <c r="L1691" s="21"/>
      <c r="M1691" s="21"/>
      <c r="N1691" s="393"/>
      <c r="O1691" s="393"/>
      <c r="P1691" s="393"/>
      <c r="Q1691" s="393"/>
      <c r="R1691" s="21"/>
      <c r="S1691" s="21"/>
      <c r="T1691" s="21"/>
      <c r="U1691" s="21"/>
      <c r="V1691" s="21"/>
      <c r="W1691" s="21"/>
      <c r="X1691" s="21"/>
      <c r="Y1691" s="21"/>
      <c r="Z1691" s="15"/>
      <c r="AA1691" s="15"/>
      <c r="AB1691" s="15"/>
      <c r="AC1691" s="15"/>
      <c r="AD1691" s="15"/>
      <c r="AE1691" s="15"/>
      <c r="AF1691" s="15"/>
      <c r="AG1691" s="15" t="s">
        <v>131</v>
      </c>
      <c r="AH1691" s="15">
        <v>0</v>
      </c>
      <c r="AI1691" s="15"/>
      <c r="AJ1691" s="15"/>
      <c r="AK1691" s="15"/>
      <c r="AL1691" s="15"/>
      <c r="AM1691" s="15"/>
      <c r="AN1691" s="15"/>
      <c r="AO1691" s="15"/>
      <c r="AP1691" s="15"/>
      <c r="AQ1691" s="15"/>
      <c r="AR1691" s="15"/>
      <c r="AS1691" s="15"/>
      <c r="AT1691" s="15"/>
      <c r="AU1691" s="15"/>
      <c r="AV1691" s="15"/>
      <c r="AW1691" s="15"/>
      <c r="AX1691" s="15"/>
      <c r="AY1691" s="15"/>
      <c r="AZ1691" s="15"/>
      <c r="BA1691" s="15"/>
      <c r="BB1691" s="15"/>
      <c r="BC1691" s="15"/>
      <c r="BD1691" s="15"/>
      <c r="BE1691" s="15"/>
      <c r="BF1691" s="15"/>
      <c r="BG1691" s="15"/>
      <c r="BH1691" s="15"/>
    </row>
    <row r="1692" spans="1:60" outlineLevel="3">
      <c r="A1692" s="18"/>
      <c r="B1692" s="19"/>
      <c r="C1692" s="30" t="s">
        <v>456</v>
      </c>
      <c r="D1692" s="23"/>
      <c r="E1692" s="34">
        <v>94.948499999999996</v>
      </c>
      <c r="F1692" s="21"/>
      <c r="G1692" s="21"/>
      <c r="H1692" s="21"/>
      <c r="I1692" s="21"/>
      <c r="J1692" s="21"/>
      <c r="K1692" s="21"/>
      <c r="L1692" s="21"/>
      <c r="M1692" s="21"/>
      <c r="N1692" s="393"/>
      <c r="O1692" s="393"/>
      <c r="P1692" s="393"/>
      <c r="Q1692" s="393"/>
      <c r="R1692" s="21"/>
      <c r="S1692" s="21"/>
      <c r="T1692" s="21"/>
      <c r="U1692" s="21"/>
      <c r="V1692" s="21"/>
      <c r="W1692" s="21"/>
      <c r="X1692" s="21"/>
      <c r="Y1692" s="21"/>
      <c r="Z1692" s="15"/>
      <c r="AA1692" s="15"/>
      <c r="AB1692" s="15"/>
      <c r="AC1692" s="15"/>
      <c r="AD1692" s="15"/>
      <c r="AE1692" s="15"/>
      <c r="AF1692" s="15"/>
      <c r="AG1692" s="15" t="s">
        <v>131</v>
      </c>
      <c r="AH1692" s="15">
        <v>0</v>
      </c>
      <c r="AI1692" s="15"/>
      <c r="AJ1692" s="15"/>
      <c r="AK1692" s="15"/>
      <c r="AL1692" s="15"/>
      <c r="AM1692" s="15"/>
      <c r="AN1692" s="15"/>
      <c r="AO1692" s="15"/>
      <c r="AP1692" s="15"/>
      <c r="AQ1692" s="15"/>
      <c r="AR1692" s="15"/>
      <c r="AS1692" s="15"/>
      <c r="AT1692" s="15"/>
      <c r="AU1692" s="15"/>
      <c r="AV1692" s="15"/>
      <c r="AW1692" s="15"/>
      <c r="AX1692" s="15"/>
      <c r="AY1692" s="15"/>
      <c r="AZ1692" s="15"/>
      <c r="BA1692" s="15"/>
      <c r="BB1692" s="15"/>
      <c r="BC1692" s="15"/>
      <c r="BD1692" s="15"/>
      <c r="BE1692" s="15"/>
      <c r="BF1692" s="15"/>
      <c r="BG1692" s="15"/>
      <c r="BH1692" s="15"/>
    </row>
    <row r="1693" spans="1:60" outlineLevel="3">
      <c r="A1693" s="18"/>
      <c r="B1693" s="19"/>
      <c r="C1693" s="30" t="s">
        <v>457</v>
      </c>
      <c r="D1693" s="23"/>
      <c r="E1693" s="34">
        <v>38.340000000000003</v>
      </c>
      <c r="F1693" s="21"/>
      <c r="G1693" s="21"/>
      <c r="H1693" s="21"/>
      <c r="I1693" s="21"/>
      <c r="J1693" s="21"/>
      <c r="K1693" s="21"/>
      <c r="L1693" s="21"/>
      <c r="M1693" s="21"/>
      <c r="N1693" s="393"/>
      <c r="O1693" s="393"/>
      <c r="P1693" s="393"/>
      <c r="Q1693" s="393"/>
      <c r="R1693" s="21"/>
      <c r="S1693" s="21"/>
      <c r="T1693" s="21"/>
      <c r="U1693" s="21"/>
      <c r="V1693" s="21"/>
      <c r="W1693" s="21"/>
      <c r="X1693" s="21"/>
      <c r="Y1693" s="21"/>
      <c r="Z1693" s="15"/>
      <c r="AA1693" s="15"/>
      <c r="AB1693" s="15"/>
      <c r="AC1693" s="15"/>
      <c r="AD1693" s="15"/>
      <c r="AE1693" s="15"/>
      <c r="AF1693" s="15"/>
      <c r="AG1693" s="15" t="s">
        <v>131</v>
      </c>
      <c r="AH1693" s="15">
        <v>0</v>
      </c>
      <c r="AI1693" s="15"/>
      <c r="AJ1693" s="15"/>
      <c r="AK1693" s="15"/>
      <c r="AL1693" s="15"/>
      <c r="AM1693" s="15"/>
      <c r="AN1693" s="15"/>
      <c r="AO1693" s="15"/>
      <c r="AP1693" s="15"/>
      <c r="AQ1693" s="15"/>
      <c r="AR1693" s="15"/>
      <c r="AS1693" s="15"/>
      <c r="AT1693" s="15"/>
      <c r="AU1693" s="15"/>
      <c r="AV1693" s="15"/>
      <c r="AW1693" s="15"/>
      <c r="AX1693" s="15"/>
      <c r="AY1693" s="15"/>
      <c r="AZ1693" s="15"/>
      <c r="BA1693" s="15"/>
      <c r="BB1693" s="15"/>
      <c r="BC1693" s="15"/>
      <c r="BD1693" s="15"/>
      <c r="BE1693" s="15"/>
      <c r="BF1693" s="15"/>
      <c r="BG1693" s="15"/>
      <c r="BH1693" s="15"/>
    </row>
    <row r="1694" spans="1:60" outlineLevel="3">
      <c r="A1694" s="18"/>
      <c r="B1694" s="19"/>
      <c r="C1694" s="30" t="s">
        <v>458</v>
      </c>
      <c r="D1694" s="23"/>
      <c r="E1694" s="34">
        <v>29.52</v>
      </c>
      <c r="F1694" s="21"/>
      <c r="G1694" s="21"/>
      <c r="H1694" s="21"/>
      <c r="I1694" s="21"/>
      <c r="J1694" s="21"/>
      <c r="K1694" s="21"/>
      <c r="L1694" s="21"/>
      <c r="M1694" s="21"/>
      <c r="N1694" s="393"/>
      <c r="O1694" s="393"/>
      <c r="P1694" s="393"/>
      <c r="Q1694" s="393"/>
      <c r="R1694" s="21"/>
      <c r="S1694" s="21"/>
      <c r="T1694" s="21"/>
      <c r="U1694" s="21"/>
      <c r="V1694" s="21"/>
      <c r="W1694" s="21"/>
      <c r="X1694" s="21"/>
      <c r="Y1694" s="21"/>
      <c r="Z1694" s="15"/>
      <c r="AA1694" s="15"/>
      <c r="AB1694" s="15"/>
      <c r="AC1694" s="15"/>
      <c r="AD1694" s="15"/>
      <c r="AE1694" s="15"/>
      <c r="AF1694" s="15"/>
      <c r="AG1694" s="15" t="s">
        <v>131</v>
      </c>
      <c r="AH1694" s="15">
        <v>0</v>
      </c>
      <c r="AI1694" s="15"/>
      <c r="AJ1694" s="15"/>
      <c r="AK1694" s="15"/>
      <c r="AL1694" s="15"/>
      <c r="AM1694" s="15"/>
      <c r="AN1694" s="15"/>
      <c r="AO1694" s="15"/>
      <c r="AP1694" s="15"/>
      <c r="AQ1694" s="15"/>
      <c r="AR1694" s="15"/>
      <c r="AS1694" s="15"/>
      <c r="AT1694" s="15"/>
      <c r="AU1694" s="15"/>
      <c r="AV1694" s="15"/>
      <c r="AW1694" s="15"/>
      <c r="AX1694" s="15"/>
      <c r="AY1694" s="15"/>
      <c r="AZ1694" s="15"/>
      <c r="BA1694" s="15"/>
      <c r="BB1694" s="15"/>
      <c r="BC1694" s="15"/>
      <c r="BD1694" s="15"/>
      <c r="BE1694" s="15"/>
      <c r="BF1694" s="15"/>
      <c r="BG1694" s="15"/>
      <c r="BH1694" s="15"/>
    </row>
    <row r="1695" spans="1:60" outlineLevel="3">
      <c r="A1695" s="18"/>
      <c r="B1695" s="19"/>
      <c r="C1695" s="30" t="s">
        <v>459</v>
      </c>
      <c r="D1695" s="23"/>
      <c r="E1695" s="34">
        <v>103.5</v>
      </c>
      <c r="F1695" s="21"/>
      <c r="G1695" s="21"/>
      <c r="H1695" s="21"/>
      <c r="I1695" s="21"/>
      <c r="J1695" s="21"/>
      <c r="K1695" s="21"/>
      <c r="L1695" s="21"/>
      <c r="M1695" s="21"/>
      <c r="N1695" s="393"/>
      <c r="O1695" s="393"/>
      <c r="P1695" s="393"/>
      <c r="Q1695" s="393"/>
      <c r="R1695" s="21"/>
      <c r="S1695" s="21"/>
      <c r="T1695" s="21"/>
      <c r="U1695" s="21"/>
      <c r="V1695" s="21"/>
      <c r="W1695" s="21"/>
      <c r="X1695" s="21"/>
      <c r="Y1695" s="21"/>
      <c r="Z1695" s="15"/>
      <c r="AA1695" s="15"/>
      <c r="AB1695" s="15"/>
      <c r="AC1695" s="15"/>
      <c r="AD1695" s="15"/>
      <c r="AE1695" s="15"/>
      <c r="AF1695" s="15"/>
      <c r="AG1695" s="15" t="s">
        <v>131</v>
      </c>
      <c r="AH1695" s="15">
        <v>0</v>
      </c>
      <c r="AI1695" s="15"/>
      <c r="AJ1695" s="15"/>
      <c r="AK1695" s="15"/>
      <c r="AL1695" s="15"/>
      <c r="AM1695" s="15"/>
      <c r="AN1695" s="15"/>
      <c r="AO1695" s="15"/>
      <c r="AP1695" s="15"/>
      <c r="AQ1695" s="15"/>
      <c r="AR1695" s="15"/>
      <c r="AS1695" s="15"/>
      <c r="AT1695" s="15"/>
      <c r="AU1695" s="15"/>
      <c r="AV1695" s="15"/>
      <c r="AW1695" s="15"/>
      <c r="AX1695" s="15"/>
      <c r="AY1695" s="15"/>
      <c r="AZ1695" s="15"/>
      <c r="BA1695" s="15"/>
      <c r="BB1695" s="15"/>
      <c r="BC1695" s="15"/>
      <c r="BD1695" s="15"/>
      <c r="BE1695" s="15"/>
      <c r="BF1695" s="15"/>
      <c r="BG1695" s="15"/>
      <c r="BH1695" s="15"/>
    </row>
    <row r="1696" spans="1:60" outlineLevel="3">
      <c r="A1696" s="18"/>
      <c r="B1696" s="19"/>
      <c r="C1696" s="30" t="s">
        <v>460</v>
      </c>
      <c r="D1696" s="23"/>
      <c r="E1696" s="34">
        <v>96.48</v>
      </c>
      <c r="F1696" s="21"/>
      <c r="G1696" s="21"/>
      <c r="H1696" s="21"/>
      <c r="I1696" s="21"/>
      <c r="J1696" s="21"/>
      <c r="K1696" s="21"/>
      <c r="L1696" s="21"/>
      <c r="M1696" s="21"/>
      <c r="N1696" s="393"/>
      <c r="O1696" s="393"/>
      <c r="P1696" s="393"/>
      <c r="Q1696" s="393"/>
      <c r="R1696" s="21"/>
      <c r="S1696" s="21"/>
      <c r="T1696" s="21"/>
      <c r="U1696" s="21"/>
      <c r="V1696" s="21"/>
      <c r="W1696" s="21"/>
      <c r="X1696" s="21"/>
      <c r="Y1696" s="21"/>
      <c r="Z1696" s="15"/>
      <c r="AA1696" s="15"/>
      <c r="AB1696" s="15"/>
      <c r="AC1696" s="15"/>
      <c r="AD1696" s="15"/>
      <c r="AE1696" s="15"/>
      <c r="AF1696" s="15"/>
      <c r="AG1696" s="15" t="s">
        <v>131</v>
      </c>
      <c r="AH1696" s="15">
        <v>0</v>
      </c>
      <c r="AI1696" s="15"/>
      <c r="AJ1696" s="15"/>
      <c r="AK1696" s="15"/>
      <c r="AL1696" s="15"/>
      <c r="AM1696" s="15"/>
      <c r="AN1696" s="15"/>
      <c r="AO1696" s="15"/>
      <c r="AP1696" s="15"/>
      <c r="AQ1696" s="15"/>
      <c r="AR1696" s="15"/>
      <c r="AS1696" s="15"/>
      <c r="AT1696" s="15"/>
      <c r="AU1696" s="15"/>
      <c r="AV1696" s="15"/>
      <c r="AW1696" s="15"/>
      <c r="AX1696" s="15"/>
      <c r="AY1696" s="15"/>
      <c r="AZ1696" s="15"/>
      <c r="BA1696" s="15"/>
      <c r="BB1696" s="15"/>
      <c r="BC1696" s="15"/>
      <c r="BD1696" s="15"/>
      <c r="BE1696" s="15"/>
      <c r="BF1696" s="15"/>
      <c r="BG1696" s="15"/>
      <c r="BH1696" s="15"/>
    </row>
    <row r="1697" spans="1:60" outlineLevel="3">
      <c r="A1697" s="18"/>
      <c r="B1697" s="19"/>
      <c r="C1697" s="30" t="s">
        <v>461</v>
      </c>
      <c r="D1697" s="23"/>
      <c r="E1697" s="34">
        <v>98.1</v>
      </c>
      <c r="F1697" s="21"/>
      <c r="G1697" s="21"/>
      <c r="H1697" s="21"/>
      <c r="I1697" s="21"/>
      <c r="J1697" s="21"/>
      <c r="K1697" s="21"/>
      <c r="L1697" s="21"/>
      <c r="M1697" s="21"/>
      <c r="N1697" s="393"/>
      <c r="O1697" s="393"/>
      <c r="P1697" s="393"/>
      <c r="Q1697" s="393"/>
      <c r="R1697" s="21"/>
      <c r="S1697" s="21"/>
      <c r="T1697" s="21"/>
      <c r="U1697" s="21"/>
      <c r="V1697" s="21"/>
      <c r="W1697" s="21"/>
      <c r="X1697" s="21"/>
      <c r="Y1697" s="21"/>
      <c r="Z1697" s="15"/>
      <c r="AA1697" s="15"/>
      <c r="AB1697" s="15"/>
      <c r="AC1697" s="15"/>
      <c r="AD1697" s="15"/>
      <c r="AE1697" s="15"/>
      <c r="AF1697" s="15"/>
      <c r="AG1697" s="15" t="s">
        <v>131</v>
      </c>
      <c r="AH1697" s="15">
        <v>0</v>
      </c>
      <c r="AI1697" s="15"/>
      <c r="AJ1697" s="15"/>
      <c r="AK1697" s="15"/>
      <c r="AL1697" s="15"/>
      <c r="AM1697" s="15"/>
      <c r="AN1697" s="15"/>
      <c r="AO1697" s="15"/>
      <c r="AP1697" s="15"/>
      <c r="AQ1697" s="15"/>
      <c r="AR1697" s="15"/>
      <c r="AS1697" s="15"/>
      <c r="AT1697" s="15"/>
      <c r="AU1697" s="15"/>
      <c r="AV1697" s="15"/>
      <c r="AW1697" s="15"/>
      <c r="AX1697" s="15"/>
      <c r="AY1697" s="15"/>
      <c r="AZ1697" s="15"/>
      <c r="BA1697" s="15"/>
      <c r="BB1697" s="15"/>
      <c r="BC1697" s="15"/>
      <c r="BD1697" s="15"/>
      <c r="BE1697" s="15"/>
      <c r="BF1697" s="15"/>
      <c r="BG1697" s="15"/>
      <c r="BH1697" s="15"/>
    </row>
    <row r="1698" spans="1:60" outlineLevel="3">
      <c r="A1698" s="18"/>
      <c r="B1698" s="19"/>
      <c r="C1698" s="30" t="s">
        <v>462</v>
      </c>
      <c r="D1698" s="23"/>
      <c r="E1698" s="34">
        <v>98.82</v>
      </c>
      <c r="F1698" s="21"/>
      <c r="G1698" s="21"/>
      <c r="H1698" s="21"/>
      <c r="I1698" s="21"/>
      <c r="J1698" s="21"/>
      <c r="K1698" s="21"/>
      <c r="L1698" s="21"/>
      <c r="M1698" s="21"/>
      <c r="N1698" s="393"/>
      <c r="O1698" s="393"/>
      <c r="P1698" s="393"/>
      <c r="Q1698" s="393"/>
      <c r="R1698" s="21"/>
      <c r="S1698" s="21"/>
      <c r="T1698" s="21"/>
      <c r="U1698" s="21"/>
      <c r="V1698" s="21"/>
      <c r="W1698" s="21"/>
      <c r="X1698" s="21"/>
      <c r="Y1698" s="21"/>
      <c r="Z1698" s="15"/>
      <c r="AA1698" s="15"/>
      <c r="AB1698" s="15"/>
      <c r="AC1698" s="15"/>
      <c r="AD1698" s="15"/>
      <c r="AE1698" s="15"/>
      <c r="AF1698" s="15"/>
      <c r="AG1698" s="15" t="s">
        <v>131</v>
      </c>
      <c r="AH1698" s="15">
        <v>0</v>
      </c>
      <c r="AI1698" s="15"/>
      <c r="AJ1698" s="15"/>
      <c r="AK1698" s="15"/>
      <c r="AL1698" s="15"/>
      <c r="AM1698" s="15"/>
      <c r="AN1698" s="15"/>
      <c r="AO1698" s="15"/>
      <c r="AP1698" s="15"/>
      <c r="AQ1698" s="15"/>
      <c r="AR1698" s="15"/>
      <c r="AS1698" s="15"/>
      <c r="AT1698" s="15"/>
      <c r="AU1698" s="15"/>
      <c r="AV1698" s="15"/>
      <c r="AW1698" s="15"/>
      <c r="AX1698" s="15"/>
      <c r="AY1698" s="15"/>
      <c r="AZ1698" s="15"/>
      <c r="BA1698" s="15"/>
      <c r="BB1698" s="15"/>
      <c r="BC1698" s="15"/>
      <c r="BD1698" s="15"/>
      <c r="BE1698" s="15"/>
      <c r="BF1698" s="15"/>
      <c r="BG1698" s="15"/>
      <c r="BH1698" s="15"/>
    </row>
    <row r="1699" spans="1:60" outlineLevel="3">
      <c r="A1699" s="18"/>
      <c r="B1699" s="19"/>
      <c r="C1699" s="30" t="s">
        <v>463</v>
      </c>
      <c r="D1699" s="23"/>
      <c r="E1699" s="34">
        <v>14.898</v>
      </c>
      <c r="F1699" s="21"/>
      <c r="G1699" s="21"/>
      <c r="H1699" s="21"/>
      <c r="I1699" s="21"/>
      <c r="J1699" s="21"/>
      <c r="K1699" s="21"/>
      <c r="L1699" s="21"/>
      <c r="M1699" s="21"/>
      <c r="N1699" s="393"/>
      <c r="O1699" s="393"/>
      <c r="P1699" s="393"/>
      <c r="Q1699" s="393"/>
      <c r="R1699" s="21"/>
      <c r="S1699" s="21"/>
      <c r="T1699" s="21"/>
      <c r="U1699" s="21"/>
      <c r="V1699" s="21"/>
      <c r="W1699" s="21"/>
      <c r="X1699" s="21"/>
      <c r="Y1699" s="21"/>
      <c r="Z1699" s="15"/>
      <c r="AA1699" s="15"/>
      <c r="AB1699" s="15"/>
      <c r="AC1699" s="15"/>
      <c r="AD1699" s="15"/>
      <c r="AE1699" s="15"/>
      <c r="AF1699" s="15"/>
      <c r="AG1699" s="15" t="s">
        <v>131</v>
      </c>
      <c r="AH1699" s="15">
        <v>0</v>
      </c>
      <c r="AI1699" s="15"/>
      <c r="AJ1699" s="15"/>
      <c r="AK1699" s="15"/>
      <c r="AL1699" s="15"/>
      <c r="AM1699" s="15"/>
      <c r="AN1699" s="15"/>
      <c r="AO1699" s="15"/>
      <c r="AP1699" s="15"/>
      <c r="AQ1699" s="15"/>
      <c r="AR1699" s="15"/>
      <c r="AS1699" s="15"/>
      <c r="AT1699" s="15"/>
      <c r="AU1699" s="15"/>
      <c r="AV1699" s="15"/>
      <c r="AW1699" s="15"/>
      <c r="AX1699" s="15"/>
      <c r="AY1699" s="15"/>
      <c r="AZ1699" s="15"/>
      <c r="BA1699" s="15"/>
      <c r="BB1699" s="15"/>
      <c r="BC1699" s="15"/>
      <c r="BD1699" s="15"/>
      <c r="BE1699" s="15"/>
      <c r="BF1699" s="15"/>
      <c r="BG1699" s="15"/>
      <c r="BH1699" s="15"/>
    </row>
    <row r="1700" spans="1:60" outlineLevel="3">
      <c r="A1700" s="18"/>
      <c r="B1700" s="19"/>
      <c r="C1700" s="30" t="s">
        <v>464</v>
      </c>
      <c r="D1700" s="23"/>
      <c r="E1700" s="34">
        <v>6.0750000000000002</v>
      </c>
      <c r="F1700" s="21"/>
      <c r="G1700" s="21"/>
      <c r="H1700" s="21"/>
      <c r="I1700" s="21"/>
      <c r="J1700" s="21"/>
      <c r="K1700" s="21"/>
      <c r="L1700" s="21"/>
      <c r="M1700" s="21"/>
      <c r="N1700" s="393"/>
      <c r="O1700" s="393"/>
      <c r="P1700" s="393"/>
      <c r="Q1700" s="393"/>
      <c r="R1700" s="21"/>
      <c r="S1700" s="21"/>
      <c r="T1700" s="21"/>
      <c r="U1700" s="21"/>
      <c r="V1700" s="21"/>
      <c r="W1700" s="21"/>
      <c r="X1700" s="21"/>
      <c r="Y1700" s="21"/>
      <c r="Z1700" s="15"/>
      <c r="AA1700" s="15"/>
      <c r="AB1700" s="15"/>
      <c r="AC1700" s="15"/>
      <c r="AD1700" s="15"/>
      <c r="AE1700" s="15"/>
      <c r="AF1700" s="15"/>
      <c r="AG1700" s="15" t="s">
        <v>131</v>
      </c>
      <c r="AH1700" s="15">
        <v>0</v>
      </c>
      <c r="AI1700" s="15"/>
      <c r="AJ1700" s="15"/>
      <c r="AK1700" s="15"/>
      <c r="AL1700" s="15"/>
      <c r="AM1700" s="15"/>
      <c r="AN1700" s="15"/>
      <c r="AO1700" s="15"/>
      <c r="AP1700" s="15"/>
      <c r="AQ1700" s="15"/>
      <c r="AR1700" s="15"/>
      <c r="AS1700" s="15"/>
      <c r="AT1700" s="15"/>
      <c r="AU1700" s="15"/>
      <c r="AV1700" s="15"/>
      <c r="AW1700" s="15"/>
      <c r="AX1700" s="15"/>
      <c r="AY1700" s="15"/>
      <c r="AZ1700" s="15"/>
      <c r="BA1700" s="15"/>
      <c r="BB1700" s="15"/>
      <c r="BC1700" s="15"/>
      <c r="BD1700" s="15"/>
      <c r="BE1700" s="15"/>
      <c r="BF1700" s="15"/>
      <c r="BG1700" s="15"/>
      <c r="BH1700" s="15"/>
    </row>
    <row r="1701" spans="1:60" outlineLevel="3">
      <c r="A1701" s="18"/>
      <c r="B1701" s="19"/>
      <c r="C1701" s="30" t="s">
        <v>465</v>
      </c>
      <c r="D1701" s="23"/>
      <c r="E1701" s="34">
        <v>14.85</v>
      </c>
      <c r="F1701" s="21"/>
      <c r="G1701" s="21"/>
      <c r="H1701" s="21"/>
      <c r="I1701" s="21"/>
      <c r="J1701" s="21"/>
      <c r="K1701" s="21"/>
      <c r="L1701" s="21"/>
      <c r="M1701" s="21"/>
      <c r="N1701" s="393"/>
      <c r="O1701" s="393"/>
      <c r="P1701" s="393"/>
      <c r="Q1701" s="393"/>
      <c r="R1701" s="21"/>
      <c r="S1701" s="21"/>
      <c r="T1701" s="21"/>
      <c r="U1701" s="21"/>
      <c r="V1701" s="21"/>
      <c r="W1701" s="21"/>
      <c r="X1701" s="21"/>
      <c r="Y1701" s="21"/>
      <c r="Z1701" s="15"/>
      <c r="AA1701" s="15"/>
      <c r="AB1701" s="15"/>
      <c r="AC1701" s="15"/>
      <c r="AD1701" s="15"/>
      <c r="AE1701" s="15"/>
      <c r="AF1701" s="15"/>
      <c r="AG1701" s="15" t="s">
        <v>131</v>
      </c>
      <c r="AH1701" s="15">
        <v>0</v>
      </c>
      <c r="AI1701" s="15"/>
      <c r="AJ1701" s="15"/>
      <c r="AK1701" s="15"/>
      <c r="AL1701" s="15"/>
      <c r="AM1701" s="15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</row>
    <row r="1702" spans="1:60" outlineLevel="3">
      <c r="A1702" s="18"/>
      <c r="B1702" s="19"/>
      <c r="C1702" s="30" t="s">
        <v>444</v>
      </c>
      <c r="D1702" s="23"/>
      <c r="E1702" s="34">
        <v>6.375</v>
      </c>
      <c r="F1702" s="21"/>
      <c r="G1702" s="21"/>
      <c r="H1702" s="21"/>
      <c r="I1702" s="21"/>
      <c r="J1702" s="21"/>
      <c r="K1702" s="21"/>
      <c r="L1702" s="21"/>
      <c r="M1702" s="21"/>
      <c r="N1702" s="393"/>
      <c r="O1702" s="393"/>
      <c r="P1702" s="393"/>
      <c r="Q1702" s="393"/>
      <c r="R1702" s="21"/>
      <c r="S1702" s="21"/>
      <c r="T1702" s="21"/>
      <c r="U1702" s="21"/>
      <c r="V1702" s="21"/>
      <c r="W1702" s="21"/>
      <c r="X1702" s="21"/>
      <c r="Y1702" s="21"/>
      <c r="Z1702" s="15"/>
      <c r="AA1702" s="15"/>
      <c r="AB1702" s="15"/>
      <c r="AC1702" s="15"/>
      <c r="AD1702" s="15"/>
      <c r="AE1702" s="15"/>
      <c r="AF1702" s="15"/>
      <c r="AG1702" s="15" t="s">
        <v>131</v>
      </c>
      <c r="AH1702" s="15">
        <v>0</v>
      </c>
      <c r="AI1702" s="15"/>
      <c r="AJ1702" s="15"/>
      <c r="AK1702" s="15"/>
      <c r="AL1702" s="15"/>
      <c r="AM1702" s="15"/>
      <c r="AN1702" s="15"/>
      <c r="AO1702" s="15"/>
      <c r="AP1702" s="15"/>
      <c r="AQ1702" s="15"/>
      <c r="AR1702" s="15"/>
      <c r="AS1702" s="15"/>
      <c r="AT1702" s="15"/>
      <c r="AU1702" s="15"/>
      <c r="AV1702" s="15"/>
      <c r="AW1702" s="15"/>
      <c r="AX1702" s="15"/>
      <c r="AY1702" s="15"/>
      <c r="AZ1702" s="15"/>
      <c r="BA1702" s="15"/>
      <c r="BB1702" s="15"/>
      <c r="BC1702" s="15"/>
      <c r="BD1702" s="15"/>
      <c r="BE1702" s="15"/>
      <c r="BF1702" s="15"/>
      <c r="BG1702" s="15"/>
      <c r="BH1702" s="15"/>
    </row>
    <row r="1703" spans="1:60" outlineLevel="3">
      <c r="A1703" s="18"/>
      <c r="B1703" s="19"/>
      <c r="C1703" s="30" t="s">
        <v>466</v>
      </c>
      <c r="D1703" s="23"/>
      <c r="E1703" s="34">
        <v>22.875</v>
      </c>
      <c r="F1703" s="21"/>
      <c r="G1703" s="21"/>
      <c r="H1703" s="21"/>
      <c r="I1703" s="21"/>
      <c r="J1703" s="21"/>
      <c r="K1703" s="21"/>
      <c r="L1703" s="21"/>
      <c r="M1703" s="21"/>
      <c r="N1703" s="393"/>
      <c r="O1703" s="393"/>
      <c r="P1703" s="393"/>
      <c r="Q1703" s="393"/>
      <c r="R1703" s="21"/>
      <c r="S1703" s="21"/>
      <c r="T1703" s="21"/>
      <c r="U1703" s="21"/>
      <c r="V1703" s="21"/>
      <c r="W1703" s="21"/>
      <c r="X1703" s="21"/>
      <c r="Y1703" s="21"/>
      <c r="Z1703" s="15"/>
      <c r="AA1703" s="15"/>
      <c r="AB1703" s="15"/>
      <c r="AC1703" s="15"/>
      <c r="AD1703" s="15"/>
      <c r="AE1703" s="15"/>
      <c r="AF1703" s="15"/>
      <c r="AG1703" s="15" t="s">
        <v>131</v>
      </c>
      <c r="AH1703" s="15">
        <v>0</v>
      </c>
      <c r="AI1703" s="15"/>
      <c r="AJ1703" s="15"/>
      <c r="AK1703" s="15"/>
      <c r="AL1703" s="15"/>
      <c r="AM1703" s="15"/>
      <c r="AN1703" s="15"/>
      <c r="AO1703" s="15"/>
      <c r="AP1703" s="15"/>
      <c r="AQ1703" s="15"/>
      <c r="AR1703" s="15"/>
      <c r="AS1703" s="15"/>
      <c r="AT1703" s="15"/>
      <c r="AU1703" s="15"/>
      <c r="AV1703" s="15"/>
      <c r="AW1703" s="15"/>
      <c r="AX1703" s="15"/>
      <c r="AY1703" s="15"/>
      <c r="AZ1703" s="15"/>
      <c r="BA1703" s="15"/>
      <c r="BB1703" s="15"/>
      <c r="BC1703" s="15"/>
      <c r="BD1703" s="15"/>
      <c r="BE1703" s="15"/>
      <c r="BF1703" s="15"/>
      <c r="BG1703" s="15"/>
      <c r="BH1703" s="15"/>
    </row>
    <row r="1704" spans="1:60" outlineLevel="3">
      <c r="A1704" s="18"/>
      <c r="B1704" s="19"/>
      <c r="C1704" s="30" t="s">
        <v>467</v>
      </c>
      <c r="D1704" s="23"/>
      <c r="E1704" s="34">
        <v>19.425000000000001</v>
      </c>
      <c r="F1704" s="21"/>
      <c r="G1704" s="21"/>
      <c r="H1704" s="21"/>
      <c r="I1704" s="21"/>
      <c r="J1704" s="21"/>
      <c r="K1704" s="21"/>
      <c r="L1704" s="21"/>
      <c r="M1704" s="21"/>
      <c r="N1704" s="393"/>
      <c r="O1704" s="393"/>
      <c r="P1704" s="393"/>
      <c r="Q1704" s="393"/>
      <c r="R1704" s="21"/>
      <c r="S1704" s="21"/>
      <c r="T1704" s="21"/>
      <c r="U1704" s="21"/>
      <c r="V1704" s="21"/>
      <c r="W1704" s="21"/>
      <c r="X1704" s="21"/>
      <c r="Y1704" s="21"/>
      <c r="Z1704" s="15"/>
      <c r="AA1704" s="15"/>
      <c r="AB1704" s="15"/>
      <c r="AC1704" s="15"/>
      <c r="AD1704" s="15"/>
      <c r="AE1704" s="15"/>
      <c r="AF1704" s="15"/>
      <c r="AG1704" s="15" t="s">
        <v>131</v>
      </c>
      <c r="AH1704" s="15">
        <v>0</v>
      </c>
      <c r="AI1704" s="15"/>
      <c r="AJ1704" s="15"/>
      <c r="AK1704" s="15"/>
      <c r="AL1704" s="15"/>
      <c r="AM1704" s="15"/>
      <c r="AN1704" s="15"/>
      <c r="AO1704" s="15"/>
      <c r="AP1704" s="15"/>
      <c r="AQ1704" s="15"/>
      <c r="AR1704" s="15"/>
      <c r="AS1704" s="15"/>
      <c r="AT1704" s="15"/>
      <c r="AU1704" s="15"/>
      <c r="AV1704" s="15"/>
      <c r="AW1704" s="15"/>
      <c r="AX1704" s="15"/>
      <c r="AY1704" s="15"/>
      <c r="AZ1704" s="15"/>
      <c r="BA1704" s="15"/>
      <c r="BB1704" s="15"/>
      <c r="BC1704" s="15"/>
      <c r="BD1704" s="15"/>
      <c r="BE1704" s="15"/>
      <c r="BF1704" s="15"/>
      <c r="BG1704" s="15"/>
      <c r="BH1704" s="15"/>
    </row>
    <row r="1705" spans="1:60" outlineLevel="3">
      <c r="A1705" s="18"/>
      <c r="B1705" s="19"/>
      <c r="C1705" s="30" t="s">
        <v>468</v>
      </c>
      <c r="D1705" s="23"/>
      <c r="E1705" s="34">
        <v>25.725000000000001</v>
      </c>
      <c r="F1705" s="21"/>
      <c r="G1705" s="21"/>
      <c r="H1705" s="21"/>
      <c r="I1705" s="21"/>
      <c r="J1705" s="21"/>
      <c r="K1705" s="21"/>
      <c r="L1705" s="21"/>
      <c r="M1705" s="21"/>
      <c r="N1705" s="393"/>
      <c r="O1705" s="393"/>
      <c r="P1705" s="393"/>
      <c r="Q1705" s="393"/>
      <c r="R1705" s="21"/>
      <c r="S1705" s="21"/>
      <c r="T1705" s="21"/>
      <c r="U1705" s="21"/>
      <c r="V1705" s="21"/>
      <c r="W1705" s="21"/>
      <c r="X1705" s="21"/>
      <c r="Y1705" s="21"/>
      <c r="Z1705" s="15"/>
      <c r="AA1705" s="15"/>
      <c r="AB1705" s="15"/>
      <c r="AC1705" s="15"/>
      <c r="AD1705" s="15"/>
      <c r="AE1705" s="15"/>
      <c r="AF1705" s="15"/>
      <c r="AG1705" s="15" t="s">
        <v>131</v>
      </c>
      <c r="AH1705" s="15">
        <v>0</v>
      </c>
      <c r="AI1705" s="15"/>
      <c r="AJ1705" s="15"/>
      <c r="AK1705" s="15"/>
      <c r="AL1705" s="15"/>
      <c r="AM1705" s="15"/>
      <c r="AN1705" s="15"/>
      <c r="AO1705" s="15"/>
      <c r="AP1705" s="15"/>
      <c r="AQ1705" s="15"/>
      <c r="AR1705" s="15"/>
      <c r="AS1705" s="15"/>
      <c r="AT1705" s="15"/>
      <c r="AU1705" s="15"/>
      <c r="AV1705" s="15"/>
      <c r="AW1705" s="15"/>
      <c r="AX1705" s="15"/>
      <c r="AY1705" s="15"/>
      <c r="AZ1705" s="15"/>
      <c r="BA1705" s="15"/>
      <c r="BB1705" s="15"/>
      <c r="BC1705" s="15"/>
      <c r="BD1705" s="15"/>
      <c r="BE1705" s="15"/>
      <c r="BF1705" s="15"/>
      <c r="BG1705" s="15"/>
      <c r="BH1705" s="15"/>
    </row>
    <row r="1706" spans="1:60" outlineLevel="3">
      <c r="A1706" s="18"/>
      <c r="B1706" s="19"/>
      <c r="C1706" s="30" t="s">
        <v>469</v>
      </c>
      <c r="D1706" s="23"/>
      <c r="E1706" s="34">
        <v>14.25</v>
      </c>
      <c r="F1706" s="21"/>
      <c r="G1706" s="21"/>
      <c r="H1706" s="21"/>
      <c r="I1706" s="21"/>
      <c r="J1706" s="21"/>
      <c r="K1706" s="21"/>
      <c r="L1706" s="21"/>
      <c r="M1706" s="21"/>
      <c r="N1706" s="393"/>
      <c r="O1706" s="393"/>
      <c r="P1706" s="393"/>
      <c r="Q1706" s="393"/>
      <c r="R1706" s="21"/>
      <c r="S1706" s="21"/>
      <c r="T1706" s="21"/>
      <c r="U1706" s="21"/>
      <c r="V1706" s="21"/>
      <c r="W1706" s="21"/>
      <c r="X1706" s="21"/>
      <c r="Y1706" s="21"/>
      <c r="Z1706" s="15"/>
      <c r="AA1706" s="15"/>
      <c r="AB1706" s="15"/>
      <c r="AC1706" s="15"/>
      <c r="AD1706" s="15"/>
      <c r="AE1706" s="15"/>
      <c r="AF1706" s="15"/>
      <c r="AG1706" s="15" t="s">
        <v>131</v>
      </c>
      <c r="AH1706" s="15">
        <v>0</v>
      </c>
      <c r="AI1706" s="15"/>
      <c r="AJ1706" s="15"/>
      <c r="AK1706" s="15"/>
      <c r="AL1706" s="15"/>
      <c r="AM1706" s="15"/>
      <c r="AN1706" s="15"/>
      <c r="AO1706" s="15"/>
      <c r="AP1706" s="15"/>
      <c r="AQ1706" s="15"/>
      <c r="AR1706" s="15"/>
      <c r="AS1706" s="15"/>
      <c r="AT1706" s="15"/>
      <c r="AU1706" s="15"/>
      <c r="AV1706" s="15"/>
      <c r="AW1706" s="15"/>
      <c r="AX1706" s="15"/>
      <c r="AY1706" s="15"/>
      <c r="AZ1706" s="15"/>
      <c r="BA1706" s="15"/>
      <c r="BB1706" s="15"/>
      <c r="BC1706" s="15"/>
      <c r="BD1706" s="15"/>
      <c r="BE1706" s="15"/>
      <c r="BF1706" s="15"/>
      <c r="BG1706" s="15"/>
      <c r="BH1706" s="15"/>
    </row>
    <row r="1707" spans="1:60" ht="22.5" outlineLevel="3">
      <c r="A1707" s="18"/>
      <c r="B1707" s="19"/>
      <c r="C1707" s="30" t="s">
        <v>470</v>
      </c>
      <c r="D1707" s="23"/>
      <c r="E1707" s="34">
        <v>214.51949999999999</v>
      </c>
      <c r="F1707" s="21"/>
      <c r="G1707" s="21"/>
      <c r="H1707" s="21"/>
      <c r="I1707" s="21"/>
      <c r="J1707" s="21"/>
      <c r="K1707" s="21"/>
      <c r="L1707" s="21"/>
      <c r="M1707" s="21"/>
      <c r="N1707" s="393"/>
      <c r="O1707" s="393"/>
      <c r="P1707" s="393"/>
      <c r="Q1707" s="393"/>
      <c r="R1707" s="21"/>
      <c r="S1707" s="21"/>
      <c r="T1707" s="21"/>
      <c r="U1707" s="21"/>
      <c r="V1707" s="21"/>
      <c r="W1707" s="21"/>
      <c r="X1707" s="21"/>
      <c r="Y1707" s="21"/>
      <c r="Z1707" s="15"/>
      <c r="AA1707" s="15"/>
      <c r="AB1707" s="15"/>
      <c r="AC1707" s="15"/>
      <c r="AD1707" s="15"/>
      <c r="AE1707" s="15"/>
      <c r="AF1707" s="15"/>
      <c r="AG1707" s="15" t="s">
        <v>131</v>
      </c>
      <c r="AH1707" s="15">
        <v>0</v>
      </c>
      <c r="AI1707" s="15"/>
      <c r="AJ1707" s="15"/>
      <c r="AK1707" s="15"/>
      <c r="AL1707" s="15"/>
      <c r="AM1707" s="15"/>
      <c r="AN1707" s="15"/>
      <c r="AO1707" s="15"/>
      <c r="AP1707" s="15"/>
      <c r="AQ1707" s="15"/>
      <c r="AR1707" s="15"/>
      <c r="AS1707" s="15"/>
      <c r="AT1707" s="15"/>
      <c r="AU1707" s="15"/>
      <c r="AV1707" s="15"/>
      <c r="AW1707" s="15"/>
      <c r="AX1707" s="15"/>
      <c r="AY1707" s="15"/>
      <c r="AZ1707" s="15"/>
      <c r="BA1707" s="15"/>
      <c r="BB1707" s="15"/>
      <c r="BC1707" s="15"/>
      <c r="BD1707" s="15"/>
      <c r="BE1707" s="15"/>
      <c r="BF1707" s="15"/>
      <c r="BG1707" s="15"/>
      <c r="BH1707" s="15"/>
    </row>
    <row r="1708" spans="1:60" outlineLevel="3">
      <c r="A1708" s="18"/>
      <c r="B1708" s="19"/>
      <c r="C1708" s="30" t="s">
        <v>471</v>
      </c>
      <c r="D1708" s="23"/>
      <c r="E1708" s="34">
        <v>246.6</v>
      </c>
      <c r="F1708" s="21"/>
      <c r="G1708" s="21"/>
      <c r="H1708" s="21"/>
      <c r="I1708" s="21"/>
      <c r="J1708" s="21"/>
      <c r="K1708" s="21"/>
      <c r="L1708" s="21"/>
      <c r="M1708" s="21"/>
      <c r="N1708" s="393"/>
      <c r="O1708" s="393"/>
      <c r="P1708" s="393"/>
      <c r="Q1708" s="393"/>
      <c r="R1708" s="21"/>
      <c r="S1708" s="21"/>
      <c r="T1708" s="21"/>
      <c r="U1708" s="21"/>
      <c r="V1708" s="21"/>
      <c r="W1708" s="21"/>
      <c r="X1708" s="21"/>
      <c r="Y1708" s="21"/>
      <c r="Z1708" s="15"/>
      <c r="AA1708" s="15"/>
      <c r="AB1708" s="15"/>
      <c r="AC1708" s="15"/>
      <c r="AD1708" s="15"/>
      <c r="AE1708" s="15"/>
      <c r="AF1708" s="15"/>
      <c r="AG1708" s="15" t="s">
        <v>131</v>
      </c>
      <c r="AH1708" s="15">
        <v>0</v>
      </c>
      <c r="AI1708" s="15"/>
      <c r="AJ1708" s="15"/>
      <c r="AK1708" s="15"/>
      <c r="AL1708" s="15"/>
      <c r="AM1708" s="15"/>
      <c r="AN1708" s="15"/>
      <c r="AO1708" s="15"/>
      <c r="AP1708" s="15"/>
      <c r="AQ1708" s="15"/>
      <c r="AR1708" s="15"/>
      <c r="AS1708" s="15"/>
      <c r="AT1708" s="15"/>
      <c r="AU1708" s="15"/>
      <c r="AV1708" s="15"/>
      <c r="AW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</row>
    <row r="1709" spans="1:60" outlineLevel="3">
      <c r="A1709" s="18"/>
      <c r="B1709" s="19"/>
      <c r="C1709" s="30" t="s">
        <v>462</v>
      </c>
      <c r="D1709" s="23"/>
      <c r="E1709" s="34">
        <v>98.82</v>
      </c>
      <c r="F1709" s="21"/>
      <c r="G1709" s="21"/>
      <c r="H1709" s="21"/>
      <c r="I1709" s="21"/>
      <c r="J1709" s="21"/>
      <c r="K1709" s="21"/>
      <c r="L1709" s="21"/>
      <c r="M1709" s="21"/>
      <c r="N1709" s="393"/>
      <c r="O1709" s="393"/>
      <c r="P1709" s="393"/>
      <c r="Q1709" s="393"/>
      <c r="R1709" s="21"/>
      <c r="S1709" s="21"/>
      <c r="T1709" s="21"/>
      <c r="U1709" s="21"/>
      <c r="V1709" s="21"/>
      <c r="W1709" s="21"/>
      <c r="X1709" s="21"/>
      <c r="Y1709" s="21"/>
      <c r="Z1709" s="15"/>
      <c r="AA1709" s="15"/>
      <c r="AB1709" s="15"/>
      <c r="AC1709" s="15"/>
      <c r="AD1709" s="15"/>
      <c r="AE1709" s="15"/>
      <c r="AF1709" s="15"/>
      <c r="AG1709" s="15" t="s">
        <v>131</v>
      </c>
      <c r="AH1709" s="15">
        <v>0</v>
      </c>
      <c r="AI1709" s="15"/>
      <c r="AJ1709" s="15"/>
      <c r="AK1709" s="15"/>
      <c r="AL1709" s="15"/>
      <c r="AM1709" s="15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</row>
    <row r="1710" spans="1:60" outlineLevel="3">
      <c r="A1710" s="18"/>
      <c r="B1710" s="19"/>
      <c r="C1710" s="30" t="s">
        <v>472</v>
      </c>
      <c r="D1710" s="23"/>
      <c r="E1710" s="34">
        <v>95.4</v>
      </c>
      <c r="F1710" s="21"/>
      <c r="G1710" s="21"/>
      <c r="H1710" s="21"/>
      <c r="I1710" s="21"/>
      <c r="J1710" s="21"/>
      <c r="K1710" s="21"/>
      <c r="L1710" s="21"/>
      <c r="M1710" s="21"/>
      <c r="N1710" s="393"/>
      <c r="O1710" s="393"/>
      <c r="P1710" s="393"/>
      <c r="Q1710" s="393"/>
      <c r="R1710" s="21"/>
      <c r="S1710" s="21"/>
      <c r="T1710" s="21"/>
      <c r="U1710" s="21"/>
      <c r="V1710" s="21"/>
      <c r="W1710" s="21"/>
      <c r="X1710" s="21"/>
      <c r="Y1710" s="21"/>
      <c r="Z1710" s="15"/>
      <c r="AA1710" s="15"/>
      <c r="AB1710" s="15"/>
      <c r="AC1710" s="15"/>
      <c r="AD1710" s="15"/>
      <c r="AE1710" s="15"/>
      <c r="AF1710" s="15"/>
      <c r="AG1710" s="15" t="s">
        <v>131</v>
      </c>
      <c r="AH1710" s="15">
        <v>0</v>
      </c>
      <c r="AI1710" s="15"/>
      <c r="AJ1710" s="15"/>
      <c r="AK1710" s="15"/>
      <c r="AL1710" s="15"/>
      <c r="AM1710" s="15"/>
      <c r="AN1710" s="15"/>
      <c r="AO1710" s="15"/>
      <c r="AP1710" s="15"/>
      <c r="AQ1710" s="15"/>
      <c r="AR1710" s="15"/>
      <c r="AS1710" s="15"/>
      <c r="AT1710" s="15"/>
      <c r="AU1710" s="15"/>
      <c r="AV1710" s="15"/>
      <c r="AW1710" s="15"/>
      <c r="AX1710" s="15"/>
      <c r="AY1710" s="15"/>
      <c r="AZ1710" s="15"/>
      <c r="BA1710" s="15"/>
      <c r="BB1710" s="15"/>
      <c r="BC1710" s="15"/>
      <c r="BD1710" s="15"/>
      <c r="BE1710" s="15"/>
      <c r="BF1710" s="15"/>
      <c r="BG1710" s="15"/>
      <c r="BH1710" s="15"/>
    </row>
    <row r="1711" spans="1:60" outlineLevel="3">
      <c r="A1711" s="18"/>
      <c r="B1711" s="19"/>
      <c r="C1711" s="30" t="s">
        <v>473</v>
      </c>
      <c r="D1711" s="23"/>
      <c r="E1711" s="34">
        <v>99.72</v>
      </c>
      <c r="F1711" s="21"/>
      <c r="G1711" s="21"/>
      <c r="H1711" s="21"/>
      <c r="I1711" s="21"/>
      <c r="J1711" s="21"/>
      <c r="K1711" s="21"/>
      <c r="L1711" s="21"/>
      <c r="M1711" s="21"/>
      <c r="N1711" s="393"/>
      <c r="O1711" s="393"/>
      <c r="P1711" s="393"/>
      <c r="Q1711" s="393"/>
      <c r="R1711" s="21"/>
      <c r="S1711" s="21"/>
      <c r="T1711" s="21"/>
      <c r="U1711" s="21"/>
      <c r="V1711" s="21"/>
      <c r="W1711" s="21"/>
      <c r="X1711" s="21"/>
      <c r="Y1711" s="21"/>
      <c r="Z1711" s="15"/>
      <c r="AA1711" s="15"/>
      <c r="AB1711" s="15"/>
      <c r="AC1711" s="15"/>
      <c r="AD1711" s="15"/>
      <c r="AE1711" s="15"/>
      <c r="AF1711" s="15"/>
      <c r="AG1711" s="15" t="s">
        <v>131</v>
      </c>
      <c r="AH1711" s="15">
        <v>0</v>
      </c>
      <c r="AI1711" s="15"/>
      <c r="AJ1711" s="15"/>
      <c r="AK1711" s="15"/>
      <c r="AL1711" s="15"/>
      <c r="AM1711" s="15"/>
      <c r="AN1711" s="15"/>
      <c r="AO1711" s="15"/>
      <c r="AP1711" s="15"/>
      <c r="AQ1711" s="15"/>
      <c r="AR1711" s="15"/>
      <c r="AS1711" s="15"/>
      <c r="AT1711" s="15"/>
      <c r="AU1711" s="15"/>
      <c r="AV1711" s="15"/>
      <c r="AW1711" s="15"/>
      <c r="AX1711" s="15"/>
      <c r="AY1711" s="15"/>
      <c r="AZ1711" s="15"/>
      <c r="BA1711" s="15"/>
      <c r="BB1711" s="15"/>
      <c r="BC1711" s="15"/>
      <c r="BD1711" s="15"/>
      <c r="BE1711" s="15"/>
      <c r="BF1711" s="15"/>
      <c r="BG1711" s="15"/>
      <c r="BH1711" s="15"/>
    </row>
    <row r="1712" spans="1:60" outlineLevel="3">
      <c r="A1712" s="18"/>
      <c r="B1712" s="19"/>
      <c r="C1712" s="30" t="s">
        <v>474</v>
      </c>
      <c r="D1712" s="23"/>
      <c r="E1712" s="34">
        <v>72.63</v>
      </c>
      <c r="F1712" s="21"/>
      <c r="G1712" s="21"/>
      <c r="H1712" s="21"/>
      <c r="I1712" s="21"/>
      <c r="J1712" s="21"/>
      <c r="K1712" s="21"/>
      <c r="L1712" s="21"/>
      <c r="M1712" s="21"/>
      <c r="N1712" s="393"/>
      <c r="O1712" s="393"/>
      <c r="P1712" s="393"/>
      <c r="Q1712" s="393"/>
      <c r="R1712" s="21"/>
      <c r="S1712" s="21"/>
      <c r="T1712" s="21"/>
      <c r="U1712" s="21"/>
      <c r="V1712" s="21"/>
      <c r="W1712" s="21"/>
      <c r="X1712" s="21"/>
      <c r="Y1712" s="21"/>
      <c r="Z1712" s="15"/>
      <c r="AA1712" s="15"/>
      <c r="AB1712" s="15"/>
      <c r="AC1712" s="15"/>
      <c r="AD1712" s="15"/>
      <c r="AE1712" s="15"/>
      <c r="AF1712" s="15"/>
      <c r="AG1712" s="15" t="s">
        <v>131</v>
      </c>
      <c r="AH1712" s="15">
        <v>0</v>
      </c>
      <c r="AI1712" s="15"/>
      <c r="AJ1712" s="15"/>
      <c r="AK1712" s="15"/>
      <c r="AL1712" s="15"/>
      <c r="AM1712" s="15"/>
      <c r="AN1712" s="15"/>
      <c r="AO1712" s="15"/>
      <c r="AP1712" s="15"/>
      <c r="AQ1712" s="15"/>
      <c r="AR1712" s="15"/>
      <c r="AS1712" s="15"/>
      <c r="AT1712" s="15"/>
      <c r="AU1712" s="15"/>
      <c r="AV1712" s="15"/>
      <c r="AW1712" s="15"/>
      <c r="AX1712" s="15"/>
      <c r="AY1712" s="15"/>
      <c r="AZ1712" s="15"/>
      <c r="BA1712" s="15"/>
      <c r="BB1712" s="15"/>
      <c r="BC1712" s="15"/>
      <c r="BD1712" s="15"/>
      <c r="BE1712" s="15"/>
      <c r="BF1712" s="15"/>
      <c r="BG1712" s="15"/>
      <c r="BH1712" s="15"/>
    </row>
    <row r="1713" spans="1:60" outlineLevel="3">
      <c r="A1713" s="18"/>
      <c r="B1713" s="19"/>
      <c r="C1713" s="30" t="s">
        <v>475</v>
      </c>
      <c r="D1713" s="23"/>
      <c r="E1713" s="34">
        <v>96.48</v>
      </c>
      <c r="F1713" s="21"/>
      <c r="G1713" s="21"/>
      <c r="H1713" s="21"/>
      <c r="I1713" s="21"/>
      <c r="J1713" s="21"/>
      <c r="K1713" s="21"/>
      <c r="L1713" s="21"/>
      <c r="M1713" s="21"/>
      <c r="N1713" s="393"/>
      <c r="O1713" s="393"/>
      <c r="P1713" s="393"/>
      <c r="Q1713" s="393"/>
      <c r="R1713" s="21"/>
      <c r="S1713" s="21"/>
      <c r="T1713" s="21"/>
      <c r="U1713" s="21"/>
      <c r="V1713" s="21"/>
      <c r="W1713" s="21"/>
      <c r="X1713" s="21"/>
      <c r="Y1713" s="21"/>
      <c r="Z1713" s="15"/>
      <c r="AA1713" s="15"/>
      <c r="AB1713" s="15"/>
      <c r="AC1713" s="15"/>
      <c r="AD1713" s="15"/>
      <c r="AE1713" s="15"/>
      <c r="AF1713" s="15"/>
      <c r="AG1713" s="15" t="s">
        <v>131</v>
      </c>
      <c r="AH1713" s="15">
        <v>0</v>
      </c>
      <c r="AI1713" s="15"/>
      <c r="AJ1713" s="15"/>
      <c r="AK1713" s="15"/>
      <c r="AL1713" s="15"/>
      <c r="AM1713" s="15"/>
      <c r="AN1713" s="15"/>
      <c r="AO1713" s="15"/>
      <c r="AP1713" s="15"/>
      <c r="AQ1713" s="15"/>
      <c r="AR1713" s="15"/>
      <c r="AS1713" s="15"/>
      <c r="AT1713" s="15"/>
      <c r="AU1713" s="15"/>
      <c r="AV1713" s="15"/>
      <c r="AW1713" s="15"/>
      <c r="AX1713" s="15"/>
      <c r="AY1713" s="15"/>
      <c r="AZ1713" s="15"/>
      <c r="BA1713" s="15"/>
      <c r="BB1713" s="15"/>
      <c r="BC1713" s="15"/>
      <c r="BD1713" s="15"/>
      <c r="BE1713" s="15"/>
      <c r="BF1713" s="15"/>
      <c r="BG1713" s="15"/>
      <c r="BH1713" s="15"/>
    </row>
    <row r="1714" spans="1:60" outlineLevel="3">
      <c r="A1714" s="18"/>
      <c r="B1714" s="19"/>
      <c r="C1714" s="30" t="s">
        <v>476</v>
      </c>
      <c r="D1714" s="23"/>
      <c r="E1714" s="34">
        <v>98.1</v>
      </c>
      <c r="F1714" s="21"/>
      <c r="G1714" s="21"/>
      <c r="H1714" s="21"/>
      <c r="I1714" s="21"/>
      <c r="J1714" s="21"/>
      <c r="K1714" s="21"/>
      <c r="L1714" s="21"/>
      <c r="M1714" s="21"/>
      <c r="N1714" s="393"/>
      <c r="O1714" s="393"/>
      <c r="P1714" s="393"/>
      <c r="Q1714" s="393"/>
      <c r="R1714" s="21"/>
      <c r="S1714" s="21"/>
      <c r="T1714" s="21"/>
      <c r="U1714" s="21"/>
      <c r="V1714" s="21"/>
      <c r="W1714" s="21"/>
      <c r="X1714" s="21"/>
      <c r="Y1714" s="21"/>
      <c r="Z1714" s="15"/>
      <c r="AA1714" s="15"/>
      <c r="AB1714" s="15"/>
      <c r="AC1714" s="15"/>
      <c r="AD1714" s="15"/>
      <c r="AE1714" s="15"/>
      <c r="AF1714" s="15"/>
      <c r="AG1714" s="15" t="s">
        <v>131</v>
      </c>
      <c r="AH1714" s="15">
        <v>0</v>
      </c>
      <c r="AI1714" s="15"/>
      <c r="AJ1714" s="15"/>
      <c r="AK1714" s="15"/>
      <c r="AL1714" s="15"/>
      <c r="AM1714" s="15"/>
      <c r="AN1714" s="15"/>
      <c r="AO1714" s="15"/>
      <c r="AP1714" s="15"/>
      <c r="AQ1714" s="15"/>
      <c r="AR1714" s="15"/>
      <c r="AS1714" s="15"/>
      <c r="AT1714" s="15"/>
      <c r="AU1714" s="15"/>
      <c r="AV1714" s="15"/>
      <c r="AW1714" s="15"/>
      <c r="AX1714" s="15"/>
      <c r="AY1714" s="15"/>
      <c r="AZ1714" s="15"/>
      <c r="BA1714" s="15"/>
      <c r="BB1714" s="15"/>
      <c r="BC1714" s="15"/>
      <c r="BD1714" s="15"/>
      <c r="BE1714" s="15"/>
      <c r="BF1714" s="15"/>
      <c r="BG1714" s="15"/>
      <c r="BH1714" s="15"/>
    </row>
    <row r="1715" spans="1:60" outlineLevel="3">
      <c r="A1715" s="18"/>
      <c r="B1715" s="19"/>
      <c r="C1715" s="30" t="s">
        <v>462</v>
      </c>
      <c r="D1715" s="23"/>
      <c r="E1715" s="34">
        <v>98.82</v>
      </c>
      <c r="F1715" s="21"/>
      <c r="G1715" s="21"/>
      <c r="H1715" s="21"/>
      <c r="I1715" s="21"/>
      <c r="J1715" s="21"/>
      <c r="K1715" s="21"/>
      <c r="L1715" s="21"/>
      <c r="M1715" s="21"/>
      <c r="N1715" s="393"/>
      <c r="O1715" s="393"/>
      <c r="P1715" s="393"/>
      <c r="Q1715" s="393"/>
      <c r="R1715" s="21"/>
      <c r="S1715" s="21"/>
      <c r="T1715" s="21"/>
      <c r="U1715" s="21"/>
      <c r="V1715" s="21"/>
      <c r="W1715" s="21"/>
      <c r="X1715" s="21"/>
      <c r="Y1715" s="21"/>
      <c r="Z1715" s="15"/>
      <c r="AA1715" s="15"/>
      <c r="AB1715" s="15"/>
      <c r="AC1715" s="15"/>
      <c r="AD1715" s="15"/>
      <c r="AE1715" s="15"/>
      <c r="AF1715" s="15"/>
      <c r="AG1715" s="15" t="s">
        <v>131</v>
      </c>
      <c r="AH1715" s="15">
        <v>0</v>
      </c>
      <c r="AI1715" s="15"/>
      <c r="AJ1715" s="15"/>
      <c r="AK1715" s="15"/>
      <c r="AL1715" s="15"/>
      <c r="AM1715" s="15"/>
      <c r="AN1715" s="15"/>
      <c r="AO1715" s="15"/>
      <c r="AP1715" s="15"/>
      <c r="AQ1715" s="15"/>
      <c r="AR1715" s="15"/>
      <c r="AS1715" s="15"/>
      <c r="AT1715" s="15"/>
      <c r="AU1715" s="15"/>
      <c r="AV1715" s="15"/>
      <c r="AW1715" s="15"/>
      <c r="AX1715" s="15"/>
      <c r="AY1715" s="15"/>
      <c r="AZ1715" s="15"/>
      <c r="BA1715" s="15"/>
      <c r="BB1715" s="15"/>
      <c r="BC1715" s="15"/>
      <c r="BD1715" s="15"/>
      <c r="BE1715" s="15"/>
      <c r="BF1715" s="15"/>
      <c r="BG1715" s="15"/>
      <c r="BH1715" s="15"/>
    </row>
    <row r="1716" spans="1:60" outlineLevel="3">
      <c r="A1716" s="18"/>
      <c r="B1716" s="19"/>
      <c r="C1716" s="30" t="s">
        <v>477</v>
      </c>
      <c r="D1716" s="23"/>
      <c r="E1716" s="34">
        <v>3.375</v>
      </c>
      <c r="F1716" s="21"/>
      <c r="G1716" s="21"/>
      <c r="H1716" s="21"/>
      <c r="I1716" s="21"/>
      <c r="J1716" s="21"/>
      <c r="K1716" s="21"/>
      <c r="L1716" s="21"/>
      <c r="M1716" s="21"/>
      <c r="N1716" s="393"/>
      <c r="O1716" s="393"/>
      <c r="P1716" s="393"/>
      <c r="Q1716" s="393"/>
      <c r="R1716" s="21"/>
      <c r="S1716" s="21"/>
      <c r="T1716" s="21"/>
      <c r="U1716" s="21"/>
      <c r="V1716" s="21"/>
      <c r="W1716" s="21"/>
      <c r="X1716" s="21"/>
      <c r="Y1716" s="21"/>
      <c r="Z1716" s="15"/>
      <c r="AA1716" s="15"/>
      <c r="AB1716" s="15"/>
      <c r="AC1716" s="15"/>
      <c r="AD1716" s="15"/>
      <c r="AE1716" s="15"/>
      <c r="AF1716" s="15"/>
      <c r="AG1716" s="15" t="s">
        <v>131</v>
      </c>
      <c r="AH1716" s="15">
        <v>0</v>
      </c>
      <c r="AI1716" s="15"/>
      <c r="AJ1716" s="15"/>
      <c r="AK1716" s="15"/>
      <c r="AL1716" s="15"/>
      <c r="AM1716" s="15"/>
      <c r="AN1716" s="15"/>
      <c r="AO1716" s="15"/>
      <c r="AP1716" s="15"/>
      <c r="AQ1716" s="15"/>
      <c r="AR1716" s="15"/>
      <c r="AS1716" s="15"/>
      <c r="AT1716" s="15"/>
      <c r="AU1716" s="15"/>
      <c r="AV1716" s="15"/>
      <c r="AW1716" s="15"/>
      <c r="AX1716" s="15"/>
      <c r="AY1716" s="15"/>
      <c r="AZ1716" s="15"/>
      <c r="BA1716" s="15"/>
      <c r="BB1716" s="15"/>
      <c r="BC1716" s="15"/>
      <c r="BD1716" s="15"/>
      <c r="BE1716" s="15"/>
      <c r="BF1716" s="15"/>
      <c r="BG1716" s="15"/>
      <c r="BH1716" s="15"/>
    </row>
    <row r="1717" spans="1:60" outlineLevel="3">
      <c r="A1717" s="18"/>
      <c r="B1717" s="19"/>
      <c r="C1717" s="30" t="s">
        <v>478</v>
      </c>
      <c r="D1717" s="23"/>
      <c r="E1717" s="34">
        <v>3.375</v>
      </c>
      <c r="F1717" s="21"/>
      <c r="G1717" s="21"/>
      <c r="H1717" s="21"/>
      <c r="I1717" s="21"/>
      <c r="J1717" s="21"/>
      <c r="K1717" s="21"/>
      <c r="L1717" s="21"/>
      <c r="M1717" s="21"/>
      <c r="N1717" s="393"/>
      <c r="O1717" s="393"/>
      <c r="P1717" s="393"/>
      <c r="Q1717" s="393"/>
      <c r="R1717" s="21"/>
      <c r="S1717" s="21"/>
      <c r="T1717" s="21"/>
      <c r="U1717" s="21"/>
      <c r="V1717" s="21"/>
      <c r="W1717" s="21"/>
      <c r="X1717" s="21"/>
      <c r="Y1717" s="21"/>
      <c r="Z1717" s="15"/>
      <c r="AA1717" s="15"/>
      <c r="AB1717" s="15"/>
      <c r="AC1717" s="15"/>
      <c r="AD1717" s="15"/>
      <c r="AE1717" s="15"/>
      <c r="AF1717" s="15"/>
      <c r="AG1717" s="15" t="s">
        <v>131</v>
      </c>
      <c r="AH1717" s="15">
        <v>0</v>
      </c>
      <c r="AI1717" s="15"/>
      <c r="AJ1717" s="15"/>
      <c r="AK1717" s="15"/>
      <c r="AL1717" s="15"/>
      <c r="AM1717" s="15"/>
      <c r="AN1717" s="15"/>
      <c r="AO1717" s="15"/>
      <c r="AP1717" s="15"/>
      <c r="AQ1717" s="15"/>
      <c r="AR1717" s="15"/>
      <c r="AS1717" s="15"/>
      <c r="AT1717" s="15"/>
      <c r="AU1717" s="15"/>
      <c r="AV1717" s="15"/>
      <c r="AW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</row>
    <row r="1718" spans="1:60" outlineLevel="3">
      <c r="A1718" s="18"/>
      <c r="B1718" s="19"/>
      <c r="C1718" s="30" t="s">
        <v>479</v>
      </c>
      <c r="D1718" s="23"/>
      <c r="E1718" s="34">
        <v>1.2</v>
      </c>
      <c r="F1718" s="21"/>
      <c r="G1718" s="21"/>
      <c r="H1718" s="21"/>
      <c r="I1718" s="21"/>
      <c r="J1718" s="21"/>
      <c r="K1718" s="21"/>
      <c r="L1718" s="21"/>
      <c r="M1718" s="21"/>
      <c r="N1718" s="393"/>
      <c r="O1718" s="393"/>
      <c r="P1718" s="393"/>
      <c r="Q1718" s="393"/>
      <c r="R1718" s="21"/>
      <c r="S1718" s="21"/>
      <c r="T1718" s="21"/>
      <c r="U1718" s="21"/>
      <c r="V1718" s="21"/>
      <c r="W1718" s="21"/>
      <c r="X1718" s="21"/>
      <c r="Y1718" s="21"/>
      <c r="Z1718" s="15"/>
      <c r="AA1718" s="15"/>
      <c r="AB1718" s="15"/>
      <c r="AC1718" s="15"/>
      <c r="AD1718" s="15"/>
      <c r="AE1718" s="15"/>
      <c r="AF1718" s="15"/>
      <c r="AG1718" s="15" t="s">
        <v>131</v>
      </c>
      <c r="AH1718" s="15">
        <v>0</v>
      </c>
      <c r="AI1718" s="15"/>
      <c r="AJ1718" s="15"/>
      <c r="AK1718" s="15"/>
      <c r="AL1718" s="15"/>
      <c r="AM1718" s="15"/>
      <c r="AN1718" s="15"/>
      <c r="AO1718" s="15"/>
      <c r="AP1718" s="15"/>
      <c r="AQ1718" s="15"/>
      <c r="AR1718" s="15"/>
      <c r="AS1718" s="15"/>
      <c r="AT1718" s="15"/>
      <c r="AU1718" s="15"/>
      <c r="AV1718" s="15"/>
      <c r="AW1718" s="15"/>
      <c r="AX1718" s="15"/>
      <c r="AY1718" s="15"/>
      <c r="AZ1718" s="15"/>
      <c r="BA1718" s="15"/>
      <c r="BB1718" s="15"/>
      <c r="BC1718" s="15"/>
      <c r="BD1718" s="15"/>
      <c r="BE1718" s="15"/>
      <c r="BF1718" s="15"/>
      <c r="BG1718" s="15"/>
      <c r="BH1718" s="15"/>
    </row>
    <row r="1719" spans="1:60" outlineLevel="3">
      <c r="A1719" s="18"/>
      <c r="B1719" s="19"/>
      <c r="C1719" s="30" t="s">
        <v>480</v>
      </c>
      <c r="D1719" s="23"/>
      <c r="E1719" s="34">
        <v>2.64</v>
      </c>
      <c r="F1719" s="21"/>
      <c r="G1719" s="21"/>
      <c r="H1719" s="21"/>
      <c r="I1719" s="21"/>
      <c r="J1719" s="21"/>
      <c r="K1719" s="21"/>
      <c r="L1719" s="21"/>
      <c r="M1719" s="21"/>
      <c r="N1719" s="393"/>
      <c r="O1719" s="393"/>
      <c r="P1719" s="393"/>
      <c r="Q1719" s="393"/>
      <c r="R1719" s="21"/>
      <c r="S1719" s="21"/>
      <c r="T1719" s="21"/>
      <c r="U1719" s="21"/>
      <c r="V1719" s="21"/>
      <c r="W1719" s="21"/>
      <c r="X1719" s="21"/>
      <c r="Y1719" s="21"/>
      <c r="Z1719" s="15"/>
      <c r="AA1719" s="15"/>
      <c r="AB1719" s="15"/>
      <c r="AC1719" s="15"/>
      <c r="AD1719" s="15"/>
      <c r="AE1719" s="15"/>
      <c r="AF1719" s="15"/>
      <c r="AG1719" s="15" t="s">
        <v>131</v>
      </c>
      <c r="AH1719" s="15">
        <v>0</v>
      </c>
      <c r="AI1719" s="15"/>
      <c r="AJ1719" s="15"/>
      <c r="AK1719" s="15"/>
      <c r="AL1719" s="15"/>
      <c r="AM1719" s="15"/>
      <c r="AN1719" s="15"/>
      <c r="AO1719" s="15"/>
      <c r="AP1719" s="15"/>
      <c r="AQ1719" s="15"/>
      <c r="AR1719" s="15"/>
      <c r="AS1719" s="15"/>
      <c r="AT1719" s="15"/>
      <c r="AU1719" s="15"/>
      <c r="AV1719" s="15"/>
      <c r="AW1719" s="15"/>
      <c r="AX1719" s="15"/>
      <c r="AY1719" s="15"/>
      <c r="AZ1719" s="15"/>
      <c r="BA1719" s="15"/>
      <c r="BB1719" s="15"/>
      <c r="BC1719" s="15"/>
      <c r="BD1719" s="15"/>
      <c r="BE1719" s="15"/>
      <c r="BF1719" s="15"/>
      <c r="BG1719" s="15"/>
      <c r="BH1719" s="15"/>
    </row>
    <row r="1720" spans="1:60" outlineLevel="3">
      <c r="A1720" s="18"/>
      <c r="B1720" s="19"/>
      <c r="C1720" s="30" t="s">
        <v>481</v>
      </c>
      <c r="D1720" s="23"/>
      <c r="E1720" s="34">
        <v>11.04</v>
      </c>
      <c r="F1720" s="21"/>
      <c r="G1720" s="21"/>
      <c r="H1720" s="21"/>
      <c r="I1720" s="21"/>
      <c r="J1720" s="21"/>
      <c r="K1720" s="21"/>
      <c r="L1720" s="21"/>
      <c r="M1720" s="21"/>
      <c r="N1720" s="393"/>
      <c r="O1720" s="393"/>
      <c r="P1720" s="393"/>
      <c r="Q1720" s="393"/>
      <c r="R1720" s="21"/>
      <c r="S1720" s="21"/>
      <c r="T1720" s="21"/>
      <c r="U1720" s="21"/>
      <c r="V1720" s="21"/>
      <c r="W1720" s="21"/>
      <c r="X1720" s="21"/>
      <c r="Y1720" s="21"/>
      <c r="Z1720" s="15"/>
      <c r="AA1720" s="15"/>
      <c r="AB1720" s="15"/>
      <c r="AC1720" s="15"/>
      <c r="AD1720" s="15"/>
      <c r="AE1720" s="15"/>
      <c r="AF1720" s="15"/>
      <c r="AG1720" s="15" t="s">
        <v>131</v>
      </c>
      <c r="AH1720" s="15">
        <v>0</v>
      </c>
      <c r="AI1720" s="15"/>
      <c r="AJ1720" s="15"/>
      <c r="AK1720" s="15"/>
      <c r="AL1720" s="15"/>
      <c r="AM1720" s="15"/>
      <c r="AN1720" s="15"/>
      <c r="AO1720" s="15"/>
      <c r="AP1720" s="15"/>
      <c r="AQ1720" s="15"/>
      <c r="AR1720" s="15"/>
      <c r="AS1720" s="15"/>
      <c r="AT1720" s="15"/>
      <c r="AU1720" s="15"/>
      <c r="AV1720" s="15"/>
      <c r="AW1720" s="15"/>
      <c r="AX1720" s="15"/>
      <c r="AY1720" s="15"/>
      <c r="AZ1720" s="15"/>
      <c r="BA1720" s="15"/>
      <c r="BB1720" s="15"/>
      <c r="BC1720" s="15"/>
      <c r="BD1720" s="15"/>
      <c r="BE1720" s="15"/>
      <c r="BF1720" s="15"/>
      <c r="BG1720" s="15"/>
      <c r="BH1720" s="15"/>
    </row>
    <row r="1721" spans="1:60" outlineLevel="3">
      <c r="A1721" s="18"/>
      <c r="B1721" s="19"/>
      <c r="C1721" s="30" t="s">
        <v>482</v>
      </c>
      <c r="D1721" s="23"/>
      <c r="E1721" s="34">
        <v>14.85</v>
      </c>
      <c r="F1721" s="21"/>
      <c r="G1721" s="21"/>
      <c r="H1721" s="21"/>
      <c r="I1721" s="21"/>
      <c r="J1721" s="21"/>
      <c r="K1721" s="21"/>
      <c r="L1721" s="21"/>
      <c r="M1721" s="21"/>
      <c r="N1721" s="393"/>
      <c r="O1721" s="393"/>
      <c r="P1721" s="393"/>
      <c r="Q1721" s="393"/>
      <c r="R1721" s="21"/>
      <c r="S1721" s="21"/>
      <c r="T1721" s="21"/>
      <c r="U1721" s="21"/>
      <c r="V1721" s="21"/>
      <c r="W1721" s="21"/>
      <c r="X1721" s="21"/>
      <c r="Y1721" s="21"/>
      <c r="Z1721" s="15"/>
      <c r="AA1721" s="15"/>
      <c r="AB1721" s="15"/>
      <c r="AC1721" s="15"/>
      <c r="AD1721" s="15"/>
      <c r="AE1721" s="15"/>
      <c r="AF1721" s="15"/>
      <c r="AG1721" s="15" t="s">
        <v>131</v>
      </c>
      <c r="AH1721" s="15">
        <v>0</v>
      </c>
      <c r="AI1721" s="15"/>
      <c r="AJ1721" s="15"/>
      <c r="AK1721" s="15"/>
      <c r="AL1721" s="15"/>
      <c r="AM1721" s="15"/>
      <c r="AN1721" s="15"/>
      <c r="AO1721" s="15"/>
      <c r="AP1721" s="15"/>
      <c r="AQ1721" s="15"/>
      <c r="AR1721" s="15"/>
      <c r="AS1721" s="15"/>
      <c r="AT1721" s="15"/>
      <c r="AU1721" s="15"/>
      <c r="AV1721" s="15"/>
      <c r="AW1721" s="15"/>
      <c r="AX1721" s="15"/>
      <c r="AY1721" s="15"/>
      <c r="AZ1721" s="15"/>
      <c r="BA1721" s="15"/>
      <c r="BB1721" s="15"/>
      <c r="BC1721" s="15"/>
      <c r="BD1721" s="15"/>
      <c r="BE1721" s="15"/>
      <c r="BF1721" s="15"/>
      <c r="BG1721" s="15"/>
      <c r="BH1721" s="15"/>
    </row>
    <row r="1722" spans="1:60" outlineLevel="3">
      <c r="A1722" s="18"/>
      <c r="B1722" s="19"/>
      <c r="C1722" s="30" t="s">
        <v>483</v>
      </c>
      <c r="D1722" s="23"/>
      <c r="E1722" s="34">
        <v>6.9</v>
      </c>
      <c r="F1722" s="21"/>
      <c r="G1722" s="21"/>
      <c r="H1722" s="21"/>
      <c r="I1722" s="21"/>
      <c r="J1722" s="21"/>
      <c r="K1722" s="21"/>
      <c r="L1722" s="21"/>
      <c r="M1722" s="21"/>
      <c r="N1722" s="393"/>
      <c r="O1722" s="393"/>
      <c r="P1722" s="393"/>
      <c r="Q1722" s="393"/>
      <c r="R1722" s="21"/>
      <c r="S1722" s="21"/>
      <c r="T1722" s="21"/>
      <c r="U1722" s="21"/>
      <c r="V1722" s="21"/>
      <c r="W1722" s="21"/>
      <c r="X1722" s="21"/>
      <c r="Y1722" s="21"/>
      <c r="Z1722" s="15"/>
      <c r="AA1722" s="15"/>
      <c r="AB1722" s="15"/>
      <c r="AC1722" s="15"/>
      <c r="AD1722" s="15"/>
      <c r="AE1722" s="15"/>
      <c r="AF1722" s="15"/>
      <c r="AG1722" s="15" t="s">
        <v>131</v>
      </c>
      <c r="AH1722" s="15">
        <v>0</v>
      </c>
      <c r="AI1722" s="15"/>
      <c r="AJ1722" s="15"/>
      <c r="AK1722" s="15"/>
      <c r="AL1722" s="15"/>
      <c r="AM1722" s="15"/>
      <c r="AN1722" s="15"/>
      <c r="AO1722" s="15"/>
      <c r="AP1722" s="15"/>
      <c r="AQ1722" s="15"/>
      <c r="AR1722" s="15"/>
      <c r="AS1722" s="15"/>
      <c r="AT1722" s="15"/>
      <c r="AU1722" s="15"/>
      <c r="AV1722" s="15"/>
      <c r="AW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</row>
    <row r="1723" spans="1:60" outlineLevel="3">
      <c r="A1723" s="18"/>
      <c r="B1723" s="19"/>
      <c r="C1723" s="30" t="s">
        <v>484</v>
      </c>
      <c r="D1723" s="23"/>
      <c r="E1723" s="34">
        <v>22.725000000000001</v>
      </c>
      <c r="F1723" s="21"/>
      <c r="G1723" s="21"/>
      <c r="H1723" s="21"/>
      <c r="I1723" s="21"/>
      <c r="J1723" s="21"/>
      <c r="K1723" s="21"/>
      <c r="L1723" s="21"/>
      <c r="M1723" s="21"/>
      <c r="N1723" s="393"/>
      <c r="O1723" s="393"/>
      <c r="P1723" s="393"/>
      <c r="Q1723" s="393"/>
      <c r="R1723" s="21"/>
      <c r="S1723" s="21"/>
      <c r="T1723" s="21"/>
      <c r="U1723" s="21"/>
      <c r="V1723" s="21"/>
      <c r="W1723" s="21"/>
      <c r="X1723" s="21"/>
      <c r="Y1723" s="21"/>
      <c r="Z1723" s="15"/>
      <c r="AA1723" s="15"/>
      <c r="AB1723" s="15"/>
      <c r="AC1723" s="15"/>
      <c r="AD1723" s="15"/>
      <c r="AE1723" s="15"/>
      <c r="AF1723" s="15"/>
      <c r="AG1723" s="15" t="s">
        <v>131</v>
      </c>
      <c r="AH1723" s="15">
        <v>0</v>
      </c>
      <c r="AI1723" s="15"/>
      <c r="AJ1723" s="15"/>
      <c r="AK1723" s="15"/>
      <c r="AL1723" s="15"/>
      <c r="AM1723" s="15"/>
      <c r="AN1723" s="15"/>
      <c r="AO1723" s="15"/>
      <c r="AP1723" s="15"/>
      <c r="AQ1723" s="15"/>
      <c r="AR1723" s="15"/>
      <c r="AS1723" s="15"/>
      <c r="AT1723" s="15"/>
      <c r="AU1723" s="15"/>
      <c r="AV1723" s="15"/>
      <c r="AW1723" s="15"/>
      <c r="AX1723" s="15"/>
      <c r="AY1723" s="15"/>
      <c r="AZ1723" s="15"/>
      <c r="BA1723" s="15"/>
      <c r="BB1723" s="15"/>
      <c r="BC1723" s="15"/>
      <c r="BD1723" s="15"/>
      <c r="BE1723" s="15"/>
      <c r="BF1723" s="15"/>
      <c r="BG1723" s="15"/>
      <c r="BH1723" s="15"/>
    </row>
    <row r="1724" spans="1:60" outlineLevel="3">
      <c r="A1724" s="18"/>
      <c r="B1724" s="19"/>
      <c r="C1724" s="30" t="s">
        <v>485</v>
      </c>
      <c r="D1724" s="23"/>
      <c r="E1724" s="34">
        <v>16.274999999999999</v>
      </c>
      <c r="F1724" s="21"/>
      <c r="G1724" s="21"/>
      <c r="H1724" s="21"/>
      <c r="I1724" s="21"/>
      <c r="J1724" s="21"/>
      <c r="K1724" s="21"/>
      <c r="L1724" s="21"/>
      <c r="M1724" s="21"/>
      <c r="N1724" s="393"/>
      <c r="O1724" s="393"/>
      <c r="P1724" s="393"/>
      <c r="Q1724" s="393"/>
      <c r="R1724" s="21"/>
      <c r="S1724" s="21"/>
      <c r="T1724" s="21"/>
      <c r="U1724" s="21"/>
      <c r="V1724" s="21"/>
      <c r="W1724" s="21"/>
      <c r="X1724" s="21"/>
      <c r="Y1724" s="21"/>
      <c r="Z1724" s="15"/>
      <c r="AA1724" s="15"/>
      <c r="AB1724" s="15"/>
      <c r="AC1724" s="15"/>
      <c r="AD1724" s="15"/>
      <c r="AE1724" s="15"/>
      <c r="AF1724" s="15"/>
      <c r="AG1724" s="15" t="s">
        <v>131</v>
      </c>
      <c r="AH1724" s="15">
        <v>0</v>
      </c>
      <c r="AI1724" s="15"/>
      <c r="AJ1724" s="15"/>
      <c r="AK1724" s="15"/>
      <c r="AL1724" s="15"/>
      <c r="AM1724" s="15"/>
      <c r="AN1724" s="15"/>
      <c r="AO1724" s="15"/>
      <c r="AP1724" s="15"/>
      <c r="AQ1724" s="15"/>
      <c r="AR1724" s="15"/>
      <c r="AS1724" s="15"/>
      <c r="AT1724" s="15"/>
      <c r="AU1724" s="15"/>
      <c r="AV1724" s="15"/>
      <c r="AW1724" s="15"/>
      <c r="AX1724" s="15"/>
      <c r="AY1724" s="15"/>
      <c r="AZ1724" s="15"/>
      <c r="BA1724" s="15"/>
      <c r="BB1724" s="15"/>
      <c r="BC1724" s="15"/>
      <c r="BD1724" s="15"/>
      <c r="BE1724" s="15"/>
      <c r="BF1724" s="15"/>
      <c r="BG1724" s="15"/>
      <c r="BH1724" s="15"/>
    </row>
    <row r="1725" spans="1:60" outlineLevel="3">
      <c r="A1725" s="18"/>
      <c r="B1725" s="19"/>
      <c r="C1725" s="30" t="s">
        <v>486</v>
      </c>
      <c r="D1725" s="23"/>
      <c r="E1725" s="34">
        <v>25.725000000000001</v>
      </c>
      <c r="F1725" s="21"/>
      <c r="G1725" s="21"/>
      <c r="H1725" s="21"/>
      <c r="I1725" s="21"/>
      <c r="J1725" s="21"/>
      <c r="K1725" s="21"/>
      <c r="L1725" s="21"/>
      <c r="M1725" s="21"/>
      <c r="N1725" s="393"/>
      <c r="O1725" s="393"/>
      <c r="P1725" s="393"/>
      <c r="Q1725" s="393"/>
      <c r="R1725" s="21"/>
      <c r="S1725" s="21"/>
      <c r="T1725" s="21"/>
      <c r="U1725" s="21"/>
      <c r="V1725" s="21"/>
      <c r="W1725" s="21"/>
      <c r="X1725" s="21"/>
      <c r="Y1725" s="21"/>
      <c r="Z1725" s="15"/>
      <c r="AA1725" s="15"/>
      <c r="AB1725" s="15"/>
      <c r="AC1725" s="15"/>
      <c r="AD1725" s="15"/>
      <c r="AE1725" s="15"/>
      <c r="AF1725" s="15"/>
      <c r="AG1725" s="15" t="s">
        <v>131</v>
      </c>
      <c r="AH1725" s="15">
        <v>0</v>
      </c>
      <c r="AI1725" s="15"/>
      <c r="AJ1725" s="15"/>
      <c r="AK1725" s="15"/>
      <c r="AL1725" s="15"/>
      <c r="AM1725" s="15"/>
      <c r="AN1725" s="15"/>
      <c r="AO1725" s="15"/>
      <c r="AP1725" s="15"/>
      <c r="AQ1725" s="15"/>
      <c r="AR1725" s="15"/>
      <c r="AS1725" s="15"/>
      <c r="AT1725" s="15"/>
      <c r="AU1725" s="15"/>
      <c r="AV1725" s="15"/>
      <c r="AW1725" s="15"/>
      <c r="AX1725" s="15"/>
      <c r="AY1725" s="15"/>
      <c r="AZ1725" s="15"/>
      <c r="BA1725" s="15"/>
      <c r="BB1725" s="15"/>
      <c r="BC1725" s="15"/>
      <c r="BD1725" s="15"/>
      <c r="BE1725" s="15"/>
      <c r="BF1725" s="15"/>
      <c r="BG1725" s="15"/>
      <c r="BH1725" s="15"/>
    </row>
    <row r="1726" spans="1:60" outlineLevel="3">
      <c r="A1726" s="18"/>
      <c r="B1726" s="19"/>
      <c r="C1726" s="30" t="s">
        <v>487</v>
      </c>
      <c r="D1726" s="23"/>
      <c r="E1726" s="34">
        <v>14.85</v>
      </c>
      <c r="F1726" s="21"/>
      <c r="G1726" s="21"/>
      <c r="H1726" s="21"/>
      <c r="I1726" s="21"/>
      <c r="J1726" s="21"/>
      <c r="K1726" s="21"/>
      <c r="L1726" s="21"/>
      <c r="M1726" s="21"/>
      <c r="N1726" s="393"/>
      <c r="O1726" s="393"/>
      <c r="P1726" s="393"/>
      <c r="Q1726" s="393"/>
      <c r="R1726" s="21"/>
      <c r="S1726" s="21"/>
      <c r="T1726" s="21"/>
      <c r="U1726" s="21"/>
      <c r="V1726" s="21"/>
      <c r="W1726" s="21"/>
      <c r="X1726" s="21"/>
      <c r="Y1726" s="21"/>
      <c r="Z1726" s="15"/>
      <c r="AA1726" s="15"/>
      <c r="AB1726" s="15"/>
      <c r="AC1726" s="15"/>
      <c r="AD1726" s="15"/>
      <c r="AE1726" s="15"/>
      <c r="AF1726" s="15"/>
      <c r="AG1726" s="15" t="s">
        <v>131</v>
      </c>
      <c r="AH1726" s="15">
        <v>0</v>
      </c>
      <c r="AI1726" s="15"/>
      <c r="AJ1726" s="15"/>
      <c r="AK1726" s="15"/>
      <c r="AL1726" s="15"/>
      <c r="AM1726" s="15"/>
      <c r="AN1726" s="15"/>
      <c r="AO1726" s="15"/>
      <c r="AP1726" s="15"/>
      <c r="AQ1726" s="15"/>
      <c r="AR1726" s="15"/>
      <c r="AS1726" s="15"/>
      <c r="AT1726" s="15"/>
      <c r="AU1726" s="15"/>
      <c r="AV1726" s="15"/>
      <c r="AW1726" s="15"/>
      <c r="AX1726" s="15"/>
      <c r="AY1726" s="15"/>
      <c r="AZ1726" s="15"/>
      <c r="BA1726" s="15"/>
      <c r="BB1726" s="15"/>
      <c r="BC1726" s="15"/>
      <c r="BD1726" s="15"/>
      <c r="BE1726" s="15"/>
      <c r="BF1726" s="15"/>
      <c r="BG1726" s="15"/>
      <c r="BH1726" s="15"/>
    </row>
    <row r="1727" spans="1:60" outlineLevel="3">
      <c r="A1727" s="18"/>
      <c r="B1727" s="19"/>
      <c r="C1727" s="30" t="s">
        <v>488</v>
      </c>
      <c r="D1727" s="23"/>
      <c r="E1727" s="34">
        <v>174.2175</v>
      </c>
      <c r="F1727" s="21"/>
      <c r="G1727" s="21"/>
      <c r="H1727" s="21"/>
      <c r="I1727" s="21"/>
      <c r="J1727" s="21"/>
      <c r="K1727" s="21"/>
      <c r="L1727" s="21"/>
      <c r="M1727" s="21"/>
      <c r="N1727" s="393"/>
      <c r="O1727" s="393"/>
      <c r="P1727" s="393"/>
      <c r="Q1727" s="393"/>
      <c r="R1727" s="21"/>
      <c r="S1727" s="21"/>
      <c r="T1727" s="21"/>
      <c r="U1727" s="21"/>
      <c r="V1727" s="21"/>
      <c r="W1727" s="21"/>
      <c r="X1727" s="21"/>
      <c r="Y1727" s="21"/>
      <c r="Z1727" s="15"/>
      <c r="AA1727" s="15"/>
      <c r="AB1727" s="15"/>
      <c r="AC1727" s="15"/>
      <c r="AD1727" s="15"/>
      <c r="AE1727" s="15"/>
      <c r="AF1727" s="15"/>
      <c r="AG1727" s="15" t="s">
        <v>131</v>
      </c>
      <c r="AH1727" s="15">
        <v>0</v>
      </c>
      <c r="AI1727" s="15"/>
      <c r="AJ1727" s="15"/>
      <c r="AK1727" s="15"/>
      <c r="AL1727" s="15"/>
      <c r="AM1727" s="15"/>
      <c r="AN1727" s="15"/>
      <c r="AO1727" s="15"/>
      <c r="AP1727" s="15"/>
      <c r="AQ1727" s="15"/>
      <c r="AR1727" s="15"/>
      <c r="AS1727" s="15"/>
      <c r="AT1727" s="15"/>
      <c r="AU1727" s="15"/>
      <c r="AV1727" s="15"/>
      <c r="AW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</row>
    <row r="1728" spans="1:60" outlineLevel="3">
      <c r="A1728" s="18"/>
      <c r="B1728" s="19"/>
      <c r="C1728" s="30" t="s">
        <v>489</v>
      </c>
      <c r="D1728" s="23"/>
      <c r="E1728" s="34">
        <v>246.6</v>
      </c>
      <c r="F1728" s="21"/>
      <c r="G1728" s="21"/>
      <c r="H1728" s="21"/>
      <c r="I1728" s="21"/>
      <c r="J1728" s="21"/>
      <c r="K1728" s="21"/>
      <c r="L1728" s="21"/>
      <c r="M1728" s="21"/>
      <c r="N1728" s="393"/>
      <c r="O1728" s="393"/>
      <c r="P1728" s="393"/>
      <c r="Q1728" s="393"/>
      <c r="R1728" s="21"/>
      <c r="S1728" s="21"/>
      <c r="T1728" s="21"/>
      <c r="U1728" s="21"/>
      <c r="V1728" s="21"/>
      <c r="W1728" s="21"/>
      <c r="X1728" s="21"/>
      <c r="Y1728" s="21"/>
      <c r="Z1728" s="15"/>
      <c r="AA1728" s="15"/>
      <c r="AB1728" s="15"/>
      <c r="AC1728" s="15"/>
      <c r="AD1728" s="15"/>
      <c r="AE1728" s="15"/>
      <c r="AF1728" s="15"/>
      <c r="AG1728" s="15" t="s">
        <v>131</v>
      </c>
      <c r="AH1728" s="15">
        <v>0</v>
      </c>
      <c r="AI1728" s="15"/>
      <c r="AJ1728" s="15"/>
      <c r="AK1728" s="15"/>
      <c r="AL1728" s="15"/>
      <c r="AM1728" s="15"/>
      <c r="AN1728" s="15"/>
      <c r="AO1728" s="15"/>
      <c r="AP1728" s="15"/>
      <c r="AQ1728" s="15"/>
      <c r="AR1728" s="15"/>
      <c r="AS1728" s="15"/>
      <c r="AT1728" s="15"/>
      <c r="AU1728" s="15"/>
      <c r="AV1728" s="15"/>
      <c r="AW1728" s="15"/>
      <c r="AX1728" s="15"/>
      <c r="AY1728" s="15"/>
      <c r="AZ1728" s="15"/>
      <c r="BA1728" s="15"/>
      <c r="BB1728" s="15"/>
      <c r="BC1728" s="15"/>
      <c r="BD1728" s="15"/>
      <c r="BE1728" s="15"/>
      <c r="BF1728" s="15"/>
      <c r="BG1728" s="15"/>
      <c r="BH1728" s="15"/>
    </row>
    <row r="1729" spans="1:60" outlineLevel="3">
      <c r="A1729" s="18"/>
      <c r="B1729" s="19"/>
      <c r="C1729" s="30" t="s">
        <v>490</v>
      </c>
      <c r="D1729" s="23"/>
      <c r="E1729" s="34">
        <v>98.82</v>
      </c>
      <c r="F1729" s="21"/>
      <c r="G1729" s="21"/>
      <c r="H1729" s="21"/>
      <c r="I1729" s="21"/>
      <c r="J1729" s="21"/>
      <c r="K1729" s="21"/>
      <c r="L1729" s="21"/>
      <c r="M1729" s="21"/>
      <c r="N1729" s="393"/>
      <c r="O1729" s="393"/>
      <c r="P1729" s="393"/>
      <c r="Q1729" s="393"/>
      <c r="R1729" s="21"/>
      <c r="S1729" s="21"/>
      <c r="T1729" s="21"/>
      <c r="U1729" s="21"/>
      <c r="V1729" s="21"/>
      <c r="W1729" s="21"/>
      <c r="X1729" s="21"/>
      <c r="Y1729" s="21"/>
      <c r="Z1729" s="15"/>
      <c r="AA1729" s="15"/>
      <c r="AB1729" s="15"/>
      <c r="AC1729" s="15"/>
      <c r="AD1729" s="15"/>
      <c r="AE1729" s="15"/>
      <c r="AF1729" s="15"/>
      <c r="AG1729" s="15" t="s">
        <v>131</v>
      </c>
      <c r="AH1729" s="15">
        <v>0</v>
      </c>
      <c r="AI1729" s="15"/>
      <c r="AJ1729" s="15"/>
      <c r="AK1729" s="15"/>
      <c r="AL1729" s="15"/>
      <c r="AM1729" s="15"/>
      <c r="AN1729" s="15"/>
      <c r="AO1729" s="15"/>
      <c r="AP1729" s="15"/>
      <c r="AQ1729" s="15"/>
      <c r="AR1729" s="15"/>
      <c r="AS1729" s="15"/>
      <c r="AT1729" s="15"/>
      <c r="AU1729" s="15"/>
      <c r="AV1729" s="15"/>
      <c r="AW1729" s="15"/>
      <c r="AX1729" s="15"/>
      <c r="AY1729" s="15"/>
      <c r="AZ1729" s="15"/>
      <c r="BA1729" s="15"/>
      <c r="BB1729" s="15"/>
      <c r="BC1729" s="15"/>
      <c r="BD1729" s="15"/>
      <c r="BE1729" s="15"/>
      <c r="BF1729" s="15"/>
      <c r="BG1729" s="15"/>
      <c r="BH1729" s="15"/>
    </row>
    <row r="1730" spans="1:60" outlineLevel="3">
      <c r="A1730" s="18"/>
      <c r="B1730" s="19"/>
      <c r="C1730" s="30" t="s">
        <v>491</v>
      </c>
      <c r="D1730" s="23"/>
      <c r="E1730" s="34">
        <v>94.23</v>
      </c>
      <c r="F1730" s="21"/>
      <c r="G1730" s="21"/>
      <c r="H1730" s="21"/>
      <c r="I1730" s="21"/>
      <c r="J1730" s="21"/>
      <c r="K1730" s="21"/>
      <c r="L1730" s="21"/>
      <c r="M1730" s="21"/>
      <c r="N1730" s="393"/>
      <c r="O1730" s="393"/>
      <c r="P1730" s="393"/>
      <c r="Q1730" s="393"/>
      <c r="R1730" s="21"/>
      <c r="S1730" s="21"/>
      <c r="T1730" s="21"/>
      <c r="U1730" s="21"/>
      <c r="V1730" s="21"/>
      <c r="W1730" s="21"/>
      <c r="X1730" s="21"/>
      <c r="Y1730" s="21"/>
      <c r="Z1730" s="15"/>
      <c r="AA1730" s="15"/>
      <c r="AB1730" s="15"/>
      <c r="AC1730" s="15"/>
      <c r="AD1730" s="15"/>
      <c r="AE1730" s="15"/>
      <c r="AF1730" s="15"/>
      <c r="AG1730" s="15" t="s">
        <v>131</v>
      </c>
      <c r="AH1730" s="15">
        <v>0</v>
      </c>
      <c r="AI1730" s="15"/>
      <c r="AJ1730" s="15"/>
      <c r="AK1730" s="15"/>
      <c r="AL1730" s="15"/>
      <c r="AM1730" s="15"/>
      <c r="AN1730" s="15"/>
      <c r="AO1730" s="15"/>
      <c r="AP1730" s="15"/>
      <c r="AQ1730" s="15"/>
      <c r="AR1730" s="15"/>
      <c r="AS1730" s="15"/>
      <c r="AT1730" s="15"/>
      <c r="AU1730" s="15"/>
      <c r="AV1730" s="15"/>
      <c r="AW1730" s="15"/>
      <c r="AX1730" s="15"/>
      <c r="AY1730" s="15"/>
      <c r="AZ1730" s="15"/>
      <c r="BA1730" s="15"/>
      <c r="BB1730" s="15"/>
      <c r="BC1730" s="15"/>
      <c r="BD1730" s="15"/>
      <c r="BE1730" s="15"/>
      <c r="BF1730" s="15"/>
      <c r="BG1730" s="15"/>
      <c r="BH1730" s="15"/>
    </row>
    <row r="1731" spans="1:60" outlineLevel="3">
      <c r="A1731" s="18"/>
      <c r="B1731" s="19"/>
      <c r="C1731" s="30" t="s">
        <v>492</v>
      </c>
      <c r="D1731" s="23"/>
      <c r="E1731" s="34">
        <v>94.14</v>
      </c>
      <c r="F1731" s="21"/>
      <c r="G1731" s="21"/>
      <c r="H1731" s="21"/>
      <c r="I1731" s="21"/>
      <c r="J1731" s="21"/>
      <c r="K1731" s="21"/>
      <c r="L1731" s="21"/>
      <c r="M1731" s="21"/>
      <c r="N1731" s="393"/>
      <c r="O1731" s="393"/>
      <c r="P1731" s="393"/>
      <c r="Q1731" s="393"/>
      <c r="R1731" s="21"/>
      <c r="S1731" s="21"/>
      <c r="T1731" s="21"/>
      <c r="U1731" s="21"/>
      <c r="V1731" s="21"/>
      <c r="W1731" s="21"/>
      <c r="X1731" s="21"/>
      <c r="Y1731" s="21"/>
      <c r="Z1731" s="15"/>
      <c r="AA1731" s="15"/>
      <c r="AB1731" s="15"/>
      <c r="AC1731" s="15"/>
      <c r="AD1731" s="15"/>
      <c r="AE1731" s="15"/>
      <c r="AF1731" s="15"/>
      <c r="AG1731" s="15" t="s">
        <v>131</v>
      </c>
      <c r="AH1731" s="15">
        <v>0</v>
      </c>
      <c r="AI1731" s="15"/>
      <c r="AJ1731" s="15"/>
      <c r="AK1731" s="15"/>
      <c r="AL1731" s="15"/>
      <c r="AM1731" s="15"/>
      <c r="AN1731" s="15"/>
      <c r="AO1731" s="15"/>
      <c r="AP1731" s="15"/>
      <c r="AQ1731" s="15"/>
      <c r="AR1731" s="15"/>
      <c r="AS1731" s="15"/>
      <c r="AT1731" s="15"/>
      <c r="AU1731" s="15"/>
      <c r="AV1731" s="15"/>
      <c r="AW1731" s="15"/>
      <c r="AX1731" s="15"/>
      <c r="AY1731" s="15"/>
      <c r="AZ1731" s="15"/>
      <c r="BA1731" s="15"/>
      <c r="BB1731" s="15"/>
      <c r="BC1731" s="15"/>
      <c r="BD1731" s="15"/>
      <c r="BE1731" s="15"/>
      <c r="BF1731" s="15"/>
      <c r="BG1731" s="15"/>
      <c r="BH1731" s="15"/>
    </row>
    <row r="1732" spans="1:60" outlineLevel="3">
      <c r="A1732" s="18"/>
      <c r="B1732" s="19"/>
      <c r="C1732" s="30" t="s">
        <v>493</v>
      </c>
      <c r="D1732" s="23"/>
      <c r="E1732" s="34">
        <v>105.39</v>
      </c>
      <c r="F1732" s="21"/>
      <c r="G1732" s="21"/>
      <c r="H1732" s="21"/>
      <c r="I1732" s="21"/>
      <c r="J1732" s="21"/>
      <c r="K1732" s="21"/>
      <c r="L1732" s="21"/>
      <c r="M1732" s="21"/>
      <c r="N1732" s="393"/>
      <c r="O1732" s="393"/>
      <c r="P1732" s="393"/>
      <c r="Q1732" s="393"/>
      <c r="R1732" s="21"/>
      <c r="S1732" s="21"/>
      <c r="T1732" s="21"/>
      <c r="U1732" s="21"/>
      <c r="V1732" s="21"/>
      <c r="W1732" s="21"/>
      <c r="X1732" s="21"/>
      <c r="Y1732" s="21"/>
      <c r="Z1732" s="15"/>
      <c r="AA1732" s="15"/>
      <c r="AB1732" s="15"/>
      <c r="AC1732" s="15"/>
      <c r="AD1732" s="15"/>
      <c r="AE1732" s="15"/>
      <c r="AF1732" s="15"/>
      <c r="AG1732" s="15" t="s">
        <v>131</v>
      </c>
      <c r="AH1732" s="15">
        <v>0</v>
      </c>
      <c r="AI1732" s="15"/>
      <c r="AJ1732" s="15"/>
      <c r="AK1732" s="15"/>
      <c r="AL1732" s="15"/>
      <c r="AM1732" s="15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</row>
    <row r="1733" spans="1:60" outlineLevel="3">
      <c r="A1733" s="18"/>
      <c r="B1733" s="19"/>
      <c r="C1733" s="30" t="s">
        <v>494</v>
      </c>
      <c r="D1733" s="23"/>
      <c r="E1733" s="34">
        <v>33.444000000000003</v>
      </c>
      <c r="F1733" s="21"/>
      <c r="G1733" s="21"/>
      <c r="H1733" s="21"/>
      <c r="I1733" s="21"/>
      <c r="J1733" s="21"/>
      <c r="K1733" s="21"/>
      <c r="L1733" s="21"/>
      <c r="M1733" s="21"/>
      <c r="N1733" s="393"/>
      <c r="O1733" s="393"/>
      <c r="P1733" s="393"/>
      <c r="Q1733" s="393"/>
      <c r="R1733" s="21"/>
      <c r="S1733" s="21"/>
      <c r="T1733" s="21"/>
      <c r="U1733" s="21"/>
      <c r="V1733" s="21"/>
      <c r="W1733" s="21"/>
      <c r="X1733" s="21"/>
      <c r="Y1733" s="21"/>
      <c r="Z1733" s="15"/>
      <c r="AA1733" s="15"/>
      <c r="AB1733" s="15"/>
      <c r="AC1733" s="15"/>
      <c r="AD1733" s="15"/>
      <c r="AE1733" s="15"/>
      <c r="AF1733" s="15"/>
      <c r="AG1733" s="15" t="s">
        <v>131</v>
      </c>
      <c r="AH1733" s="15">
        <v>0</v>
      </c>
      <c r="AI1733" s="15"/>
      <c r="AJ1733" s="15"/>
      <c r="AK1733" s="15"/>
      <c r="AL1733" s="15"/>
      <c r="AM1733" s="15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</row>
    <row r="1734" spans="1:60" outlineLevel="3">
      <c r="A1734" s="18"/>
      <c r="B1734" s="19"/>
      <c r="C1734" s="30" t="s">
        <v>495</v>
      </c>
      <c r="D1734" s="23"/>
      <c r="E1734" s="34">
        <v>96.48</v>
      </c>
      <c r="F1734" s="21"/>
      <c r="G1734" s="21"/>
      <c r="H1734" s="21"/>
      <c r="I1734" s="21"/>
      <c r="J1734" s="21"/>
      <c r="K1734" s="21"/>
      <c r="L1734" s="21"/>
      <c r="M1734" s="21"/>
      <c r="N1734" s="393"/>
      <c r="O1734" s="393"/>
      <c r="P1734" s="393"/>
      <c r="Q1734" s="393"/>
      <c r="R1734" s="21"/>
      <c r="S1734" s="21"/>
      <c r="T1734" s="21"/>
      <c r="U1734" s="21"/>
      <c r="V1734" s="21"/>
      <c r="W1734" s="21"/>
      <c r="X1734" s="21"/>
      <c r="Y1734" s="21"/>
      <c r="Z1734" s="15"/>
      <c r="AA1734" s="15"/>
      <c r="AB1734" s="15"/>
      <c r="AC1734" s="15"/>
      <c r="AD1734" s="15"/>
      <c r="AE1734" s="15"/>
      <c r="AF1734" s="15"/>
      <c r="AG1734" s="15" t="s">
        <v>131</v>
      </c>
      <c r="AH1734" s="15">
        <v>0</v>
      </c>
      <c r="AI1734" s="15"/>
      <c r="AJ1734" s="15"/>
      <c r="AK1734" s="15"/>
      <c r="AL1734" s="15"/>
      <c r="AM1734" s="15"/>
      <c r="AN1734" s="15"/>
      <c r="AO1734" s="15"/>
      <c r="AP1734" s="15"/>
      <c r="AQ1734" s="15"/>
      <c r="AR1734" s="15"/>
      <c r="AS1734" s="15"/>
      <c r="AT1734" s="15"/>
      <c r="AU1734" s="15"/>
      <c r="AV1734" s="15"/>
      <c r="AW1734" s="15"/>
      <c r="AX1734" s="15"/>
      <c r="AY1734" s="15"/>
      <c r="AZ1734" s="15"/>
      <c r="BA1734" s="15"/>
      <c r="BB1734" s="15"/>
      <c r="BC1734" s="15"/>
      <c r="BD1734" s="15"/>
      <c r="BE1734" s="15"/>
      <c r="BF1734" s="15"/>
      <c r="BG1734" s="15"/>
      <c r="BH1734" s="15"/>
    </row>
    <row r="1735" spans="1:60" outlineLevel="3">
      <c r="A1735" s="18"/>
      <c r="B1735" s="19"/>
      <c r="C1735" s="30" t="s">
        <v>496</v>
      </c>
      <c r="D1735" s="23"/>
      <c r="E1735" s="34">
        <v>94.95</v>
      </c>
      <c r="F1735" s="21"/>
      <c r="G1735" s="21"/>
      <c r="H1735" s="21"/>
      <c r="I1735" s="21"/>
      <c r="J1735" s="21"/>
      <c r="K1735" s="21"/>
      <c r="L1735" s="21"/>
      <c r="M1735" s="21"/>
      <c r="N1735" s="393"/>
      <c r="O1735" s="393"/>
      <c r="P1735" s="393"/>
      <c r="Q1735" s="393"/>
      <c r="R1735" s="21"/>
      <c r="S1735" s="21"/>
      <c r="T1735" s="21"/>
      <c r="U1735" s="21"/>
      <c r="V1735" s="21"/>
      <c r="W1735" s="21"/>
      <c r="X1735" s="21"/>
      <c r="Y1735" s="21"/>
      <c r="Z1735" s="15"/>
      <c r="AA1735" s="15"/>
      <c r="AB1735" s="15"/>
      <c r="AC1735" s="15"/>
      <c r="AD1735" s="15"/>
      <c r="AE1735" s="15"/>
      <c r="AF1735" s="15"/>
      <c r="AG1735" s="15" t="s">
        <v>131</v>
      </c>
      <c r="AH1735" s="15">
        <v>0</v>
      </c>
      <c r="AI1735" s="15"/>
      <c r="AJ1735" s="15"/>
      <c r="AK1735" s="15"/>
      <c r="AL1735" s="15"/>
      <c r="AM1735" s="15"/>
      <c r="AN1735" s="15"/>
      <c r="AO1735" s="15"/>
      <c r="AP1735" s="15"/>
      <c r="AQ1735" s="15"/>
      <c r="AR1735" s="15"/>
      <c r="AS1735" s="15"/>
      <c r="AT1735" s="15"/>
      <c r="AU1735" s="15"/>
      <c r="AV1735" s="15"/>
      <c r="AW1735" s="15"/>
      <c r="AX1735" s="15"/>
      <c r="AY1735" s="15"/>
      <c r="AZ1735" s="15"/>
      <c r="BA1735" s="15"/>
      <c r="BB1735" s="15"/>
      <c r="BC1735" s="15"/>
      <c r="BD1735" s="15"/>
      <c r="BE1735" s="15"/>
      <c r="BF1735" s="15"/>
      <c r="BG1735" s="15"/>
      <c r="BH1735" s="15"/>
    </row>
    <row r="1736" spans="1:60" outlineLevel="3">
      <c r="A1736" s="18"/>
      <c r="B1736" s="19"/>
      <c r="C1736" s="30" t="s">
        <v>490</v>
      </c>
      <c r="D1736" s="23"/>
      <c r="E1736" s="34">
        <v>98.82</v>
      </c>
      <c r="F1736" s="21"/>
      <c r="G1736" s="21"/>
      <c r="H1736" s="21"/>
      <c r="I1736" s="21"/>
      <c r="J1736" s="21"/>
      <c r="K1736" s="21"/>
      <c r="L1736" s="21"/>
      <c r="M1736" s="21"/>
      <c r="N1736" s="393"/>
      <c r="O1736" s="393"/>
      <c r="P1736" s="393"/>
      <c r="Q1736" s="393"/>
      <c r="R1736" s="21"/>
      <c r="S1736" s="21"/>
      <c r="T1736" s="21"/>
      <c r="U1736" s="21"/>
      <c r="V1736" s="21"/>
      <c r="W1736" s="21"/>
      <c r="X1736" s="21"/>
      <c r="Y1736" s="21"/>
      <c r="Z1736" s="15"/>
      <c r="AA1736" s="15"/>
      <c r="AB1736" s="15"/>
      <c r="AC1736" s="15"/>
      <c r="AD1736" s="15"/>
      <c r="AE1736" s="15"/>
      <c r="AF1736" s="15"/>
      <c r="AG1736" s="15" t="s">
        <v>131</v>
      </c>
      <c r="AH1736" s="15">
        <v>0</v>
      </c>
      <c r="AI1736" s="15"/>
      <c r="AJ1736" s="15"/>
      <c r="AK1736" s="15"/>
      <c r="AL1736" s="15"/>
      <c r="AM1736" s="15"/>
      <c r="AN1736" s="15"/>
      <c r="AO1736" s="15"/>
      <c r="AP1736" s="15"/>
      <c r="AQ1736" s="15"/>
      <c r="AR1736" s="15"/>
      <c r="AS1736" s="15"/>
      <c r="AT1736" s="15"/>
      <c r="AU1736" s="15"/>
      <c r="AV1736" s="15"/>
      <c r="AW1736" s="15"/>
      <c r="AX1736" s="15"/>
      <c r="AY1736" s="15"/>
      <c r="AZ1736" s="15"/>
      <c r="BA1736" s="15"/>
      <c r="BB1736" s="15"/>
      <c r="BC1736" s="15"/>
      <c r="BD1736" s="15"/>
      <c r="BE1736" s="15"/>
      <c r="BF1736" s="15"/>
      <c r="BG1736" s="15"/>
      <c r="BH1736" s="15"/>
    </row>
    <row r="1737" spans="1:60" outlineLevel="3">
      <c r="A1737" s="18"/>
      <c r="B1737" s="19"/>
      <c r="C1737" s="30" t="s">
        <v>442</v>
      </c>
      <c r="D1737" s="23"/>
      <c r="E1737" s="34">
        <v>18.765000000000001</v>
      </c>
      <c r="F1737" s="21"/>
      <c r="G1737" s="21"/>
      <c r="H1737" s="21"/>
      <c r="I1737" s="21"/>
      <c r="J1737" s="21"/>
      <c r="K1737" s="21"/>
      <c r="L1737" s="21"/>
      <c r="M1737" s="21"/>
      <c r="N1737" s="393"/>
      <c r="O1737" s="393"/>
      <c r="P1737" s="393"/>
      <c r="Q1737" s="393"/>
      <c r="R1737" s="21"/>
      <c r="S1737" s="21"/>
      <c r="T1737" s="21"/>
      <c r="U1737" s="21"/>
      <c r="V1737" s="21"/>
      <c r="W1737" s="21"/>
      <c r="X1737" s="21"/>
      <c r="Y1737" s="21"/>
      <c r="Z1737" s="15"/>
      <c r="AA1737" s="15"/>
      <c r="AB1737" s="15"/>
      <c r="AC1737" s="15"/>
      <c r="AD1737" s="15"/>
      <c r="AE1737" s="15"/>
      <c r="AF1737" s="15"/>
      <c r="AG1737" s="15" t="s">
        <v>131</v>
      </c>
      <c r="AH1737" s="15">
        <v>0</v>
      </c>
      <c r="AI1737" s="15"/>
      <c r="AJ1737" s="15"/>
      <c r="AK1737" s="15"/>
      <c r="AL1737" s="15"/>
      <c r="AM1737" s="15"/>
      <c r="AN1737" s="15"/>
      <c r="AO1737" s="15"/>
      <c r="AP1737" s="15"/>
      <c r="AQ1737" s="15"/>
      <c r="AR1737" s="15"/>
      <c r="AS1737" s="15"/>
      <c r="AT1737" s="15"/>
      <c r="AU1737" s="15"/>
      <c r="AV1737" s="15"/>
      <c r="AW1737" s="15"/>
      <c r="AX1737" s="15"/>
      <c r="AY1737" s="15"/>
      <c r="AZ1737" s="15"/>
      <c r="BA1737" s="15"/>
      <c r="BB1737" s="15"/>
      <c r="BC1737" s="15"/>
      <c r="BD1737" s="15"/>
      <c r="BE1737" s="15"/>
      <c r="BF1737" s="15"/>
      <c r="BG1737" s="15"/>
      <c r="BH1737" s="15"/>
    </row>
    <row r="1738" spans="1:60" outlineLevel="3">
      <c r="A1738" s="18"/>
      <c r="B1738" s="19"/>
      <c r="C1738" s="30" t="s">
        <v>497</v>
      </c>
      <c r="D1738" s="23"/>
      <c r="E1738" s="34">
        <v>19.484999999999999</v>
      </c>
      <c r="F1738" s="21"/>
      <c r="G1738" s="21"/>
      <c r="H1738" s="21"/>
      <c r="I1738" s="21"/>
      <c r="J1738" s="21"/>
      <c r="K1738" s="21"/>
      <c r="L1738" s="21"/>
      <c r="M1738" s="21"/>
      <c r="N1738" s="393"/>
      <c r="O1738" s="393"/>
      <c r="P1738" s="393"/>
      <c r="Q1738" s="393"/>
      <c r="R1738" s="21"/>
      <c r="S1738" s="21"/>
      <c r="T1738" s="21"/>
      <c r="U1738" s="21"/>
      <c r="V1738" s="21"/>
      <c r="W1738" s="21"/>
      <c r="X1738" s="21"/>
      <c r="Y1738" s="21"/>
      <c r="Z1738" s="15"/>
      <c r="AA1738" s="15"/>
      <c r="AB1738" s="15"/>
      <c r="AC1738" s="15"/>
      <c r="AD1738" s="15"/>
      <c r="AE1738" s="15"/>
      <c r="AF1738" s="15"/>
      <c r="AG1738" s="15" t="s">
        <v>131</v>
      </c>
      <c r="AH1738" s="15">
        <v>0</v>
      </c>
      <c r="AI1738" s="15"/>
      <c r="AJ1738" s="15"/>
      <c r="AK1738" s="15"/>
      <c r="AL1738" s="15"/>
      <c r="AM1738" s="15"/>
      <c r="AN1738" s="15"/>
      <c r="AO1738" s="15"/>
      <c r="AP1738" s="15"/>
      <c r="AQ1738" s="15"/>
      <c r="AR1738" s="15"/>
      <c r="AS1738" s="15"/>
      <c r="AT1738" s="15"/>
      <c r="AU1738" s="15"/>
      <c r="AV1738" s="15"/>
      <c r="AW1738" s="15"/>
      <c r="AX1738" s="15"/>
      <c r="AY1738" s="15"/>
      <c r="AZ1738" s="15"/>
      <c r="BA1738" s="15"/>
      <c r="BB1738" s="15"/>
      <c r="BC1738" s="15"/>
      <c r="BD1738" s="15"/>
      <c r="BE1738" s="15"/>
      <c r="BF1738" s="15"/>
      <c r="BG1738" s="15"/>
      <c r="BH1738" s="15"/>
    </row>
    <row r="1739" spans="1:60" outlineLevel="3">
      <c r="A1739" s="18"/>
      <c r="B1739" s="19"/>
      <c r="C1739" s="30" t="s">
        <v>500</v>
      </c>
      <c r="D1739" s="23"/>
      <c r="E1739" s="34">
        <v>16.2</v>
      </c>
      <c r="F1739" s="21"/>
      <c r="G1739" s="21"/>
      <c r="H1739" s="21"/>
      <c r="I1739" s="21"/>
      <c r="J1739" s="21"/>
      <c r="K1739" s="21"/>
      <c r="L1739" s="21"/>
      <c r="M1739" s="21"/>
      <c r="N1739" s="393"/>
      <c r="O1739" s="393"/>
      <c r="P1739" s="393"/>
      <c r="Q1739" s="393"/>
      <c r="R1739" s="21"/>
      <c r="S1739" s="21"/>
      <c r="T1739" s="21"/>
      <c r="U1739" s="21"/>
      <c r="V1739" s="21"/>
      <c r="W1739" s="21"/>
      <c r="X1739" s="21"/>
      <c r="Y1739" s="21"/>
      <c r="Z1739" s="15"/>
      <c r="AA1739" s="15"/>
      <c r="AB1739" s="15"/>
      <c r="AC1739" s="15"/>
      <c r="AD1739" s="15"/>
      <c r="AE1739" s="15"/>
      <c r="AF1739" s="15"/>
      <c r="AG1739" s="15" t="s">
        <v>131</v>
      </c>
      <c r="AH1739" s="15">
        <v>0</v>
      </c>
      <c r="AI1739" s="15"/>
      <c r="AJ1739" s="15"/>
      <c r="AK1739" s="15"/>
      <c r="AL1739" s="15"/>
      <c r="AM1739" s="15"/>
      <c r="AN1739" s="15"/>
      <c r="AO1739" s="15"/>
      <c r="AP1739" s="15"/>
      <c r="AQ1739" s="15"/>
      <c r="AR1739" s="15"/>
      <c r="AS1739" s="15"/>
      <c r="AT1739" s="15"/>
      <c r="AU1739" s="15"/>
      <c r="AV1739" s="15"/>
      <c r="AW1739" s="15"/>
      <c r="AX1739" s="15"/>
      <c r="AY1739" s="15"/>
      <c r="AZ1739" s="15"/>
      <c r="BA1739" s="15"/>
      <c r="BB1739" s="15"/>
      <c r="BC1739" s="15"/>
      <c r="BD1739" s="15"/>
      <c r="BE1739" s="15"/>
      <c r="BF1739" s="15"/>
      <c r="BG1739" s="15"/>
      <c r="BH1739" s="15"/>
    </row>
    <row r="1740" spans="1:60" outlineLevel="3">
      <c r="A1740" s="18"/>
      <c r="B1740" s="19"/>
      <c r="C1740" s="30" t="s">
        <v>501</v>
      </c>
      <c r="D1740" s="23"/>
      <c r="E1740" s="34">
        <v>1.89</v>
      </c>
      <c r="F1740" s="21"/>
      <c r="G1740" s="21"/>
      <c r="H1740" s="21"/>
      <c r="I1740" s="21"/>
      <c r="J1740" s="21"/>
      <c r="K1740" s="21"/>
      <c r="L1740" s="21"/>
      <c r="M1740" s="21"/>
      <c r="N1740" s="393"/>
      <c r="O1740" s="393"/>
      <c r="P1740" s="393"/>
      <c r="Q1740" s="393"/>
      <c r="R1740" s="21"/>
      <c r="S1740" s="21"/>
      <c r="T1740" s="21"/>
      <c r="U1740" s="21"/>
      <c r="V1740" s="21"/>
      <c r="W1740" s="21"/>
      <c r="X1740" s="21"/>
      <c r="Y1740" s="21"/>
      <c r="Z1740" s="15"/>
      <c r="AA1740" s="15"/>
      <c r="AB1740" s="15"/>
      <c r="AC1740" s="15"/>
      <c r="AD1740" s="15"/>
      <c r="AE1740" s="15"/>
      <c r="AF1740" s="15"/>
      <c r="AG1740" s="15" t="s">
        <v>131</v>
      </c>
      <c r="AH1740" s="15">
        <v>0</v>
      </c>
      <c r="AI1740" s="15"/>
      <c r="AJ1740" s="15"/>
      <c r="AK1740" s="15"/>
      <c r="AL1740" s="15"/>
      <c r="AM1740" s="15"/>
      <c r="AN1740" s="15"/>
      <c r="AO1740" s="15"/>
      <c r="AP1740" s="15"/>
      <c r="AQ1740" s="15"/>
      <c r="AR1740" s="15"/>
      <c r="AS1740" s="15"/>
      <c r="AT1740" s="15"/>
      <c r="AU1740" s="15"/>
      <c r="AV1740" s="15"/>
      <c r="AW1740" s="15"/>
      <c r="AX1740" s="15"/>
      <c r="AY1740" s="15"/>
      <c r="AZ1740" s="15"/>
      <c r="BA1740" s="15"/>
      <c r="BB1740" s="15"/>
      <c r="BC1740" s="15"/>
      <c r="BD1740" s="15"/>
      <c r="BE1740" s="15"/>
      <c r="BF1740" s="15"/>
      <c r="BG1740" s="15"/>
      <c r="BH1740" s="15"/>
    </row>
    <row r="1741" spans="1:60" outlineLevel="3">
      <c r="A1741" s="18"/>
      <c r="B1741" s="19"/>
      <c r="C1741" s="30" t="s">
        <v>502</v>
      </c>
      <c r="D1741" s="23"/>
      <c r="E1741" s="34">
        <v>2.52</v>
      </c>
      <c r="F1741" s="21"/>
      <c r="G1741" s="21"/>
      <c r="H1741" s="21"/>
      <c r="I1741" s="21"/>
      <c r="J1741" s="21"/>
      <c r="K1741" s="21"/>
      <c r="L1741" s="21"/>
      <c r="M1741" s="21"/>
      <c r="N1741" s="393"/>
      <c r="O1741" s="393"/>
      <c r="P1741" s="393"/>
      <c r="Q1741" s="393"/>
      <c r="R1741" s="21"/>
      <c r="S1741" s="21"/>
      <c r="T1741" s="21"/>
      <c r="U1741" s="21"/>
      <c r="V1741" s="21"/>
      <c r="W1741" s="21"/>
      <c r="X1741" s="21"/>
      <c r="Y1741" s="21"/>
      <c r="Z1741" s="15"/>
      <c r="AA1741" s="15"/>
      <c r="AB1741" s="15"/>
      <c r="AC1741" s="15"/>
      <c r="AD1741" s="15"/>
      <c r="AE1741" s="15"/>
      <c r="AF1741" s="15"/>
      <c r="AG1741" s="15" t="s">
        <v>131</v>
      </c>
      <c r="AH1741" s="15">
        <v>0</v>
      </c>
      <c r="AI1741" s="15"/>
      <c r="AJ1741" s="15"/>
      <c r="AK1741" s="15"/>
      <c r="AL1741" s="15"/>
      <c r="AM1741" s="15"/>
      <c r="AN1741" s="15"/>
      <c r="AO1741" s="15"/>
      <c r="AP1741" s="15"/>
      <c r="AQ1741" s="15"/>
      <c r="AR1741" s="15"/>
      <c r="AS1741" s="15"/>
      <c r="AT1741" s="15"/>
      <c r="AU1741" s="15"/>
      <c r="AV1741" s="15"/>
      <c r="AW1741" s="15"/>
      <c r="AX1741" s="15"/>
      <c r="AY1741" s="15"/>
      <c r="AZ1741" s="15"/>
      <c r="BA1741" s="15"/>
      <c r="BB1741" s="15"/>
      <c r="BC1741" s="15"/>
      <c r="BD1741" s="15"/>
      <c r="BE1741" s="15"/>
      <c r="BF1741" s="15"/>
      <c r="BG1741" s="15"/>
      <c r="BH1741" s="15"/>
    </row>
    <row r="1742" spans="1:60" outlineLevel="3">
      <c r="A1742" s="18"/>
      <c r="B1742" s="19"/>
      <c r="C1742" s="30" t="s">
        <v>503</v>
      </c>
      <c r="D1742" s="23"/>
      <c r="E1742" s="34">
        <v>2.52</v>
      </c>
      <c r="F1742" s="21"/>
      <c r="G1742" s="21"/>
      <c r="H1742" s="21"/>
      <c r="I1742" s="21"/>
      <c r="J1742" s="21"/>
      <c r="K1742" s="21"/>
      <c r="L1742" s="21"/>
      <c r="M1742" s="21"/>
      <c r="N1742" s="393"/>
      <c r="O1742" s="393"/>
      <c r="P1742" s="393"/>
      <c r="Q1742" s="393"/>
      <c r="R1742" s="21"/>
      <c r="S1742" s="21"/>
      <c r="T1742" s="21"/>
      <c r="U1742" s="21"/>
      <c r="V1742" s="21"/>
      <c r="W1742" s="21"/>
      <c r="X1742" s="21"/>
      <c r="Y1742" s="21"/>
      <c r="Z1742" s="15"/>
      <c r="AA1742" s="15"/>
      <c r="AB1742" s="15"/>
      <c r="AC1742" s="15"/>
      <c r="AD1742" s="15"/>
      <c r="AE1742" s="15"/>
      <c r="AF1742" s="15"/>
      <c r="AG1742" s="15" t="s">
        <v>131</v>
      </c>
      <c r="AH1742" s="15">
        <v>0</v>
      </c>
      <c r="AI1742" s="15"/>
      <c r="AJ1742" s="15"/>
      <c r="AK1742" s="15"/>
      <c r="AL1742" s="15"/>
      <c r="AM1742" s="15"/>
      <c r="AN1742" s="15"/>
      <c r="AO1742" s="15"/>
      <c r="AP1742" s="15"/>
      <c r="AQ1742" s="15"/>
      <c r="AR1742" s="15"/>
      <c r="AS1742" s="15"/>
      <c r="AT1742" s="15"/>
      <c r="AU1742" s="15"/>
      <c r="AV1742" s="15"/>
      <c r="AW1742" s="15"/>
      <c r="AX1742" s="15"/>
      <c r="AY1742" s="15"/>
      <c r="AZ1742" s="15"/>
      <c r="BA1742" s="15"/>
      <c r="BB1742" s="15"/>
      <c r="BC1742" s="15"/>
      <c r="BD1742" s="15"/>
      <c r="BE1742" s="15"/>
      <c r="BF1742" s="15"/>
      <c r="BG1742" s="15"/>
      <c r="BH1742" s="15"/>
    </row>
    <row r="1743" spans="1:60" outlineLevel="3">
      <c r="A1743" s="18"/>
      <c r="B1743" s="19"/>
      <c r="C1743" s="30" t="s">
        <v>504</v>
      </c>
      <c r="D1743" s="23"/>
      <c r="E1743" s="34">
        <v>1.68</v>
      </c>
      <c r="F1743" s="21"/>
      <c r="G1743" s="21"/>
      <c r="H1743" s="21"/>
      <c r="I1743" s="21"/>
      <c r="J1743" s="21"/>
      <c r="K1743" s="21"/>
      <c r="L1743" s="21"/>
      <c r="M1743" s="21"/>
      <c r="N1743" s="393"/>
      <c r="O1743" s="393"/>
      <c r="P1743" s="393"/>
      <c r="Q1743" s="393"/>
      <c r="R1743" s="21"/>
      <c r="S1743" s="21"/>
      <c r="T1743" s="21"/>
      <c r="U1743" s="21"/>
      <c r="V1743" s="21"/>
      <c r="W1743" s="21"/>
      <c r="X1743" s="21"/>
      <c r="Y1743" s="21"/>
      <c r="Z1743" s="15"/>
      <c r="AA1743" s="15"/>
      <c r="AB1743" s="15"/>
      <c r="AC1743" s="15"/>
      <c r="AD1743" s="15"/>
      <c r="AE1743" s="15"/>
      <c r="AF1743" s="15"/>
      <c r="AG1743" s="15" t="s">
        <v>131</v>
      </c>
      <c r="AH1743" s="15">
        <v>0</v>
      </c>
      <c r="AI1743" s="15"/>
      <c r="AJ1743" s="15"/>
      <c r="AK1743" s="15"/>
      <c r="AL1743" s="15"/>
      <c r="AM1743" s="15"/>
      <c r="AN1743" s="15"/>
      <c r="AO1743" s="15"/>
      <c r="AP1743" s="15"/>
      <c r="AQ1743" s="15"/>
      <c r="AR1743" s="15"/>
      <c r="AS1743" s="15"/>
      <c r="AT1743" s="15"/>
      <c r="AU1743" s="15"/>
      <c r="AV1743" s="15"/>
      <c r="AW1743" s="15"/>
      <c r="AX1743" s="15"/>
      <c r="AY1743" s="15"/>
      <c r="AZ1743" s="15"/>
      <c r="BA1743" s="15"/>
      <c r="BB1743" s="15"/>
      <c r="BC1743" s="15"/>
      <c r="BD1743" s="15"/>
      <c r="BE1743" s="15"/>
      <c r="BF1743" s="15"/>
      <c r="BG1743" s="15"/>
      <c r="BH1743" s="15"/>
    </row>
    <row r="1744" spans="1:60" outlineLevel="3">
      <c r="A1744" s="18"/>
      <c r="B1744" s="19"/>
      <c r="C1744" s="30" t="s">
        <v>505</v>
      </c>
      <c r="D1744" s="23"/>
      <c r="E1744" s="34">
        <v>21</v>
      </c>
      <c r="F1744" s="21"/>
      <c r="G1744" s="21"/>
      <c r="H1744" s="21"/>
      <c r="I1744" s="21"/>
      <c r="J1744" s="21"/>
      <c r="K1744" s="21"/>
      <c r="L1744" s="21"/>
      <c r="M1744" s="21"/>
      <c r="N1744" s="393"/>
      <c r="O1744" s="393"/>
      <c r="P1744" s="393"/>
      <c r="Q1744" s="393"/>
      <c r="R1744" s="21"/>
      <c r="S1744" s="21"/>
      <c r="T1744" s="21"/>
      <c r="U1744" s="21"/>
      <c r="V1744" s="21"/>
      <c r="W1744" s="21"/>
      <c r="X1744" s="21"/>
      <c r="Y1744" s="21"/>
      <c r="Z1744" s="15"/>
      <c r="AA1744" s="15"/>
      <c r="AB1744" s="15"/>
      <c r="AC1744" s="15"/>
      <c r="AD1744" s="15"/>
      <c r="AE1744" s="15"/>
      <c r="AF1744" s="15"/>
      <c r="AG1744" s="15" t="s">
        <v>131</v>
      </c>
      <c r="AH1744" s="15">
        <v>0</v>
      </c>
      <c r="AI1744" s="15"/>
      <c r="AJ1744" s="15"/>
      <c r="AK1744" s="15"/>
      <c r="AL1744" s="15"/>
      <c r="AM1744" s="15"/>
      <c r="AN1744" s="15"/>
      <c r="AO1744" s="15"/>
      <c r="AP1744" s="15"/>
      <c r="AQ1744" s="15"/>
      <c r="AR1744" s="15"/>
      <c r="AS1744" s="15"/>
      <c r="AT1744" s="15"/>
      <c r="AU1744" s="15"/>
      <c r="AV1744" s="15"/>
      <c r="AW1744" s="15"/>
      <c r="AX1744" s="15"/>
      <c r="AY1744" s="15"/>
      <c r="AZ1744" s="15"/>
      <c r="BA1744" s="15"/>
      <c r="BB1744" s="15"/>
      <c r="BC1744" s="15"/>
      <c r="BD1744" s="15"/>
      <c r="BE1744" s="15"/>
      <c r="BF1744" s="15"/>
      <c r="BG1744" s="15"/>
      <c r="BH1744" s="15"/>
    </row>
    <row r="1745" spans="1:60" outlineLevel="3">
      <c r="A1745" s="18"/>
      <c r="B1745" s="19"/>
      <c r="C1745" s="30" t="s">
        <v>506</v>
      </c>
      <c r="D1745" s="23"/>
      <c r="E1745" s="34">
        <v>2.1</v>
      </c>
      <c r="F1745" s="21"/>
      <c r="G1745" s="21"/>
      <c r="H1745" s="21"/>
      <c r="I1745" s="21"/>
      <c r="J1745" s="21"/>
      <c r="K1745" s="21"/>
      <c r="L1745" s="21"/>
      <c r="M1745" s="21"/>
      <c r="N1745" s="393"/>
      <c r="O1745" s="393"/>
      <c r="P1745" s="393"/>
      <c r="Q1745" s="393"/>
      <c r="R1745" s="21"/>
      <c r="S1745" s="21"/>
      <c r="T1745" s="21"/>
      <c r="U1745" s="21"/>
      <c r="V1745" s="21"/>
      <c r="W1745" s="21"/>
      <c r="X1745" s="21"/>
      <c r="Y1745" s="21"/>
      <c r="Z1745" s="15"/>
      <c r="AA1745" s="15"/>
      <c r="AB1745" s="15"/>
      <c r="AC1745" s="15"/>
      <c r="AD1745" s="15"/>
      <c r="AE1745" s="15"/>
      <c r="AF1745" s="15"/>
      <c r="AG1745" s="15" t="s">
        <v>131</v>
      </c>
      <c r="AH1745" s="15">
        <v>0</v>
      </c>
      <c r="AI1745" s="15"/>
      <c r="AJ1745" s="15"/>
      <c r="AK1745" s="15"/>
      <c r="AL1745" s="15"/>
      <c r="AM1745" s="15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</row>
    <row r="1746" spans="1:60" outlineLevel="3">
      <c r="A1746" s="18"/>
      <c r="B1746" s="19"/>
      <c r="C1746" s="30" t="s">
        <v>507</v>
      </c>
      <c r="D1746" s="23"/>
      <c r="E1746" s="34">
        <v>1.677</v>
      </c>
      <c r="F1746" s="21"/>
      <c r="G1746" s="21"/>
      <c r="H1746" s="21"/>
      <c r="I1746" s="21"/>
      <c r="J1746" s="21"/>
      <c r="K1746" s="21"/>
      <c r="L1746" s="21"/>
      <c r="M1746" s="21"/>
      <c r="N1746" s="393"/>
      <c r="O1746" s="393"/>
      <c r="P1746" s="393"/>
      <c r="Q1746" s="393"/>
      <c r="R1746" s="21"/>
      <c r="S1746" s="21"/>
      <c r="T1746" s="21"/>
      <c r="U1746" s="21"/>
      <c r="V1746" s="21"/>
      <c r="W1746" s="21"/>
      <c r="X1746" s="21"/>
      <c r="Y1746" s="21"/>
      <c r="Z1746" s="15"/>
      <c r="AA1746" s="15"/>
      <c r="AB1746" s="15"/>
      <c r="AC1746" s="15"/>
      <c r="AD1746" s="15"/>
      <c r="AE1746" s="15"/>
      <c r="AF1746" s="15"/>
      <c r="AG1746" s="15" t="s">
        <v>131</v>
      </c>
      <c r="AH1746" s="15">
        <v>0</v>
      </c>
      <c r="AI1746" s="15"/>
      <c r="AJ1746" s="15"/>
      <c r="AK1746" s="15"/>
      <c r="AL1746" s="15"/>
      <c r="AM1746" s="15"/>
      <c r="AN1746" s="15"/>
      <c r="AO1746" s="15"/>
      <c r="AP1746" s="15"/>
      <c r="AQ1746" s="15"/>
      <c r="AR1746" s="15"/>
      <c r="AS1746" s="15"/>
      <c r="AT1746" s="15"/>
      <c r="AU1746" s="15"/>
      <c r="AV1746" s="15"/>
      <c r="AW1746" s="15"/>
      <c r="AX1746" s="15"/>
      <c r="AY1746" s="15"/>
      <c r="AZ1746" s="15"/>
      <c r="BA1746" s="15"/>
      <c r="BB1746" s="15"/>
      <c r="BC1746" s="15"/>
      <c r="BD1746" s="15"/>
      <c r="BE1746" s="15"/>
      <c r="BF1746" s="15"/>
      <c r="BG1746" s="15"/>
      <c r="BH1746" s="15"/>
    </row>
    <row r="1747" spans="1:60" outlineLevel="3">
      <c r="A1747" s="18"/>
      <c r="B1747" s="19"/>
      <c r="C1747" s="30" t="s">
        <v>508</v>
      </c>
      <c r="D1747" s="23"/>
      <c r="E1747" s="34">
        <v>2.7559999999999998</v>
      </c>
      <c r="F1747" s="21"/>
      <c r="G1747" s="21"/>
      <c r="H1747" s="21"/>
      <c r="I1747" s="21"/>
      <c r="J1747" s="21"/>
      <c r="K1747" s="21"/>
      <c r="L1747" s="21"/>
      <c r="M1747" s="21"/>
      <c r="N1747" s="393"/>
      <c r="O1747" s="393"/>
      <c r="P1747" s="393"/>
      <c r="Q1747" s="393"/>
      <c r="R1747" s="21"/>
      <c r="S1747" s="21"/>
      <c r="T1747" s="21"/>
      <c r="U1747" s="21"/>
      <c r="V1747" s="21"/>
      <c r="W1747" s="21"/>
      <c r="X1747" s="21"/>
      <c r="Y1747" s="21"/>
      <c r="Z1747" s="15"/>
      <c r="AA1747" s="15"/>
      <c r="AB1747" s="15"/>
      <c r="AC1747" s="15"/>
      <c r="AD1747" s="15"/>
      <c r="AE1747" s="15"/>
      <c r="AF1747" s="15"/>
      <c r="AG1747" s="15" t="s">
        <v>131</v>
      </c>
      <c r="AH1747" s="15">
        <v>0</v>
      </c>
      <c r="AI1747" s="15"/>
      <c r="AJ1747" s="15"/>
      <c r="AK1747" s="15"/>
      <c r="AL1747" s="15"/>
      <c r="AM1747" s="15"/>
      <c r="AN1747" s="15"/>
      <c r="AO1747" s="15"/>
      <c r="AP1747" s="15"/>
      <c r="AQ1747" s="15"/>
      <c r="AR1747" s="15"/>
      <c r="AS1747" s="15"/>
      <c r="AT1747" s="15"/>
      <c r="AU1747" s="15"/>
      <c r="AV1747" s="15"/>
      <c r="AW1747" s="15"/>
      <c r="AX1747" s="15"/>
      <c r="AY1747" s="15"/>
      <c r="AZ1747" s="15"/>
      <c r="BA1747" s="15"/>
      <c r="BB1747" s="15"/>
      <c r="BC1747" s="15"/>
      <c r="BD1747" s="15"/>
      <c r="BE1747" s="15"/>
      <c r="BF1747" s="15"/>
      <c r="BG1747" s="15"/>
      <c r="BH1747" s="15"/>
    </row>
    <row r="1748" spans="1:60" outlineLevel="3">
      <c r="A1748" s="18"/>
      <c r="B1748" s="19"/>
      <c r="C1748" s="30" t="s">
        <v>509</v>
      </c>
      <c r="D1748" s="23"/>
      <c r="E1748" s="34">
        <v>6.0628000000000002</v>
      </c>
      <c r="F1748" s="21"/>
      <c r="G1748" s="21"/>
      <c r="H1748" s="21"/>
      <c r="I1748" s="21"/>
      <c r="J1748" s="21"/>
      <c r="K1748" s="21"/>
      <c r="L1748" s="21"/>
      <c r="M1748" s="21"/>
      <c r="N1748" s="393"/>
      <c r="O1748" s="393"/>
      <c r="P1748" s="393"/>
      <c r="Q1748" s="393"/>
      <c r="R1748" s="21"/>
      <c r="S1748" s="21"/>
      <c r="T1748" s="21"/>
      <c r="U1748" s="21"/>
      <c r="V1748" s="21"/>
      <c r="W1748" s="21"/>
      <c r="X1748" s="21"/>
      <c r="Y1748" s="21"/>
      <c r="Z1748" s="15"/>
      <c r="AA1748" s="15"/>
      <c r="AB1748" s="15"/>
      <c r="AC1748" s="15"/>
      <c r="AD1748" s="15"/>
      <c r="AE1748" s="15"/>
      <c r="AF1748" s="15"/>
      <c r="AG1748" s="15" t="s">
        <v>131</v>
      </c>
      <c r="AH1748" s="15">
        <v>0</v>
      </c>
      <c r="AI1748" s="15"/>
      <c r="AJ1748" s="15"/>
      <c r="AK1748" s="15"/>
      <c r="AL1748" s="15"/>
      <c r="AM1748" s="15"/>
      <c r="AN1748" s="15"/>
      <c r="AO1748" s="15"/>
      <c r="AP1748" s="15"/>
      <c r="AQ1748" s="15"/>
      <c r="AR1748" s="15"/>
      <c r="AS1748" s="15"/>
      <c r="AT1748" s="15"/>
      <c r="AU1748" s="15"/>
      <c r="AV1748" s="15"/>
      <c r="AW1748" s="15"/>
      <c r="AX1748" s="15"/>
      <c r="AY1748" s="15"/>
      <c r="AZ1748" s="15"/>
      <c r="BA1748" s="15"/>
      <c r="BB1748" s="15"/>
      <c r="BC1748" s="15"/>
      <c r="BD1748" s="15"/>
      <c r="BE1748" s="15"/>
      <c r="BF1748" s="15"/>
      <c r="BG1748" s="15"/>
      <c r="BH1748" s="15"/>
    </row>
    <row r="1749" spans="1:60" outlineLevel="3">
      <c r="A1749" s="18"/>
      <c r="B1749" s="19"/>
      <c r="C1749" s="30" t="s">
        <v>510</v>
      </c>
      <c r="D1749" s="23"/>
      <c r="E1749" s="34">
        <v>2.7995000000000001</v>
      </c>
      <c r="F1749" s="21"/>
      <c r="G1749" s="21"/>
      <c r="H1749" s="21"/>
      <c r="I1749" s="21"/>
      <c r="J1749" s="21"/>
      <c r="K1749" s="21"/>
      <c r="L1749" s="21"/>
      <c r="M1749" s="21"/>
      <c r="N1749" s="393"/>
      <c r="O1749" s="393"/>
      <c r="P1749" s="393"/>
      <c r="Q1749" s="393"/>
      <c r="R1749" s="21"/>
      <c r="S1749" s="21"/>
      <c r="T1749" s="21"/>
      <c r="U1749" s="21"/>
      <c r="V1749" s="21"/>
      <c r="W1749" s="21"/>
      <c r="X1749" s="21"/>
      <c r="Y1749" s="21"/>
      <c r="Z1749" s="15"/>
      <c r="AA1749" s="15"/>
      <c r="AB1749" s="15"/>
      <c r="AC1749" s="15"/>
      <c r="AD1749" s="15"/>
      <c r="AE1749" s="15"/>
      <c r="AF1749" s="15"/>
      <c r="AG1749" s="15" t="s">
        <v>131</v>
      </c>
      <c r="AH1749" s="15">
        <v>0</v>
      </c>
      <c r="AI1749" s="15"/>
      <c r="AJ1749" s="15"/>
      <c r="AK1749" s="15"/>
      <c r="AL1749" s="15"/>
      <c r="AM1749" s="15"/>
      <c r="AN1749" s="15"/>
      <c r="AO1749" s="15"/>
      <c r="AP1749" s="15"/>
      <c r="AQ1749" s="15"/>
      <c r="AR1749" s="15"/>
      <c r="AS1749" s="15"/>
      <c r="AT1749" s="15"/>
      <c r="AU1749" s="15"/>
      <c r="AV1749" s="15"/>
      <c r="AW1749" s="15"/>
      <c r="AX1749" s="15"/>
      <c r="AY1749" s="15"/>
      <c r="AZ1749" s="15"/>
      <c r="BA1749" s="15"/>
      <c r="BB1749" s="15"/>
      <c r="BC1749" s="15"/>
      <c r="BD1749" s="15"/>
      <c r="BE1749" s="15"/>
      <c r="BF1749" s="15"/>
      <c r="BG1749" s="15"/>
      <c r="BH1749" s="15"/>
    </row>
    <row r="1750" spans="1:60" outlineLevel="3">
      <c r="A1750" s="18"/>
      <c r="B1750" s="19"/>
      <c r="C1750" s="30" t="s">
        <v>511</v>
      </c>
      <c r="D1750" s="23"/>
      <c r="E1750" s="34">
        <v>1.512</v>
      </c>
      <c r="F1750" s="21"/>
      <c r="G1750" s="21"/>
      <c r="H1750" s="21"/>
      <c r="I1750" s="21"/>
      <c r="J1750" s="21"/>
      <c r="K1750" s="21"/>
      <c r="L1750" s="21"/>
      <c r="M1750" s="21"/>
      <c r="N1750" s="393"/>
      <c r="O1750" s="393"/>
      <c r="P1750" s="393"/>
      <c r="Q1750" s="393"/>
      <c r="R1750" s="21"/>
      <c r="S1750" s="21"/>
      <c r="T1750" s="21"/>
      <c r="U1750" s="21"/>
      <c r="V1750" s="21"/>
      <c r="W1750" s="21"/>
      <c r="X1750" s="21"/>
      <c r="Y1750" s="21"/>
      <c r="Z1750" s="15"/>
      <c r="AA1750" s="15"/>
      <c r="AB1750" s="15"/>
      <c r="AC1750" s="15"/>
      <c r="AD1750" s="15"/>
      <c r="AE1750" s="15"/>
      <c r="AF1750" s="15"/>
      <c r="AG1750" s="15" t="s">
        <v>131</v>
      </c>
      <c r="AH1750" s="15">
        <v>0</v>
      </c>
      <c r="AI1750" s="15"/>
      <c r="AJ1750" s="15"/>
      <c r="AK1750" s="15"/>
      <c r="AL1750" s="15"/>
      <c r="AM1750" s="15"/>
      <c r="AN1750" s="15"/>
      <c r="AO1750" s="15"/>
      <c r="AP1750" s="15"/>
      <c r="AQ1750" s="15"/>
      <c r="AR1750" s="15"/>
      <c r="AS1750" s="15"/>
      <c r="AT1750" s="15"/>
      <c r="AU1750" s="15"/>
      <c r="AV1750" s="15"/>
      <c r="AW1750" s="15"/>
      <c r="AX1750" s="15"/>
      <c r="AY1750" s="15"/>
      <c r="AZ1750" s="15"/>
      <c r="BA1750" s="15"/>
      <c r="BB1750" s="15"/>
      <c r="BC1750" s="15"/>
      <c r="BD1750" s="15"/>
      <c r="BE1750" s="15"/>
      <c r="BF1750" s="15"/>
      <c r="BG1750" s="15"/>
      <c r="BH1750" s="15"/>
    </row>
    <row r="1751" spans="1:60" outlineLevel="3">
      <c r="A1751" s="18"/>
      <c r="B1751" s="19"/>
      <c r="C1751" s="30" t="s">
        <v>512</v>
      </c>
      <c r="D1751" s="23"/>
      <c r="E1751" s="34">
        <v>2.37</v>
      </c>
      <c r="F1751" s="21"/>
      <c r="G1751" s="21"/>
      <c r="H1751" s="21"/>
      <c r="I1751" s="21"/>
      <c r="J1751" s="21"/>
      <c r="K1751" s="21"/>
      <c r="L1751" s="21"/>
      <c r="M1751" s="21"/>
      <c r="N1751" s="393"/>
      <c r="O1751" s="393"/>
      <c r="P1751" s="393"/>
      <c r="Q1751" s="393"/>
      <c r="R1751" s="21"/>
      <c r="S1751" s="21"/>
      <c r="T1751" s="21"/>
      <c r="U1751" s="21"/>
      <c r="V1751" s="21"/>
      <c r="W1751" s="21"/>
      <c r="X1751" s="21"/>
      <c r="Y1751" s="21"/>
      <c r="Z1751" s="15"/>
      <c r="AA1751" s="15"/>
      <c r="AB1751" s="15"/>
      <c r="AC1751" s="15"/>
      <c r="AD1751" s="15"/>
      <c r="AE1751" s="15"/>
      <c r="AF1751" s="15"/>
      <c r="AG1751" s="15" t="s">
        <v>131</v>
      </c>
      <c r="AH1751" s="15">
        <v>0</v>
      </c>
      <c r="AI1751" s="15"/>
      <c r="AJ1751" s="15"/>
      <c r="AK1751" s="15"/>
      <c r="AL1751" s="15"/>
      <c r="AM1751" s="15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</row>
    <row r="1752" spans="1:60" outlineLevel="3">
      <c r="A1752" s="18"/>
      <c r="B1752" s="19"/>
      <c r="C1752" s="30" t="s">
        <v>513</v>
      </c>
      <c r="D1752" s="23"/>
      <c r="E1752" s="34">
        <v>2.95</v>
      </c>
      <c r="F1752" s="21"/>
      <c r="G1752" s="21"/>
      <c r="H1752" s="21"/>
      <c r="I1752" s="21"/>
      <c r="J1752" s="21"/>
      <c r="K1752" s="21"/>
      <c r="L1752" s="21"/>
      <c r="M1752" s="21"/>
      <c r="N1752" s="393"/>
      <c r="O1752" s="393"/>
      <c r="P1752" s="393"/>
      <c r="Q1752" s="393"/>
      <c r="R1752" s="21"/>
      <c r="S1752" s="21"/>
      <c r="T1752" s="21"/>
      <c r="U1752" s="21"/>
      <c r="V1752" s="21"/>
      <c r="W1752" s="21"/>
      <c r="X1752" s="21"/>
      <c r="Y1752" s="21"/>
      <c r="Z1752" s="15"/>
      <c r="AA1752" s="15"/>
      <c r="AB1752" s="15"/>
      <c r="AC1752" s="15"/>
      <c r="AD1752" s="15"/>
      <c r="AE1752" s="15"/>
      <c r="AF1752" s="15"/>
      <c r="AG1752" s="15" t="s">
        <v>131</v>
      </c>
      <c r="AH1752" s="15">
        <v>0</v>
      </c>
      <c r="AI1752" s="15"/>
      <c r="AJ1752" s="15"/>
      <c r="AK1752" s="15"/>
      <c r="AL1752" s="15"/>
      <c r="AM1752" s="15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</row>
    <row r="1753" spans="1:60" outlineLevel="3">
      <c r="A1753" s="18"/>
      <c r="B1753" s="19"/>
      <c r="C1753" s="30" t="s">
        <v>514</v>
      </c>
      <c r="D1753" s="23"/>
      <c r="E1753" s="34">
        <v>1.198</v>
      </c>
      <c r="F1753" s="21"/>
      <c r="G1753" s="21"/>
      <c r="H1753" s="21"/>
      <c r="I1753" s="21"/>
      <c r="J1753" s="21"/>
      <c r="K1753" s="21"/>
      <c r="L1753" s="21"/>
      <c r="M1753" s="21"/>
      <c r="N1753" s="393"/>
      <c r="O1753" s="393"/>
      <c r="P1753" s="393"/>
      <c r="Q1753" s="393"/>
      <c r="R1753" s="21"/>
      <c r="S1753" s="21"/>
      <c r="T1753" s="21"/>
      <c r="U1753" s="21"/>
      <c r="V1753" s="21"/>
      <c r="W1753" s="21"/>
      <c r="X1753" s="21"/>
      <c r="Y1753" s="21"/>
      <c r="Z1753" s="15"/>
      <c r="AA1753" s="15"/>
      <c r="AB1753" s="15"/>
      <c r="AC1753" s="15"/>
      <c r="AD1753" s="15"/>
      <c r="AE1753" s="15"/>
      <c r="AF1753" s="15"/>
      <c r="AG1753" s="15" t="s">
        <v>131</v>
      </c>
      <c r="AH1753" s="15">
        <v>0</v>
      </c>
      <c r="AI1753" s="15"/>
      <c r="AJ1753" s="15"/>
      <c r="AK1753" s="15"/>
      <c r="AL1753" s="15"/>
      <c r="AM1753" s="15"/>
      <c r="AN1753" s="15"/>
      <c r="AO1753" s="15"/>
      <c r="AP1753" s="15"/>
      <c r="AQ1753" s="15"/>
      <c r="AR1753" s="15"/>
      <c r="AS1753" s="15"/>
      <c r="AT1753" s="15"/>
      <c r="AU1753" s="15"/>
      <c r="AV1753" s="15"/>
      <c r="AW1753" s="15"/>
      <c r="AX1753" s="15"/>
      <c r="AY1753" s="15"/>
      <c r="AZ1753" s="15"/>
      <c r="BA1753" s="15"/>
      <c r="BB1753" s="15"/>
      <c r="BC1753" s="15"/>
      <c r="BD1753" s="15"/>
      <c r="BE1753" s="15"/>
      <c r="BF1753" s="15"/>
      <c r="BG1753" s="15"/>
      <c r="BH1753" s="15"/>
    </row>
    <row r="1754" spans="1:60" outlineLevel="3">
      <c r="A1754" s="18"/>
      <c r="B1754" s="19"/>
      <c r="C1754" s="30" t="s">
        <v>515</v>
      </c>
      <c r="D1754" s="23"/>
      <c r="E1754" s="34">
        <v>17.616</v>
      </c>
      <c r="F1754" s="21"/>
      <c r="G1754" s="21"/>
      <c r="H1754" s="21"/>
      <c r="I1754" s="21"/>
      <c r="J1754" s="21"/>
      <c r="K1754" s="21"/>
      <c r="L1754" s="21"/>
      <c r="M1754" s="21"/>
      <c r="N1754" s="393"/>
      <c r="O1754" s="393"/>
      <c r="P1754" s="393"/>
      <c r="Q1754" s="393"/>
      <c r="R1754" s="21"/>
      <c r="S1754" s="21"/>
      <c r="T1754" s="21"/>
      <c r="U1754" s="21"/>
      <c r="V1754" s="21"/>
      <c r="W1754" s="21"/>
      <c r="X1754" s="21"/>
      <c r="Y1754" s="21"/>
      <c r="Z1754" s="15"/>
      <c r="AA1754" s="15"/>
      <c r="AB1754" s="15"/>
      <c r="AC1754" s="15"/>
      <c r="AD1754" s="15"/>
      <c r="AE1754" s="15"/>
      <c r="AF1754" s="15"/>
      <c r="AG1754" s="15" t="s">
        <v>131</v>
      </c>
      <c r="AH1754" s="15">
        <v>0</v>
      </c>
      <c r="AI1754" s="15"/>
      <c r="AJ1754" s="15"/>
      <c r="AK1754" s="15"/>
      <c r="AL1754" s="15"/>
      <c r="AM1754" s="15"/>
      <c r="AN1754" s="15"/>
      <c r="AO1754" s="15"/>
      <c r="AP1754" s="15"/>
      <c r="AQ1754" s="15"/>
      <c r="AR1754" s="15"/>
      <c r="AS1754" s="15"/>
      <c r="AT1754" s="15"/>
      <c r="AU1754" s="15"/>
      <c r="AV1754" s="15"/>
      <c r="AW1754" s="15"/>
      <c r="AX1754" s="15"/>
      <c r="AY1754" s="15"/>
      <c r="AZ1754" s="15"/>
      <c r="BA1754" s="15"/>
      <c r="BB1754" s="15"/>
      <c r="BC1754" s="15"/>
      <c r="BD1754" s="15"/>
      <c r="BE1754" s="15"/>
      <c r="BF1754" s="15"/>
      <c r="BG1754" s="15"/>
      <c r="BH1754" s="15"/>
    </row>
    <row r="1755" spans="1:60" outlineLevel="3">
      <c r="A1755" s="18"/>
      <c r="B1755" s="19"/>
      <c r="C1755" s="30" t="s">
        <v>516</v>
      </c>
      <c r="D1755" s="23"/>
      <c r="E1755" s="34">
        <v>3.6840000000000002</v>
      </c>
      <c r="F1755" s="21"/>
      <c r="G1755" s="21"/>
      <c r="H1755" s="21"/>
      <c r="I1755" s="21"/>
      <c r="J1755" s="21"/>
      <c r="K1755" s="21"/>
      <c r="L1755" s="21"/>
      <c r="M1755" s="21"/>
      <c r="N1755" s="393"/>
      <c r="O1755" s="393"/>
      <c r="P1755" s="393"/>
      <c r="Q1755" s="393"/>
      <c r="R1755" s="21"/>
      <c r="S1755" s="21"/>
      <c r="T1755" s="21"/>
      <c r="U1755" s="21"/>
      <c r="V1755" s="21"/>
      <c r="W1755" s="21"/>
      <c r="X1755" s="21"/>
      <c r="Y1755" s="21"/>
      <c r="Z1755" s="15"/>
      <c r="AA1755" s="15"/>
      <c r="AB1755" s="15"/>
      <c r="AC1755" s="15"/>
      <c r="AD1755" s="15"/>
      <c r="AE1755" s="15"/>
      <c r="AF1755" s="15"/>
      <c r="AG1755" s="15" t="s">
        <v>131</v>
      </c>
      <c r="AH1755" s="15">
        <v>0</v>
      </c>
      <c r="AI1755" s="15"/>
      <c r="AJ1755" s="15"/>
      <c r="AK1755" s="15"/>
      <c r="AL1755" s="15"/>
      <c r="AM1755" s="15"/>
      <c r="AN1755" s="15"/>
      <c r="AO1755" s="15"/>
      <c r="AP1755" s="15"/>
      <c r="AQ1755" s="15"/>
      <c r="AR1755" s="15"/>
      <c r="AS1755" s="15"/>
      <c r="AT1755" s="15"/>
      <c r="AU1755" s="15"/>
      <c r="AV1755" s="15"/>
      <c r="AW1755" s="15"/>
      <c r="AX1755" s="15"/>
      <c r="AY1755" s="15"/>
      <c r="AZ1755" s="15"/>
      <c r="BA1755" s="15"/>
      <c r="BB1755" s="15"/>
      <c r="BC1755" s="15"/>
      <c r="BD1755" s="15"/>
      <c r="BE1755" s="15"/>
      <c r="BF1755" s="15"/>
      <c r="BG1755" s="15"/>
      <c r="BH1755" s="15"/>
    </row>
    <row r="1756" spans="1:60" outlineLevel="3">
      <c r="A1756" s="18"/>
      <c r="B1756" s="19"/>
      <c r="C1756" s="30" t="s">
        <v>517</v>
      </c>
      <c r="D1756" s="23"/>
      <c r="E1756" s="34">
        <v>4.9588000000000001</v>
      </c>
      <c r="F1756" s="21"/>
      <c r="G1756" s="21"/>
      <c r="H1756" s="21"/>
      <c r="I1756" s="21"/>
      <c r="J1756" s="21"/>
      <c r="K1756" s="21"/>
      <c r="L1756" s="21"/>
      <c r="M1756" s="21"/>
      <c r="N1756" s="393"/>
      <c r="O1756" s="393"/>
      <c r="P1756" s="393"/>
      <c r="Q1756" s="393"/>
      <c r="R1756" s="21"/>
      <c r="S1756" s="21"/>
      <c r="T1756" s="21"/>
      <c r="U1756" s="21"/>
      <c r="V1756" s="21"/>
      <c r="W1756" s="21"/>
      <c r="X1756" s="21"/>
      <c r="Y1756" s="21"/>
      <c r="Z1756" s="15"/>
      <c r="AA1756" s="15"/>
      <c r="AB1756" s="15"/>
      <c r="AC1756" s="15"/>
      <c r="AD1756" s="15"/>
      <c r="AE1756" s="15"/>
      <c r="AF1756" s="15"/>
      <c r="AG1756" s="15" t="s">
        <v>131</v>
      </c>
      <c r="AH1756" s="15">
        <v>0</v>
      </c>
      <c r="AI1756" s="15"/>
      <c r="AJ1756" s="15"/>
      <c r="AK1756" s="15"/>
      <c r="AL1756" s="15"/>
      <c r="AM1756" s="15"/>
      <c r="AN1756" s="15"/>
      <c r="AO1756" s="15"/>
      <c r="AP1756" s="15"/>
      <c r="AQ1756" s="15"/>
      <c r="AR1756" s="15"/>
      <c r="AS1756" s="15"/>
      <c r="AT1756" s="15"/>
      <c r="AU1756" s="15"/>
      <c r="AV1756" s="15"/>
      <c r="AW1756" s="15"/>
      <c r="AX1756" s="15"/>
      <c r="AY1756" s="15"/>
      <c r="AZ1756" s="15"/>
      <c r="BA1756" s="15"/>
      <c r="BB1756" s="15"/>
      <c r="BC1756" s="15"/>
      <c r="BD1756" s="15"/>
      <c r="BE1756" s="15"/>
      <c r="BF1756" s="15"/>
      <c r="BG1756" s="15"/>
      <c r="BH1756" s="15"/>
    </row>
    <row r="1757" spans="1:60" outlineLevel="3">
      <c r="A1757" s="18"/>
      <c r="B1757" s="19"/>
      <c r="C1757" s="30" t="s">
        <v>518</v>
      </c>
      <c r="D1757" s="23"/>
      <c r="E1757" s="34">
        <v>1.617</v>
      </c>
      <c r="F1757" s="21"/>
      <c r="G1757" s="21"/>
      <c r="H1757" s="21"/>
      <c r="I1757" s="21"/>
      <c r="J1757" s="21"/>
      <c r="K1757" s="21"/>
      <c r="L1757" s="21"/>
      <c r="M1757" s="21"/>
      <c r="N1757" s="393"/>
      <c r="O1757" s="393"/>
      <c r="P1757" s="393"/>
      <c r="Q1757" s="393"/>
      <c r="R1757" s="21"/>
      <c r="S1757" s="21"/>
      <c r="T1757" s="21"/>
      <c r="U1757" s="21"/>
      <c r="V1757" s="21"/>
      <c r="W1757" s="21"/>
      <c r="X1757" s="21"/>
      <c r="Y1757" s="21"/>
      <c r="Z1757" s="15"/>
      <c r="AA1757" s="15"/>
      <c r="AB1757" s="15"/>
      <c r="AC1757" s="15"/>
      <c r="AD1757" s="15"/>
      <c r="AE1757" s="15"/>
      <c r="AF1757" s="15"/>
      <c r="AG1757" s="15" t="s">
        <v>131</v>
      </c>
      <c r="AH1757" s="15">
        <v>0</v>
      </c>
      <c r="AI1757" s="15"/>
      <c r="AJ1757" s="15"/>
      <c r="AK1757" s="15"/>
      <c r="AL1757" s="15"/>
      <c r="AM1757" s="15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</row>
    <row r="1758" spans="1:60" outlineLevel="3">
      <c r="A1758" s="18"/>
      <c r="B1758" s="19"/>
      <c r="C1758" s="30" t="s">
        <v>519</v>
      </c>
      <c r="D1758" s="23"/>
      <c r="E1758" s="34">
        <v>1.752</v>
      </c>
      <c r="F1758" s="21"/>
      <c r="G1758" s="21"/>
      <c r="H1758" s="21"/>
      <c r="I1758" s="21"/>
      <c r="J1758" s="21"/>
      <c r="K1758" s="21"/>
      <c r="L1758" s="21"/>
      <c r="M1758" s="21"/>
      <c r="N1758" s="393"/>
      <c r="O1758" s="393"/>
      <c r="P1758" s="393"/>
      <c r="Q1758" s="393"/>
      <c r="R1758" s="21"/>
      <c r="S1758" s="21"/>
      <c r="T1758" s="21"/>
      <c r="U1758" s="21"/>
      <c r="V1758" s="21"/>
      <c r="W1758" s="21"/>
      <c r="X1758" s="21"/>
      <c r="Y1758" s="21"/>
      <c r="Z1758" s="15"/>
      <c r="AA1758" s="15"/>
      <c r="AB1758" s="15"/>
      <c r="AC1758" s="15"/>
      <c r="AD1758" s="15"/>
      <c r="AE1758" s="15"/>
      <c r="AF1758" s="15"/>
      <c r="AG1758" s="15" t="s">
        <v>131</v>
      </c>
      <c r="AH1758" s="15">
        <v>0</v>
      </c>
      <c r="AI1758" s="15"/>
      <c r="AJ1758" s="15"/>
      <c r="AK1758" s="15"/>
      <c r="AL1758" s="15"/>
      <c r="AM1758" s="15"/>
      <c r="AN1758" s="15"/>
      <c r="AO1758" s="15"/>
      <c r="AP1758" s="15"/>
      <c r="AQ1758" s="15"/>
      <c r="AR1758" s="15"/>
      <c r="AS1758" s="15"/>
      <c r="AT1758" s="15"/>
      <c r="AU1758" s="15"/>
      <c r="AV1758" s="15"/>
      <c r="AW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</row>
    <row r="1759" spans="1:60" outlineLevel="3">
      <c r="A1759" s="18"/>
      <c r="B1759" s="19"/>
      <c r="C1759" s="30" t="s">
        <v>520</v>
      </c>
      <c r="D1759" s="23"/>
      <c r="E1759" s="34">
        <v>1.675</v>
      </c>
      <c r="F1759" s="21"/>
      <c r="G1759" s="21"/>
      <c r="H1759" s="21"/>
      <c r="I1759" s="21"/>
      <c r="J1759" s="21"/>
      <c r="K1759" s="21"/>
      <c r="L1759" s="21"/>
      <c r="M1759" s="21"/>
      <c r="N1759" s="393"/>
      <c r="O1759" s="393"/>
      <c r="P1759" s="393"/>
      <c r="Q1759" s="393"/>
      <c r="R1759" s="21"/>
      <c r="S1759" s="21"/>
      <c r="T1759" s="21"/>
      <c r="U1759" s="21"/>
      <c r="V1759" s="21"/>
      <c r="W1759" s="21"/>
      <c r="X1759" s="21"/>
      <c r="Y1759" s="21"/>
      <c r="Z1759" s="15"/>
      <c r="AA1759" s="15"/>
      <c r="AB1759" s="15"/>
      <c r="AC1759" s="15"/>
      <c r="AD1759" s="15"/>
      <c r="AE1759" s="15"/>
      <c r="AF1759" s="15"/>
      <c r="AG1759" s="15" t="s">
        <v>131</v>
      </c>
      <c r="AH1759" s="15">
        <v>0</v>
      </c>
      <c r="AI1759" s="15"/>
      <c r="AJ1759" s="15"/>
      <c r="AK1759" s="15"/>
      <c r="AL1759" s="15"/>
      <c r="AM1759" s="15"/>
      <c r="AN1759" s="15"/>
      <c r="AO1759" s="15"/>
      <c r="AP1759" s="15"/>
      <c r="AQ1759" s="15"/>
      <c r="AR1759" s="15"/>
      <c r="AS1759" s="15"/>
      <c r="AT1759" s="15"/>
      <c r="AU1759" s="15"/>
      <c r="AV1759" s="15"/>
      <c r="AW1759" s="15"/>
      <c r="AX1759" s="15"/>
      <c r="AY1759" s="15"/>
      <c r="AZ1759" s="15"/>
      <c r="BA1759" s="15"/>
      <c r="BB1759" s="15"/>
      <c r="BC1759" s="15"/>
      <c r="BD1759" s="15"/>
      <c r="BE1759" s="15"/>
      <c r="BF1759" s="15"/>
      <c r="BG1759" s="15"/>
      <c r="BH1759" s="15"/>
    </row>
    <row r="1760" spans="1:60" outlineLevel="3">
      <c r="A1760" s="18"/>
      <c r="B1760" s="19"/>
      <c r="C1760" s="30" t="s">
        <v>521</v>
      </c>
      <c r="D1760" s="23"/>
      <c r="E1760" s="34">
        <v>1.722</v>
      </c>
      <c r="F1760" s="21"/>
      <c r="G1760" s="21"/>
      <c r="H1760" s="21"/>
      <c r="I1760" s="21"/>
      <c r="J1760" s="21"/>
      <c r="K1760" s="21"/>
      <c r="L1760" s="21"/>
      <c r="M1760" s="21"/>
      <c r="N1760" s="393"/>
      <c r="O1760" s="393"/>
      <c r="P1760" s="393"/>
      <c r="Q1760" s="393"/>
      <c r="R1760" s="21"/>
      <c r="S1760" s="21"/>
      <c r="T1760" s="21"/>
      <c r="U1760" s="21"/>
      <c r="V1760" s="21"/>
      <c r="W1760" s="21"/>
      <c r="X1760" s="21"/>
      <c r="Y1760" s="21"/>
      <c r="Z1760" s="15"/>
      <c r="AA1760" s="15"/>
      <c r="AB1760" s="15"/>
      <c r="AC1760" s="15"/>
      <c r="AD1760" s="15"/>
      <c r="AE1760" s="15"/>
      <c r="AF1760" s="15"/>
      <c r="AG1760" s="15" t="s">
        <v>131</v>
      </c>
      <c r="AH1760" s="15">
        <v>0</v>
      </c>
      <c r="AI1760" s="15"/>
      <c r="AJ1760" s="15"/>
      <c r="AK1760" s="15"/>
      <c r="AL1760" s="15"/>
      <c r="AM1760" s="15"/>
      <c r="AN1760" s="15"/>
      <c r="AO1760" s="15"/>
      <c r="AP1760" s="15"/>
      <c r="AQ1760" s="15"/>
      <c r="AR1760" s="15"/>
      <c r="AS1760" s="15"/>
      <c r="AT1760" s="15"/>
      <c r="AU1760" s="15"/>
      <c r="AV1760" s="15"/>
      <c r="AW1760" s="15"/>
      <c r="AX1760" s="15"/>
      <c r="AY1760" s="15"/>
      <c r="AZ1760" s="15"/>
      <c r="BA1760" s="15"/>
      <c r="BB1760" s="15"/>
      <c r="BC1760" s="15"/>
      <c r="BD1760" s="15"/>
      <c r="BE1760" s="15"/>
      <c r="BF1760" s="15"/>
      <c r="BG1760" s="15"/>
      <c r="BH1760" s="15"/>
    </row>
    <row r="1761" spans="1:60" outlineLevel="3">
      <c r="A1761" s="18"/>
      <c r="B1761" s="19"/>
      <c r="C1761" s="30" t="s">
        <v>522</v>
      </c>
      <c r="D1761" s="23"/>
      <c r="E1761" s="34">
        <v>1.6619999999999999</v>
      </c>
      <c r="F1761" s="21"/>
      <c r="G1761" s="21"/>
      <c r="H1761" s="21"/>
      <c r="I1761" s="21"/>
      <c r="J1761" s="21"/>
      <c r="K1761" s="21"/>
      <c r="L1761" s="21"/>
      <c r="M1761" s="21"/>
      <c r="N1761" s="393"/>
      <c r="O1761" s="393"/>
      <c r="P1761" s="393"/>
      <c r="Q1761" s="393"/>
      <c r="R1761" s="21"/>
      <c r="S1761" s="21"/>
      <c r="T1761" s="21"/>
      <c r="U1761" s="21"/>
      <c r="V1761" s="21"/>
      <c r="W1761" s="21"/>
      <c r="X1761" s="21"/>
      <c r="Y1761" s="21"/>
      <c r="Z1761" s="15"/>
      <c r="AA1761" s="15"/>
      <c r="AB1761" s="15"/>
      <c r="AC1761" s="15"/>
      <c r="AD1761" s="15"/>
      <c r="AE1761" s="15"/>
      <c r="AF1761" s="15"/>
      <c r="AG1761" s="15" t="s">
        <v>131</v>
      </c>
      <c r="AH1761" s="15">
        <v>0</v>
      </c>
      <c r="AI1761" s="15"/>
      <c r="AJ1761" s="15"/>
      <c r="AK1761" s="15"/>
      <c r="AL1761" s="15"/>
      <c r="AM1761" s="15"/>
      <c r="AN1761" s="15"/>
      <c r="AO1761" s="15"/>
      <c r="AP1761" s="15"/>
      <c r="AQ1761" s="15"/>
      <c r="AR1761" s="15"/>
      <c r="AS1761" s="15"/>
      <c r="AT1761" s="15"/>
      <c r="AU1761" s="15"/>
      <c r="AV1761" s="15"/>
      <c r="AW1761" s="15"/>
      <c r="AX1761" s="15"/>
      <c r="AY1761" s="15"/>
      <c r="AZ1761" s="15"/>
      <c r="BA1761" s="15"/>
      <c r="BB1761" s="15"/>
      <c r="BC1761" s="15"/>
      <c r="BD1761" s="15"/>
      <c r="BE1761" s="15"/>
      <c r="BF1761" s="15"/>
      <c r="BG1761" s="15"/>
      <c r="BH1761" s="15"/>
    </row>
    <row r="1762" spans="1:60" outlineLevel="3">
      <c r="A1762" s="18"/>
      <c r="B1762" s="19"/>
      <c r="C1762" s="30" t="s">
        <v>523</v>
      </c>
      <c r="D1762" s="23"/>
      <c r="E1762" s="34">
        <v>3.1440000000000001</v>
      </c>
      <c r="F1762" s="21"/>
      <c r="G1762" s="21"/>
      <c r="H1762" s="21"/>
      <c r="I1762" s="21"/>
      <c r="J1762" s="21"/>
      <c r="K1762" s="21"/>
      <c r="L1762" s="21"/>
      <c r="M1762" s="21"/>
      <c r="N1762" s="393"/>
      <c r="O1762" s="393"/>
      <c r="P1762" s="393"/>
      <c r="Q1762" s="393"/>
      <c r="R1762" s="21"/>
      <c r="S1762" s="21"/>
      <c r="T1762" s="21"/>
      <c r="U1762" s="21"/>
      <c r="V1762" s="21"/>
      <c r="W1762" s="21"/>
      <c r="X1762" s="21"/>
      <c r="Y1762" s="21"/>
      <c r="Z1762" s="15"/>
      <c r="AA1762" s="15"/>
      <c r="AB1762" s="15"/>
      <c r="AC1762" s="15"/>
      <c r="AD1762" s="15"/>
      <c r="AE1762" s="15"/>
      <c r="AF1762" s="15"/>
      <c r="AG1762" s="15" t="s">
        <v>131</v>
      </c>
      <c r="AH1762" s="15">
        <v>0</v>
      </c>
      <c r="AI1762" s="15"/>
      <c r="AJ1762" s="15"/>
      <c r="AK1762" s="15"/>
      <c r="AL1762" s="15"/>
      <c r="AM1762" s="15"/>
      <c r="AN1762" s="15"/>
      <c r="AO1762" s="15"/>
      <c r="AP1762" s="15"/>
      <c r="AQ1762" s="15"/>
      <c r="AR1762" s="15"/>
      <c r="AS1762" s="15"/>
      <c r="AT1762" s="15"/>
      <c r="AU1762" s="15"/>
      <c r="AV1762" s="15"/>
      <c r="AW1762" s="15"/>
      <c r="AX1762" s="15"/>
      <c r="AY1762" s="15"/>
      <c r="AZ1762" s="15"/>
      <c r="BA1762" s="15"/>
      <c r="BB1762" s="15"/>
      <c r="BC1762" s="15"/>
      <c r="BD1762" s="15"/>
      <c r="BE1762" s="15"/>
      <c r="BF1762" s="15"/>
      <c r="BG1762" s="15"/>
      <c r="BH1762" s="15"/>
    </row>
    <row r="1763" spans="1:60" outlineLevel="3">
      <c r="A1763" s="18"/>
      <c r="B1763" s="19"/>
      <c r="C1763" s="30" t="s">
        <v>524</v>
      </c>
      <c r="D1763" s="23"/>
      <c r="E1763" s="34">
        <v>1.21</v>
      </c>
      <c r="F1763" s="21"/>
      <c r="G1763" s="21"/>
      <c r="H1763" s="21"/>
      <c r="I1763" s="21"/>
      <c r="J1763" s="21"/>
      <c r="K1763" s="21"/>
      <c r="L1763" s="21"/>
      <c r="M1763" s="21"/>
      <c r="N1763" s="393"/>
      <c r="O1763" s="393"/>
      <c r="P1763" s="393"/>
      <c r="Q1763" s="393"/>
      <c r="R1763" s="21"/>
      <c r="S1763" s="21"/>
      <c r="T1763" s="21"/>
      <c r="U1763" s="21"/>
      <c r="V1763" s="21"/>
      <c r="W1763" s="21"/>
      <c r="X1763" s="21"/>
      <c r="Y1763" s="21"/>
      <c r="Z1763" s="15"/>
      <c r="AA1763" s="15"/>
      <c r="AB1763" s="15"/>
      <c r="AC1763" s="15"/>
      <c r="AD1763" s="15"/>
      <c r="AE1763" s="15"/>
      <c r="AF1763" s="15"/>
      <c r="AG1763" s="15" t="s">
        <v>131</v>
      </c>
      <c r="AH1763" s="15">
        <v>0</v>
      </c>
      <c r="AI1763" s="15"/>
      <c r="AJ1763" s="15"/>
      <c r="AK1763" s="15"/>
      <c r="AL1763" s="15"/>
      <c r="AM1763" s="15"/>
      <c r="AN1763" s="15"/>
      <c r="AO1763" s="15"/>
      <c r="AP1763" s="15"/>
      <c r="AQ1763" s="15"/>
      <c r="AR1763" s="15"/>
      <c r="AS1763" s="15"/>
      <c r="AT1763" s="15"/>
      <c r="AU1763" s="15"/>
      <c r="AV1763" s="15"/>
      <c r="AW1763" s="15"/>
      <c r="AX1763" s="15"/>
      <c r="AY1763" s="15"/>
      <c r="AZ1763" s="15"/>
      <c r="BA1763" s="15"/>
      <c r="BB1763" s="15"/>
      <c r="BC1763" s="15"/>
      <c r="BD1763" s="15"/>
      <c r="BE1763" s="15"/>
      <c r="BF1763" s="15"/>
      <c r="BG1763" s="15"/>
      <c r="BH1763" s="15"/>
    </row>
    <row r="1764" spans="1:60" outlineLevel="3">
      <c r="A1764" s="18"/>
      <c r="B1764" s="19"/>
      <c r="C1764" s="30" t="s">
        <v>525</v>
      </c>
      <c r="D1764" s="23"/>
      <c r="E1764" s="34">
        <v>3.0539999999999998</v>
      </c>
      <c r="F1764" s="21"/>
      <c r="G1764" s="21"/>
      <c r="H1764" s="21"/>
      <c r="I1764" s="21"/>
      <c r="J1764" s="21"/>
      <c r="K1764" s="21"/>
      <c r="L1764" s="21"/>
      <c r="M1764" s="21"/>
      <c r="N1764" s="393"/>
      <c r="O1764" s="393"/>
      <c r="P1764" s="393"/>
      <c r="Q1764" s="393"/>
      <c r="R1764" s="21"/>
      <c r="S1764" s="21"/>
      <c r="T1764" s="21"/>
      <c r="U1764" s="21"/>
      <c r="V1764" s="21"/>
      <c r="W1764" s="21"/>
      <c r="X1764" s="21"/>
      <c r="Y1764" s="21"/>
      <c r="Z1764" s="15"/>
      <c r="AA1764" s="15"/>
      <c r="AB1764" s="15"/>
      <c r="AC1764" s="15"/>
      <c r="AD1764" s="15"/>
      <c r="AE1764" s="15"/>
      <c r="AF1764" s="15"/>
      <c r="AG1764" s="15" t="s">
        <v>131</v>
      </c>
      <c r="AH1764" s="15">
        <v>0</v>
      </c>
      <c r="AI1764" s="15"/>
      <c r="AJ1764" s="15"/>
      <c r="AK1764" s="15"/>
      <c r="AL1764" s="15"/>
      <c r="AM1764" s="15"/>
      <c r="AN1764" s="15"/>
      <c r="AO1764" s="15"/>
      <c r="AP1764" s="15"/>
      <c r="AQ1764" s="15"/>
      <c r="AR1764" s="15"/>
      <c r="AS1764" s="15"/>
      <c r="AT1764" s="15"/>
      <c r="AU1764" s="15"/>
      <c r="AV1764" s="15"/>
      <c r="AW1764" s="15"/>
      <c r="AX1764" s="15"/>
      <c r="AY1764" s="15"/>
      <c r="AZ1764" s="15"/>
      <c r="BA1764" s="15"/>
      <c r="BB1764" s="15"/>
      <c r="BC1764" s="15"/>
      <c r="BD1764" s="15"/>
      <c r="BE1764" s="15"/>
      <c r="BF1764" s="15"/>
      <c r="BG1764" s="15"/>
      <c r="BH1764" s="15"/>
    </row>
    <row r="1765" spans="1:60" outlineLevel="3">
      <c r="A1765" s="18"/>
      <c r="B1765" s="19"/>
      <c r="C1765" s="30" t="s">
        <v>526</v>
      </c>
      <c r="D1765" s="23"/>
      <c r="E1765" s="34">
        <v>12.42</v>
      </c>
      <c r="F1765" s="21"/>
      <c r="G1765" s="21"/>
      <c r="H1765" s="21"/>
      <c r="I1765" s="21"/>
      <c r="J1765" s="21"/>
      <c r="K1765" s="21"/>
      <c r="L1765" s="21"/>
      <c r="M1765" s="21"/>
      <c r="N1765" s="393"/>
      <c r="O1765" s="393"/>
      <c r="P1765" s="393"/>
      <c r="Q1765" s="393"/>
      <c r="R1765" s="21"/>
      <c r="S1765" s="21"/>
      <c r="T1765" s="21"/>
      <c r="U1765" s="21"/>
      <c r="V1765" s="21"/>
      <c r="W1765" s="21"/>
      <c r="X1765" s="21"/>
      <c r="Y1765" s="21"/>
      <c r="Z1765" s="15"/>
      <c r="AA1765" s="15"/>
      <c r="AB1765" s="15"/>
      <c r="AC1765" s="15"/>
      <c r="AD1765" s="15"/>
      <c r="AE1765" s="15"/>
      <c r="AF1765" s="15"/>
      <c r="AG1765" s="15" t="s">
        <v>131</v>
      </c>
      <c r="AH1765" s="15">
        <v>0</v>
      </c>
      <c r="AI1765" s="15"/>
      <c r="AJ1765" s="15"/>
      <c r="AK1765" s="15"/>
      <c r="AL1765" s="15"/>
      <c r="AM1765" s="15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</row>
    <row r="1766" spans="1:60" outlineLevel="3">
      <c r="A1766" s="18"/>
      <c r="B1766" s="19"/>
      <c r="C1766" s="30" t="s">
        <v>527</v>
      </c>
      <c r="D1766" s="23"/>
      <c r="E1766" s="34">
        <v>7.5149999999999997</v>
      </c>
      <c r="F1766" s="21"/>
      <c r="G1766" s="21"/>
      <c r="H1766" s="21"/>
      <c r="I1766" s="21"/>
      <c r="J1766" s="21"/>
      <c r="K1766" s="21"/>
      <c r="L1766" s="21"/>
      <c r="M1766" s="21"/>
      <c r="N1766" s="393"/>
      <c r="O1766" s="393"/>
      <c r="P1766" s="393"/>
      <c r="Q1766" s="393"/>
      <c r="R1766" s="21"/>
      <c r="S1766" s="21"/>
      <c r="T1766" s="21"/>
      <c r="U1766" s="21"/>
      <c r="V1766" s="21"/>
      <c r="W1766" s="21"/>
      <c r="X1766" s="21"/>
      <c r="Y1766" s="21"/>
      <c r="Z1766" s="15"/>
      <c r="AA1766" s="15"/>
      <c r="AB1766" s="15"/>
      <c r="AC1766" s="15"/>
      <c r="AD1766" s="15"/>
      <c r="AE1766" s="15"/>
      <c r="AF1766" s="15"/>
      <c r="AG1766" s="15" t="s">
        <v>131</v>
      </c>
      <c r="AH1766" s="15">
        <v>0</v>
      </c>
      <c r="AI1766" s="15"/>
      <c r="AJ1766" s="15"/>
      <c r="AK1766" s="15"/>
      <c r="AL1766" s="15"/>
      <c r="AM1766" s="15"/>
      <c r="AN1766" s="15"/>
      <c r="AO1766" s="15"/>
      <c r="AP1766" s="15"/>
      <c r="AQ1766" s="15"/>
      <c r="AR1766" s="15"/>
      <c r="AS1766" s="15"/>
      <c r="AT1766" s="15"/>
      <c r="AU1766" s="15"/>
      <c r="AV1766" s="15"/>
      <c r="AW1766" s="15"/>
      <c r="AX1766" s="15"/>
      <c r="AY1766" s="15"/>
      <c r="AZ1766" s="15"/>
      <c r="BA1766" s="15"/>
      <c r="BB1766" s="15"/>
      <c r="BC1766" s="15"/>
      <c r="BD1766" s="15"/>
      <c r="BE1766" s="15"/>
      <c r="BF1766" s="15"/>
      <c r="BG1766" s="15"/>
      <c r="BH1766" s="15"/>
    </row>
    <row r="1767" spans="1:60" outlineLevel="3">
      <c r="A1767" s="18"/>
      <c r="B1767" s="19"/>
      <c r="C1767" s="30" t="s">
        <v>528</v>
      </c>
      <c r="D1767" s="23"/>
      <c r="E1767" s="34">
        <v>2.2000000000000002</v>
      </c>
      <c r="F1767" s="21"/>
      <c r="G1767" s="21"/>
      <c r="H1767" s="21"/>
      <c r="I1767" s="21"/>
      <c r="J1767" s="21"/>
      <c r="K1767" s="21"/>
      <c r="L1767" s="21"/>
      <c r="M1767" s="21"/>
      <c r="N1767" s="393"/>
      <c r="O1767" s="393"/>
      <c r="P1767" s="393"/>
      <c r="Q1767" s="393"/>
      <c r="R1767" s="21"/>
      <c r="S1767" s="21"/>
      <c r="T1767" s="21"/>
      <c r="U1767" s="21"/>
      <c r="V1767" s="21"/>
      <c r="W1767" s="21"/>
      <c r="X1767" s="21"/>
      <c r="Y1767" s="21"/>
      <c r="Z1767" s="15"/>
      <c r="AA1767" s="15"/>
      <c r="AB1767" s="15"/>
      <c r="AC1767" s="15"/>
      <c r="AD1767" s="15"/>
      <c r="AE1767" s="15"/>
      <c r="AF1767" s="15"/>
      <c r="AG1767" s="15" t="s">
        <v>131</v>
      </c>
      <c r="AH1767" s="15">
        <v>0</v>
      </c>
      <c r="AI1767" s="15"/>
      <c r="AJ1767" s="15"/>
      <c r="AK1767" s="15"/>
      <c r="AL1767" s="15"/>
      <c r="AM1767" s="15"/>
      <c r="AN1767" s="15"/>
      <c r="AO1767" s="15"/>
      <c r="AP1767" s="15"/>
      <c r="AQ1767" s="15"/>
      <c r="AR1767" s="15"/>
      <c r="AS1767" s="15"/>
      <c r="AT1767" s="15"/>
      <c r="AU1767" s="15"/>
      <c r="AV1767" s="15"/>
      <c r="AW1767" s="15"/>
      <c r="AX1767" s="15"/>
      <c r="AY1767" s="15"/>
      <c r="AZ1767" s="15"/>
      <c r="BA1767" s="15"/>
      <c r="BB1767" s="15"/>
      <c r="BC1767" s="15"/>
      <c r="BD1767" s="15"/>
      <c r="BE1767" s="15"/>
      <c r="BF1767" s="15"/>
      <c r="BG1767" s="15"/>
      <c r="BH1767" s="15"/>
    </row>
    <row r="1768" spans="1:60" outlineLevel="3">
      <c r="A1768" s="18"/>
      <c r="B1768" s="19"/>
      <c r="C1768" s="30" t="s">
        <v>529</v>
      </c>
      <c r="D1768" s="23"/>
      <c r="E1768" s="34">
        <v>19.305</v>
      </c>
      <c r="F1768" s="21"/>
      <c r="G1768" s="21"/>
      <c r="H1768" s="21"/>
      <c r="I1768" s="21"/>
      <c r="J1768" s="21"/>
      <c r="K1768" s="21"/>
      <c r="L1768" s="21"/>
      <c r="M1768" s="21"/>
      <c r="N1768" s="393"/>
      <c r="O1768" s="393"/>
      <c r="P1768" s="393"/>
      <c r="Q1768" s="393"/>
      <c r="R1768" s="21"/>
      <c r="S1768" s="21"/>
      <c r="T1768" s="21"/>
      <c r="U1768" s="21"/>
      <c r="V1768" s="21"/>
      <c r="W1768" s="21"/>
      <c r="X1768" s="21"/>
      <c r="Y1768" s="21"/>
      <c r="Z1768" s="15"/>
      <c r="AA1768" s="15"/>
      <c r="AB1768" s="15"/>
      <c r="AC1768" s="15"/>
      <c r="AD1768" s="15"/>
      <c r="AE1768" s="15"/>
      <c r="AF1768" s="15"/>
      <c r="AG1768" s="15" t="s">
        <v>131</v>
      </c>
      <c r="AH1768" s="15">
        <v>0</v>
      </c>
      <c r="AI1768" s="15"/>
      <c r="AJ1768" s="15"/>
      <c r="AK1768" s="15"/>
      <c r="AL1768" s="15"/>
      <c r="AM1768" s="15"/>
      <c r="AN1768" s="15"/>
      <c r="AO1768" s="15"/>
      <c r="AP1768" s="15"/>
      <c r="AQ1768" s="15"/>
      <c r="AR1768" s="15"/>
      <c r="AS1768" s="15"/>
      <c r="AT1768" s="15"/>
      <c r="AU1768" s="15"/>
      <c r="AV1768" s="15"/>
      <c r="AW1768" s="15"/>
      <c r="AX1768" s="15"/>
      <c r="AY1768" s="15"/>
      <c r="AZ1768" s="15"/>
      <c r="BA1768" s="15"/>
      <c r="BB1768" s="15"/>
      <c r="BC1768" s="15"/>
      <c r="BD1768" s="15"/>
      <c r="BE1768" s="15"/>
      <c r="BF1768" s="15"/>
      <c r="BG1768" s="15"/>
      <c r="BH1768" s="15"/>
    </row>
    <row r="1769" spans="1:60" outlineLevel="3">
      <c r="A1769" s="18"/>
      <c r="B1769" s="19"/>
      <c r="C1769" s="30" t="s">
        <v>530</v>
      </c>
      <c r="D1769" s="23"/>
      <c r="E1769" s="34">
        <v>7.665</v>
      </c>
      <c r="F1769" s="21"/>
      <c r="G1769" s="21"/>
      <c r="H1769" s="21"/>
      <c r="I1769" s="21"/>
      <c r="J1769" s="21"/>
      <c r="K1769" s="21"/>
      <c r="L1769" s="21"/>
      <c r="M1769" s="21"/>
      <c r="N1769" s="393"/>
      <c r="O1769" s="393"/>
      <c r="P1769" s="393"/>
      <c r="Q1769" s="393"/>
      <c r="R1769" s="21"/>
      <c r="S1769" s="21"/>
      <c r="T1769" s="21"/>
      <c r="U1769" s="21"/>
      <c r="V1769" s="21"/>
      <c r="W1769" s="21"/>
      <c r="X1769" s="21"/>
      <c r="Y1769" s="21"/>
      <c r="Z1769" s="15"/>
      <c r="AA1769" s="15"/>
      <c r="AB1769" s="15"/>
      <c r="AC1769" s="15"/>
      <c r="AD1769" s="15"/>
      <c r="AE1769" s="15"/>
      <c r="AF1769" s="15"/>
      <c r="AG1769" s="15" t="s">
        <v>131</v>
      </c>
      <c r="AH1769" s="15">
        <v>0</v>
      </c>
      <c r="AI1769" s="15"/>
      <c r="AJ1769" s="15"/>
      <c r="AK1769" s="15"/>
      <c r="AL1769" s="15"/>
      <c r="AM1769" s="15"/>
      <c r="AN1769" s="15"/>
      <c r="AO1769" s="15"/>
      <c r="AP1769" s="15"/>
      <c r="AQ1769" s="15"/>
      <c r="AR1769" s="15"/>
      <c r="AS1769" s="15"/>
      <c r="AT1769" s="15"/>
      <c r="AU1769" s="15"/>
      <c r="AV1769" s="15"/>
      <c r="AW1769" s="15"/>
      <c r="AX1769" s="15"/>
      <c r="AY1769" s="15"/>
      <c r="AZ1769" s="15"/>
      <c r="BA1769" s="15"/>
      <c r="BB1769" s="15"/>
      <c r="BC1769" s="15"/>
      <c r="BD1769" s="15"/>
      <c r="BE1769" s="15"/>
      <c r="BF1769" s="15"/>
      <c r="BG1769" s="15"/>
      <c r="BH1769" s="15"/>
    </row>
    <row r="1770" spans="1:60" outlineLevel="3">
      <c r="A1770" s="18"/>
      <c r="B1770" s="19"/>
      <c r="C1770" s="30" t="s">
        <v>531</v>
      </c>
      <c r="D1770" s="23"/>
      <c r="E1770" s="34">
        <v>1.8129999999999999</v>
      </c>
      <c r="F1770" s="21"/>
      <c r="G1770" s="21"/>
      <c r="H1770" s="21"/>
      <c r="I1770" s="21"/>
      <c r="J1770" s="21"/>
      <c r="K1770" s="21"/>
      <c r="L1770" s="21"/>
      <c r="M1770" s="21"/>
      <c r="N1770" s="393"/>
      <c r="O1770" s="393"/>
      <c r="P1770" s="393"/>
      <c r="Q1770" s="393"/>
      <c r="R1770" s="21"/>
      <c r="S1770" s="21"/>
      <c r="T1770" s="21"/>
      <c r="U1770" s="21"/>
      <c r="V1770" s="21"/>
      <c r="W1770" s="21"/>
      <c r="X1770" s="21"/>
      <c r="Y1770" s="21"/>
      <c r="Z1770" s="15"/>
      <c r="AA1770" s="15"/>
      <c r="AB1770" s="15"/>
      <c r="AC1770" s="15"/>
      <c r="AD1770" s="15"/>
      <c r="AE1770" s="15"/>
      <c r="AF1770" s="15"/>
      <c r="AG1770" s="15" t="s">
        <v>131</v>
      </c>
      <c r="AH1770" s="15">
        <v>0</v>
      </c>
      <c r="AI1770" s="15"/>
      <c r="AJ1770" s="15"/>
      <c r="AK1770" s="15"/>
      <c r="AL1770" s="15"/>
      <c r="AM1770" s="15"/>
      <c r="AN1770" s="15"/>
      <c r="AO1770" s="15"/>
      <c r="AP1770" s="15"/>
      <c r="AQ1770" s="15"/>
      <c r="AR1770" s="15"/>
      <c r="AS1770" s="15"/>
      <c r="AT1770" s="15"/>
      <c r="AU1770" s="15"/>
      <c r="AV1770" s="15"/>
      <c r="AW1770" s="15"/>
      <c r="AX1770" s="15"/>
      <c r="AY1770" s="15"/>
      <c r="AZ1770" s="15"/>
      <c r="BA1770" s="15"/>
      <c r="BB1770" s="15"/>
      <c r="BC1770" s="15"/>
      <c r="BD1770" s="15"/>
      <c r="BE1770" s="15"/>
      <c r="BF1770" s="15"/>
      <c r="BG1770" s="15"/>
      <c r="BH1770" s="15"/>
    </row>
    <row r="1771" spans="1:60" outlineLevel="3">
      <c r="A1771" s="18"/>
      <c r="B1771" s="19"/>
      <c r="C1771" s="30" t="s">
        <v>532</v>
      </c>
      <c r="D1771" s="23"/>
      <c r="E1771" s="34">
        <v>8.16</v>
      </c>
      <c r="F1771" s="21"/>
      <c r="G1771" s="21"/>
      <c r="H1771" s="21"/>
      <c r="I1771" s="21"/>
      <c r="J1771" s="21"/>
      <c r="K1771" s="21"/>
      <c r="L1771" s="21"/>
      <c r="M1771" s="21"/>
      <c r="N1771" s="393"/>
      <c r="O1771" s="393"/>
      <c r="P1771" s="393"/>
      <c r="Q1771" s="393"/>
      <c r="R1771" s="21"/>
      <c r="S1771" s="21"/>
      <c r="T1771" s="21"/>
      <c r="U1771" s="21"/>
      <c r="V1771" s="21"/>
      <c r="W1771" s="21"/>
      <c r="X1771" s="21"/>
      <c r="Y1771" s="21"/>
      <c r="Z1771" s="15"/>
      <c r="AA1771" s="15"/>
      <c r="AB1771" s="15"/>
      <c r="AC1771" s="15"/>
      <c r="AD1771" s="15"/>
      <c r="AE1771" s="15"/>
      <c r="AF1771" s="15"/>
      <c r="AG1771" s="15" t="s">
        <v>131</v>
      </c>
      <c r="AH1771" s="15">
        <v>0</v>
      </c>
      <c r="AI1771" s="15"/>
      <c r="AJ1771" s="15"/>
      <c r="AK1771" s="15"/>
      <c r="AL1771" s="15"/>
      <c r="AM1771" s="15"/>
      <c r="AN1771" s="15"/>
      <c r="AO1771" s="15"/>
      <c r="AP1771" s="15"/>
      <c r="AQ1771" s="15"/>
      <c r="AR1771" s="15"/>
      <c r="AS1771" s="15"/>
      <c r="AT1771" s="15"/>
      <c r="AU1771" s="15"/>
      <c r="AV1771" s="15"/>
      <c r="AW1771" s="15"/>
      <c r="AX1771" s="15"/>
      <c r="AY1771" s="15"/>
      <c r="AZ1771" s="15"/>
      <c r="BA1771" s="15"/>
      <c r="BB1771" s="15"/>
      <c r="BC1771" s="15"/>
      <c r="BD1771" s="15"/>
      <c r="BE1771" s="15"/>
      <c r="BF1771" s="15"/>
      <c r="BG1771" s="15"/>
      <c r="BH1771" s="15"/>
    </row>
    <row r="1772" spans="1:60" outlineLevel="3">
      <c r="A1772" s="18"/>
      <c r="B1772" s="19"/>
      <c r="C1772" s="30" t="s">
        <v>533</v>
      </c>
      <c r="D1772" s="23"/>
      <c r="E1772" s="34">
        <v>60</v>
      </c>
      <c r="F1772" s="21"/>
      <c r="G1772" s="21"/>
      <c r="H1772" s="21"/>
      <c r="I1772" s="21"/>
      <c r="J1772" s="21"/>
      <c r="K1772" s="21"/>
      <c r="L1772" s="21"/>
      <c r="M1772" s="21"/>
      <c r="N1772" s="393"/>
      <c r="O1772" s="393"/>
      <c r="P1772" s="393"/>
      <c r="Q1772" s="393"/>
      <c r="R1772" s="21"/>
      <c r="S1772" s="21"/>
      <c r="T1772" s="21"/>
      <c r="U1772" s="21"/>
      <c r="V1772" s="21"/>
      <c r="W1772" s="21"/>
      <c r="X1772" s="21"/>
      <c r="Y1772" s="21"/>
      <c r="Z1772" s="15"/>
      <c r="AA1772" s="15"/>
      <c r="AB1772" s="15"/>
      <c r="AC1772" s="15"/>
      <c r="AD1772" s="15"/>
      <c r="AE1772" s="15"/>
      <c r="AF1772" s="15"/>
      <c r="AG1772" s="15" t="s">
        <v>131</v>
      </c>
      <c r="AH1772" s="15">
        <v>0</v>
      </c>
      <c r="AI1772" s="15"/>
      <c r="AJ1772" s="15"/>
      <c r="AK1772" s="15"/>
      <c r="AL1772" s="15"/>
      <c r="AM1772" s="15"/>
      <c r="AN1772" s="15"/>
      <c r="AO1772" s="15"/>
      <c r="AP1772" s="15"/>
      <c r="AQ1772" s="15"/>
      <c r="AR1772" s="15"/>
      <c r="AS1772" s="15"/>
      <c r="AT1772" s="15"/>
      <c r="AU1772" s="15"/>
      <c r="AV1772" s="15"/>
      <c r="AW1772" s="15"/>
      <c r="AX1772" s="15"/>
      <c r="AY1772" s="15"/>
      <c r="AZ1772" s="15"/>
      <c r="BA1772" s="15"/>
      <c r="BB1772" s="15"/>
      <c r="BC1772" s="15"/>
      <c r="BD1772" s="15"/>
      <c r="BE1772" s="15"/>
      <c r="BF1772" s="15"/>
      <c r="BG1772" s="15"/>
      <c r="BH1772" s="15"/>
    </row>
    <row r="1773" spans="1:60" outlineLevel="3">
      <c r="A1773" s="18"/>
      <c r="B1773" s="19"/>
      <c r="C1773" s="30" t="s">
        <v>503</v>
      </c>
      <c r="D1773" s="23"/>
      <c r="E1773" s="34">
        <v>2.52</v>
      </c>
      <c r="F1773" s="21"/>
      <c r="G1773" s="21"/>
      <c r="H1773" s="21"/>
      <c r="I1773" s="21"/>
      <c r="J1773" s="21"/>
      <c r="K1773" s="21"/>
      <c r="L1773" s="21"/>
      <c r="M1773" s="21"/>
      <c r="N1773" s="393"/>
      <c r="O1773" s="393"/>
      <c r="P1773" s="393"/>
      <c r="Q1773" s="393"/>
      <c r="R1773" s="21"/>
      <c r="S1773" s="21"/>
      <c r="T1773" s="21"/>
      <c r="U1773" s="21"/>
      <c r="V1773" s="21"/>
      <c r="W1773" s="21"/>
      <c r="X1773" s="21"/>
      <c r="Y1773" s="21"/>
      <c r="Z1773" s="15"/>
      <c r="AA1773" s="15"/>
      <c r="AB1773" s="15"/>
      <c r="AC1773" s="15"/>
      <c r="AD1773" s="15"/>
      <c r="AE1773" s="15"/>
      <c r="AF1773" s="15"/>
      <c r="AG1773" s="15" t="s">
        <v>131</v>
      </c>
      <c r="AH1773" s="15">
        <v>0</v>
      </c>
      <c r="AI1773" s="15"/>
      <c r="AJ1773" s="15"/>
      <c r="AK1773" s="15"/>
      <c r="AL1773" s="15"/>
      <c r="AM1773" s="15"/>
      <c r="AN1773" s="15"/>
      <c r="AO1773" s="15"/>
      <c r="AP1773" s="15"/>
      <c r="AQ1773" s="15"/>
      <c r="AR1773" s="15"/>
      <c r="AS1773" s="15"/>
      <c r="AT1773" s="15"/>
      <c r="AU1773" s="15"/>
      <c r="AV1773" s="15"/>
      <c r="AW1773" s="15"/>
      <c r="AX1773" s="15"/>
      <c r="AY1773" s="15"/>
      <c r="AZ1773" s="15"/>
      <c r="BA1773" s="15"/>
      <c r="BB1773" s="15"/>
      <c r="BC1773" s="15"/>
      <c r="BD1773" s="15"/>
      <c r="BE1773" s="15"/>
      <c r="BF1773" s="15"/>
      <c r="BG1773" s="15"/>
      <c r="BH1773" s="15"/>
    </row>
    <row r="1774" spans="1:60" outlineLevel="3">
      <c r="A1774" s="18"/>
      <c r="B1774" s="19"/>
      <c r="C1774" s="30" t="s">
        <v>534</v>
      </c>
      <c r="D1774" s="23"/>
      <c r="E1774" s="34">
        <v>3.36</v>
      </c>
      <c r="F1774" s="21"/>
      <c r="G1774" s="21"/>
      <c r="H1774" s="21"/>
      <c r="I1774" s="21"/>
      <c r="J1774" s="21"/>
      <c r="K1774" s="21"/>
      <c r="L1774" s="21"/>
      <c r="M1774" s="21"/>
      <c r="N1774" s="393"/>
      <c r="O1774" s="393"/>
      <c r="P1774" s="393"/>
      <c r="Q1774" s="393"/>
      <c r="R1774" s="21"/>
      <c r="S1774" s="21"/>
      <c r="T1774" s="21"/>
      <c r="U1774" s="21"/>
      <c r="V1774" s="21"/>
      <c r="W1774" s="21"/>
      <c r="X1774" s="21"/>
      <c r="Y1774" s="21"/>
      <c r="Z1774" s="15"/>
      <c r="AA1774" s="15"/>
      <c r="AB1774" s="15"/>
      <c r="AC1774" s="15"/>
      <c r="AD1774" s="15"/>
      <c r="AE1774" s="15"/>
      <c r="AF1774" s="15"/>
      <c r="AG1774" s="15" t="s">
        <v>131</v>
      </c>
      <c r="AH1774" s="15">
        <v>0</v>
      </c>
      <c r="AI1774" s="15"/>
      <c r="AJ1774" s="15"/>
      <c r="AK1774" s="15"/>
      <c r="AL1774" s="15"/>
      <c r="AM1774" s="15"/>
      <c r="AN1774" s="15"/>
      <c r="AO1774" s="15"/>
      <c r="AP1774" s="15"/>
      <c r="AQ1774" s="15"/>
      <c r="AR1774" s="15"/>
      <c r="AS1774" s="15"/>
      <c r="AT1774" s="15"/>
      <c r="AU1774" s="15"/>
      <c r="AV1774" s="15"/>
      <c r="AW1774" s="15"/>
      <c r="AX1774" s="15"/>
      <c r="AY1774" s="15"/>
      <c r="AZ1774" s="15"/>
      <c r="BA1774" s="15"/>
      <c r="BB1774" s="15"/>
      <c r="BC1774" s="15"/>
      <c r="BD1774" s="15"/>
      <c r="BE1774" s="15"/>
      <c r="BF1774" s="15"/>
      <c r="BG1774" s="15"/>
      <c r="BH1774" s="15"/>
    </row>
    <row r="1775" spans="1:60" outlineLevel="3">
      <c r="A1775" s="18"/>
      <c r="B1775" s="19"/>
      <c r="C1775" s="30" t="s">
        <v>535</v>
      </c>
      <c r="D1775" s="23"/>
      <c r="E1775" s="34">
        <v>2.6970000000000001</v>
      </c>
      <c r="F1775" s="21"/>
      <c r="G1775" s="21"/>
      <c r="H1775" s="21"/>
      <c r="I1775" s="21"/>
      <c r="J1775" s="21"/>
      <c r="K1775" s="21"/>
      <c r="L1775" s="21"/>
      <c r="M1775" s="21"/>
      <c r="N1775" s="393"/>
      <c r="O1775" s="393"/>
      <c r="P1775" s="393"/>
      <c r="Q1775" s="393"/>
      <c r="R1775" s="21"/>
      <c r="S1775" s="21"/>
      <c r="T1775" s="21"/>
      <c r="U1775" s="21"/>
      <c r="V1775" s="21"/>
      <c r="W1775" s="21"/>
      <c r="X1775" s="21"/>
      <c r="Y1775" s="21"/>
      <c r="Z1775" s="15"/>
      <c r="AA1775" s="15"/>
      <c r="AB1775" s="15"/>
      <c r="AC1775" s="15"/>
      <c r="AD1775" s="15"/>
      <c r="AE1775" s="15"/>
      <c r="AF1775" s="15"/>
      <c r="AG1775" s="15" t="s">
        <v>131</v>
      </c>
      <c r="AH1775" s="15">
        <v>0</v>
      </c>
      <c r="AI1775" s="15"/>
      <c r="AJ1775" s="15"/>
      <c r="AK1775" s="15"/>
      <c r="AL1775" s="15"/>
      <c r="AM1775" s="15"/>
      <c r="AN1775" s="15"/>
      <c r="AO1775" s="15"/>
      <c r="AP1775" s="15"/>
      <c r="AQ1775" s="15"/>
      <c r="AR1775" s="15"/>
      <c r="AS1775" s="15"/>
      <c r="AT1775" s="15"/>
      <c r="AU1775" s="15"/>
      <c r="AV1775" s="15"/>
      <c r="AW1775" s="15"/>
      <c r="AX1775" s="15"/>
      <c r="AY1775" s="15"/>
      <c r="AZ1775" s="15"/>
      <c r="BA1775" s="15"/>
      <c r="BB1775" s="15"/>
      <c r="BC1775" s="15"/>
      <c r="BD1775" s="15"/>
      <c r="BE1775" s="15"/>
      <c r="BF1775" s="15"/>
      <c r="BG1775" s="15"/>
      <c r="BH1775" s="15"/>
    </row>
    <row r="1776" spans="1:60" outlineLevel="3">
      <c r="A1776" s="18"/>
      <c r="B1776" s="19"/>
      <c r="C1776" s="30" t="s">
        <v>536</v>
      </c>
      <c r="D1776" s="23"/>
      <c r="E1776" s="34">
        <v>4.9444999999999997</v>
      </c>
      <c r="F1776" s="21"/>
      <c r="G1776" s="21"/>
      <c r="H1776" s="21"/>
      <c r="I1776" s="21"/>
      <c r="J1776" s="21"/>
      <c r="K1776" s="21"/>
      <c r="L1776" s="21"/>
      <c r="M1776" s="21"/>
      <c r="N1776" s="393"/>
      <c r="O1776" s="393"/>
      <c r="P1776" s="393"/>
      <c r="Q1776" s="393"/>
      <c r="R1776" s="21"/>
      <c r="S1776" s="21"/>
      <c r="T1776" s="21"/>
      <c r="U1776" s="21"/>
      <c r="V1776" s="21"/>
      <c r="W1776" s="21"/>
      <c r="X1776" s="21"/>
      <c r="Y1776" s="21"/>
      <c r="Z1776" s="15"/>
      <c r="AA1776" s="15"/>
      <c r="AB1776" s="15"/>
      <c r="AC1776" s="15"/>
      <c r="AD1776" s="15"/>
      <c r="AE1776" s="15"/>
      <c r="AF1776" s="15"/>
      <c r="AG1776" s="15" t="s">
        <v>131</v>
      </c>
      <c r="AH1776" s="15">
        <v>0</v>
      </c>
      <c r="AI1776" s="15"/>
      <c r="AJ1776" s="15"/>
      <c r="AK1776" s="15"/>
      <c r="AL1776" s="15"/>
      <c r="AM1776" s="15"/>
      <c r="AN1776" s="15"/>
      <c r="AO1776" s="15"/>
      <c r="AP1776" s="15"/>
      <c r="AQ1776" s="15"/>
      <c r="AR1776" s="15"/>
      <c r="AS1776" s="15"/>
      <c r="AT1776" s="15"/>
      <c r="AU1776" s="15"/>
      <c r="AV1776" s="15"/>
      <c r="AW1776" s="15"/>
      <c r="AX1776" s="15"/>
      <c r="AY1776" s="15"/>
      <c r="AZ1776" s="15"/>
      <c r="BA1776" s="15"/>
      <c r="BB1776" s="15"/>
      <c r="BC1776" s="15"/>
      <c r="BD1776" s="15"/>
      <c r="BE1776" s="15"/>
      <c r="BF1776" s="15"/>
      <c r="BG1776" s="15"/>
      <c r="BH1776" s="15"/>
    </row>
    <row r="1777" spans="1:60" outlineLevel="3">
      <c r="A1777" s="18"/>
      <c r="B1777" s="19"/>
      <c r="C1777" s="30" t="s">
        <v>537</v>
      </c>
      <c r="D1777" s="23"/>
      <c r="E1777" s="34">
        <v>3.2669999999999999</v>
      </c>
      <c r="F1777" s="21"/>
      <c r="G1777" s="21"/>
      <c r="H1777" s="21"/>
      <c r="I1777" s="21"/>
      <c r="J1777" s="21"/>
      <c r="K1777" s="21"/>
      <c r="L1777" s="21"/>
      <c r="M1777" s="21"/>
      <c r="N1777" s="393"/>
      <c r="O1777" s="393"/>
      <c r="P1777" s="393"/>
      <c r="Q1777" s="393"/>
      <c r="R1777" s="21"/>
      <c r="S1777" s="21"/>
      <c r="T1777" s="21"/>
      <c r="U1777" s="21"/>
      <c r="V1777" s="21"/>
      <c r="W1777" s="21"/>
      <c r="X1777" s="21"/>
      <c r="Y1777" s="21"/>
      <c r="Z1777" s="15"/>
      <c r="AA1777" s="15"/>
      <c r="AB1777" s="15"/>
      <c r="AC1777" s="15"/>
      <c r="AD1777" s="15"/>
      <c r="AE1777" s="15"/>
      <c r="AF1777" s="15"/>
      <c r="AG1777" s="15" t="s">
        <v>131</v>
      </c>
      <c r="AH1777" s="15">
        <v>0</v>
      </c>
      <c r="AI1777" s="15"/>
      <c r="AJ1777" s="15"/>
      <c r="AK1777" s="15"/>
      <c r="AL1777" s="15"/>
      <c r="AM1777" s="15"/>
      <c r="AN1777" s="15"/>
      <c r="AO1777" s="15"/>
      <c r="AP1777" s="15"/>
      <c r="AQ1777" s="15"/>
      <c r="AR1777" s="15"/>
      <c r="AS1777" s="15"/>
      <c r="AT1777" s="15"/>
      <c r="AU1777" s="15"/>
      <c r="AV1777" s="15"/>
      <c r="AW1777" s="15"/>
      <c r="AX1777" s="15"/>
      <c r="AY1777" s="15"/>
      <c r="AZ1777" s="15"/>
      <c r="BA1777" s="15"/>
      <c r="BB1777" s="15"/>
      <c r="BC1777" s="15"/>
      <c r="BD1777" s="15"/>
      <c r="BE1777" s="15"/>
      <c r="BF1777" s="15"/>
      <c r="BG1777" s="15"/>
      <c r="BH1777" s="15"/>
    </row>
    <row r="1778" spans="1:60" outlineLevel="3">
      <c r="A1778" s="18"/>
      <c r="B1778" s="19"/>
      <c r="C1778" s="30" t="s">
        <v>538</v>
      </c>
      <c r="D1778" s="23"/>
      <c r="E1778" s="34">
        <v>10.293749999999999</v>
      </c>
      <c r="F1778" s="21"/>
      <c r="G1778" s="21"/>
      <c r="H1778" s="21"/>
      <c r="I1778" s="21"/>
      <c r="J1778" s="21"/>
      <c r="K1778" s="21"/>
      <c r="L1778" s="21"/>
      <c r="M1778" s="21"/>
      <c r="N1778" s="393"/>
      <c r="O1778" s="393"/>
      <c r="P1778" s="393"/>
      <c r="Q1778" s="393"/>
      <c r="R1778" s="21"/>
      <c r="S1778" s="21"/>
      <c r="T1778" s="21"/>
      <c r="U1778" s="21"/>
      <c r="V1778" s="21"/>
      <c r="W1778" s="21"/>
      <c r="X1778" s="21"/>
      <c r="Y1778" s="21"/>
      <c r="Z1778" s="15"/>
      <c r="AA1778" s="15"/>
      <c r="AB1778" s="15"/>
      <c r="AC1778" s="15"/>
      <c r="AD1778" s="15"/>
      <c r="AE1778" s="15"/>
      <c r="AF1778" s="15"/>
      <c r="AG1778" s="15" t="s">
        <v>131</v>
      </c>
      <c r="AH1778" s="15">
        <v>0</v>
      </c>
      <c r="AI1778" s="15"/>
      <c r="AJ1778" s="15"/>
      <c r="AK1778" s="15"/>
      <c r="AL1778" s="15"/>
      <c r="AM1778" s="15"/>
      <c r="AN1778" s="15"/>
      <c r="AO1778" s="15"/>
      <c r="AP1778" s="15"/>
      <c r="AQ1778" s="15"/>
      <c r="AR1778" s="15"/>
      <c r="AS1778" s="15"/>
      <c r="AT1778" s="15"/>
      <c r="AU1778" s="15"/>
      <c r="AV1778" s="15"/>
      <c r="AW1778" s="15"/>
      <c r="AX1778" s="15"/>
      <c r="AY1778" s="15"/>
      <c r="AZ1778" s="15"/>
      <c r="BA1778" s="15"/>
      <c r="BB1778" s="15"/>
      <c r="BC1778" s="15"/>
      <c r="BD1778" s="15"/>
      <c r="BE1778" s="15"/>
      <c r="BF1778" s="15"/>
      <c r="BG1778" s="15"/>
      <c r="BH1778" s="15"/>
    </row>
    <row r="1779" spans="1:60" outlineLevel="3">
      <c r="A1779" s="18"/>
      <c r="B1779" s="19"/>
      <c r="C1779" s="30" t="s">
        <v>539</v>
      </c>
      <c r="D1779" s="23"/>
      <c r="E1779" s="34">
        <v>2.7357499999999999</v>
      </c>
      <c r="F1779" s="21"/>
      <c r="G1779" s="21"/>
      <c r="H1779" s="21"/>
      <c r="I1779" s="21"/>
      <c r="J1779" s="21"/>
      <c r="K1779" s="21"/>
      <c r="L1779" s="21"/>
      <c r="M1779" s="21"/>
      <c r="N1779" s="393"/>
      <c r="O1779" s="393"/>
      <c r="P1779" s="393"/>
      <c r="Q1779" s="393"/>
      <c r="R1779" s="21"/>
      <c r="S1779" s="21"/>
      <c r="T1779" s="21"/>
      <c r="U1779" s="21"/>
      <c r="V1779" s="21"/>
      <c r="W1779" s="21"/>
      <c r="X1779" s="21"/>
      <c r="Y1779" s="21"/>
      <c r="Z1779" s="15"/>
      <c r="AA1779" s="15"/>
      <c r="AB1779" s="15"/>
      <c r="AC1779" s="15"/>
      <c r="AD1779" s="15"/>
      <c r="AE1779" s="15"/>
      <c r="AF1779" s="15"/>
      <c r="AG1779" s="15" t="s">
        <v>131</v>
      </c>
      <c r="AH1779" s="15">
        <v>0</v>
      </c>
      <c r="AI1779" s="15"/>
      <c r="AJ1779" s="15"/>
      <c r="AK1779" s="15"/>
      <c r="AL1779" s="15"/>
      <c r="AM1779" s="15"/>
      <c r="AN1779" s="15"/>
      <c r="AO1779" s="15"/>
      <c r="AP1779" s="15"/>
      <c r="AQ1779" s="15"/>
      <c r="AR1779" s="15"/>
      <c r="AS1779" s="15"/>
      <c r="AT1779" s="15"/>
      <c r="AU1779" s="15"/>
      <c r="AV1779" s="15"/>
      <c r="AW1779" s="15"/>
      <c r="AX1779" s="15"/>
      <c r="AY1779" s="15"/>
      <c r="AZ1779" s="15"/>
      <c r="BA1779" s="15"/>
      <c r="BB1779" s="15"/>
      <c r="BC1779" s="15"/>
      <c r="BD1779" s="15"/>
      <c r="BE1779" s="15"/>
      <c r="BF1779" s="15"/>
      <c r="BG1779" s="15"/>
      <c r="BH1779" s="15"/>
    </row>
    <row r="1780" spans="1:60" outlineLevel="3">
      <c r="A1780" s="18"/>
      <c r="B1780" s="19"/>
      <c r="C1780" s="30" t="s">
        <v>540</v>
      </c>
      <c r="D1780" s="23"/>
      <c r="E1780" s="34">
        <v>5.58</v>
      </c>
      <c r="F1780" s="21"/>
      <c r="G1780" s="21"/>
      <c r="H1780" s="21"/>
      <c r="I1780" s="21"/>
      <c r="J1780" s="21"/>
      <c r="K1780" s="21"/>
      <c r="L1780" s="21"/>
      <c r="M1780" s="21"/>
      <c r="N1780" s="393"/>
      <c r="O1780" s="393"/>
      <c r="P1780" s="393"/>
      <c r="Q1780" s="393"/>
      <c r="R1780" s="21"/>
      <c r="S1780" s="21"/>
      <c r="T1780" s="21"/>
      <c r="U1780" s="21"/>
      <c r="V1780" s="21"/>
      <c r="W1780" s="21"/>
      <c r="X1780" s="21"/>
      <c r="Y1780" s="21"/>
      <c r="Z1780" s="15"/>
      <c r="AA1780" s="15"/>
      <c r="AB1780" s="15"/>
      <c r="AC1780" s="15"/>
      <c r="AD1780" s="15"/>
      <c r="AE1780" s="15"/>
      <c r="AF1780" s="15"/>
      <c r="AG1780" s="15" t="s">
        <v>131</v>
      </c>
      <c r="AH1780" s="15">
        <v>0</v>
      </c>
      <c r="AI1780" s="15"/>
      <c r="AJ1780" s="15"/>
      <c r="AK1780" s="15"/>
      <c r="AL1780" s="15"/>
      <c r="AM1780" s="15"/>
      <c r="AN1780" s="15"/>
      <c r="AO1780" s="15"/>
      <c r="AP1780" s="15"/>
      <c r="AQ1780" s="15"/>
      <c r="AR1780" s="15"/>
      <c r="AS1780" s="15"/>
      <c r="AT1780" s="15"/>
      <c r="AU1780" s="15"/>
      <c r="AV1780" s="15"/>
      <c r="AW1780" s="15"/>
      <c r="AX1780" s="15"/>
      <c r="AY1780" s="15"/>
      <c r="AZ1780" s="15"/>
      <c r="BA1780" s="15"/>
      <c r="BB1780" s="15"/>
      <c r="BC1780" s="15"/>
      <c r="BD1780" s="15"/>
      <c r="BE1780" s="15"/>
      <c r="BF1780" s="15"/>
      <c r="BG1780" s="15"/>
      <c r="BH1780" s="15"/>
    </row>
    <row r="1781" spans="1:60" outlineLevel="3">
      <c r="A1781" s="18"/>
      <c r="B1781" s="19"/>
      <c r="C1781" s="30" t="s">
        <v>541</v>
      </c>
      <c r="D1781" s="23"/>
      <c r="E1781" s="34">
        <v>3.3075000000000001</v>
      </c>
      <c r="F1781" s="21"/>
      <c r="G1781" s="21"/>
      <c r="H1781" s="21"/>
      <c r="I1781" s="21"/>
      <c r="J1781" s="21"/>
      <c r="K1781" s="21"/>
      <c r="L1781" s="21"/>
      <c r="M1781" s="21"/>
      <c r="N1781" s="393"/>
      <c r="O1781" s="393"/>
      <c r="P1781" s="393"/>
      <c r="Q1781" s="393"/>
      <c r="R1781" s="21"/>
      <c r="S1781" s="21"/>
      <c r="T1781" s="21"/>
      <c r="U1781" s="21"/>
      <c r="V1781" s="21"/>
      <c r="W1781" s="21"/>
      <c r="X1781" s="21"/>
      <c r="Y1781" s="21"/>
      <c r="Z1781" s="15"/>
      <c r="AA1781" s="15"/>
      <c r="AB1781" s="15"/>
      <c r="AC1781" s="15"/>
      <c r="AD1781" s="15"/>
      <c r="AE1781" s="15"/>
      <c r="AF1781" s="15"/>
      <c r="AG1781" s="15" t="s">
        <v>131</v>
      </c>
      <c r="AH1781" s="15">
        <v>0</v>
      </c>
      <c r="AI1781" s="15"/>
      <c r="AJ1781" s="15"/>
      <c r="AK1781" s="15"/>
      <c r="AL1781" s="15"/>
      <c r="AM1781" s="15"/>
      <c r="AN1781" s="15"/>
      <c r="AO1781" s="15"/>
      <c r="AP1781" s="15"/>
      <c r="AQ1781" s="15"/>
      <c r="AR1781" s="15"/>
      <c r="AS1781" s="15"/>
      <c r="AT1781" s="15"/>
      <c r="AU1781" s="15"/>
      <c r="AV1781" s="15"/>
      <c r="AW1781" s="15"/>
      <c r="AX1781" s="15"/>
      <c r="AY1781" s="15"/>
      <c r="AZ1781" s="15"/>
      <c r="BA1781" s="15"/>
      <c r="BB1781" s="15"/>
      <c r="BC1781" s="15"/>
      <c r="BD1781" s="15"/>
      <c r="BE1781" s="15"/>
      <c r="BF1781" s="15"/>
      <c r="BG1781" s="15"/>
      <c r="BH1781" s="15"/>
    </row>
    <row r="1782" spans="1:60" outlineLevel="3">
      <c r="A1782" s="18"/>
      <c r="B1782" s="19"/>
      <c r="C1782" s="30" t="s">
        <v>542</v>
      </c>
      <c r="D1782" s="23"/>
      <c r="E1782" s="34">
        <v>3.2850000000000001</v>
      </c>
      <c r="F1782" s="21"/>
      <c r="G1782" s="21"/>
      <c r="H1782" s="21"/>
      <c r="I1782" s="21"/>
      <c r="J1782" s="21"/>
      <c r="K1782" s="21"/>
      <c r="L1782" s="21"/>
      <c r="M1782" s="21"/>
      <c r="N1782" s="393"/>
      <c r="O1782" s="393"/>
      <c r="P1782" s="393"/>
      <c r="Q1782" s="393"/>
      <c r="R1782" s="21"/>
      <c r="S1782" s="21"/>
      <c r="T1782" s="21"/>
      <c r="U1782" s="21"/>
      <c r="V1782" s="21"/>
      <c r="W1782" s="21"/>
      <c r="X1782" s="21"/>
      <c r="Y1782" s="21"/>
      <c r="Z1782" s="15"/>
      <c r="AA1782" s="15"/>
      <c r="AB1782" s="15"/>
      <c r="AC1782" s="15"/>
      <c r="AD1782" s="15"/>
      <c r="AE1782" s="15"/>
      <c r="AF1782" s="15"/>
      <c r="AG1782" s="15" t="s">
        <v>131</v>
      </c>
      <c r="AH1782" s="15">
        <v>0</v>
      </c>
      <c r="AI1782" s="15"/>
      <c r="AJ1782" s="15"/>
      <c r="AK1782" s="15"/>
      <c r="AL1782" s="15"/>
      <c r="AM1782" s="15"/>
      <c r="AN1782" s="15"/>
      <c r="AO1782" s="15"/>
      <c r="AP1782" s="15"/>
      <c r="AQ1782" s="15"/>
      <c r="AR1782" s="15"/>
      <c r="AS1782" s="15"/>
      <c r="AT1782" s="15"/>
      <c r="AU1782" s="15"/>
      <c r="AV1782" s="15"/>
      <c r="AW1782" s="15"/>
      <c r="AX1782" s="15"/>
      <c r="AY1782" s="15"/>
      <c r="AZ1782" s="15"/>
      <c r="BA1782" s="15"/>
      <c r="BB1782" s="15"/>
      <c r="BC1782" s="15"/>
      <c r="BD1782" s="15"/>
      <c r="BE1782" s="15"/>
      <c r="BF1782" s="15"/>
      <c r="BG1782" s="15"/>
      <c r="BH1782" s="15"/>
    </row>
    <row r="1783" spans="1:60" outlineLevel="3">
      <c r="A1783" s="18"/>
      <c r="B1783" s="19"/>
      <c r="C1783" s="30" t="s">
        <v>543</v>
      </c>
      <c r="D1783" s="23"/>
      <c r="E1783" s="34">
        <v>3.96</v>
      </c>
      <c r="F1783" s="21"/>
      <c r="G1783" s="21"/>
      <c r="H1783" s="21"/>
      <c r="I1783" s="21"/>
      <c r="J1783" s="21"/>
      <c r="K1783" s="21"/>
      <c r="L1783" s="21"/>
      <c r="M1783" s="21"/>
      <c r="N1783" s="393"/>
      <c r="O1783" s="393"/>
      <c r="P1783" s="393"/>
      <c r="Q1783" s="393"/>
      <c r="R1783" s="21"/>
      <c r="S1783" s="21"/>
      <c r="T1783" s="21"/>
      <c r="U1783" s="21"/>
      <c r="V1783" s="21"/>
      <c r="W1783" s="21"/>
      <c r="X1783" s="21"/>
      <c r="Y1783" s="21"/>
      <c r="Z1783" s="15"/>
      <c r="AA1783" s="15"/>
      <c r="AB1783" s="15"/>
      <c r="AC1783" s="15"/>
      <c r="AD1783" s="15"/>
      <c r="AE1783" s="15"/>
      <c r="AF1783" s="15"/>
      <c r="AG1783" s="15" t="s">
        <v>131</v>
      </c>
      <c r="AH1783" s="15">
        <v>0</v>
      </c>
      <c r="AI1783" s="15"/>
      <c r="AJ1783" s="15"/>
      <c r="AK1783" s="15"/>
      <c r="AL1783" s="15"/>
      <c r="AM1783" s="15"/>
      <c r="AN1783" s="15"/>
      <c r="AO1783" s="15"/>
      <c r="AP1783" s="15"/>
      <c r="AQ1783" s="15"/>
      <c r="AR1783" s="15"/>
      <c r="AS1783" s="15"/>
      <c r="AT1783" s="15"/>
      <c r="AU1783" s="15"/>
      <c r="AV1783" s="15"/>
      <c r="AW1783" s="15"/>
      <c r="AX1783" s="15"/>
      <c r="AY1783" s="15"/>
      <c r="AZ1783" s="15"/>
      <c r="BA1783" s="15"/>
      <c r="BB1783" s="15"/>
      <c r="BC1783" s="15"/>
      <c r="BD1783" s="15"/>
      <c r="BE1783" s="15"/>
      <c r="BF1783" s="15"/>
      <c r="BG1783" s="15"/>
      <c r="BH1783" s="15"/>
    </row>
    <row r="1784" spans="1:60" outlineLevel="3">
      <c r="A1784" s="18"/>
      <c r="B1784" s="19"/>
      <c r="C1784" s="30" t="s">
        <v>542</v>
      </c>
      <c r="D1784" s="23"/>
      <c r="E1784" s="34">
        <v>3.2850000000000001</v>
      </c>
      <c r="F1784" s="21"/>
      <c r="G1784" s="21"/>
      <c r="H1784" s="21"/>
      <c r="I1784" s="21"/>
      <c r="J1784" s="21"/>
      <c r="K1784" s="21"/>
      <c r="L1784" s="21"/>
      <c r="M1784" s="21"/>
      <c r="N1784" s="393"/>
      <c r="O1784" s="393"/>
      <c r="P1784" s="393"/>
      <c r="Q1784" s="393"/>
      <c r="R1784" s="21"/>
      <c r="S1784" s="21"/>
      <c r="T1784" s="21"/>
      <c r="U1784" s="21"/>
      <c r="V1784" s="21"/>
      <c r="W1784" s="21"/>
      <c r="X1784" s="21"/>
      <c r="Y1784" s="21"/>
      <c r="Z1784" s="15"/>
      <c r="AA1784" s="15"/>
      <c r="AB1784" s="15"/>
      <c r="AC1784" s="15"/>
      <c r="AD1784" s="15"/>
      <c r="AE1784" s="15"/>
      <c r="AF1784" s="15"/>
      <c r="AG1784" s="15" t="s">
        <v>131</v>
      </c>
      <c r="AH1784" s="15">
        <v>0</v>
      </c>
      <c r="AI1784" s="15"/>
      <c r="AJ1784" s="15"/>
      <c r="AK1784" s="15"/>
      <c r="AL1784" s="15"/>
      <c r="AM1784" s="15"/>
      <c r="AN1784" s="15"/>
      <c r="AO1784" s="15"/>
      <c r="AP1784" s="15"/>
      <c r="AQ1784" s="15"/>
      <c r="AR1784" s="15"/>
      <c r="AS1784" s="15"/>
      <c r="AT1784" s="15"/>
      <c r="AU1784" s="15"/>
      <c r="AV1784" s="15"/>
      <c r="AW1784" s="15"/>
      <c r="AX1784" s="15"/>
      <c r="AY1784" s="15"/>
      <c r="AZ1784" s="15"/>
      <c r="BA1784" s="15"/>
      <c r="BB1784" s="15"/>
      <c r="BC1784" s="15"/>
      <c r="BD1784" s="15"/>
      <c r="BE1784" s="15"/>
      <c r="BF1784" s="15"/>
      <c r="BG1784" s="15"/>
      <c r="BH1784" s="15"/>
    </row>
    <row r="1785" spans="1:60" outlineLevel="3">
      <c r="A1785" s="18"/>
      <c r="B1785" s="19"/>
      <c r="C1785" s="30" t="s">
        <v>477</v>
      </c>
      <c r="D1785" s="23"/>
      <c r="E1785" s="34">
        <v>3.375</v>
      </c>
      <c r="F1785" s="21"/>
      <c r="G1785" s="21"/>
      <c r="H1785" s="21"/>
      <c r="I1785" s="21"/>
      <c r="J1785" s="21"/>
      <c r="K1785" s="21"/>
      <c r="L1785" s="21"/>
      <c r="M1785" s="21"/>
      <c r="N1785" s="393"/>
      <c r="O1785" s="393"/>
      <c r="P1785" s="393"/>
      <c r="Q1785" s="393"/>
      <c r="R1785" s="21"/>
      <c r="S1785" s="21"/>
      <c r="T1785" s="21"/>
      <c r="U1785" s="21"/>
      <c r="V1785" s="21"/>
      <c r="W1785" s="21"/>
      <c r="X1785" s="21"/>
      <c r="Y1785" s="21"/>
      <c r="Z1785" s="15"/>
      <c r="AA1785" s="15"/>
      <c r="AB1785" s="15"/>
      <c r="AC1785" s="15"/>
      <c r="AD1785" s="15"/>
      <c r="AE1785" s="15"/>
      <c r="AF1785" s="15"/>
      <c r="AG1785" s="15" t="s">
        <v>131</v>
      </c>
      <c r="AH1785" s="15">
        <v>0</v>
      </c>
      <c r="AI1785" s="15"/>
      <c r="AJ1785" s="15"/>
      <c r="AK1785" s="15"/>
      <c r="AL1785" s="15"/>
      <c r="AM1785" s="15"/>
      <c r="AN1785" s="15"/>
      <c r="AO1785" s="15"/>
      <c r="AP1785" s="15"/>
      <c r="AQ1785" s="15"/>
      <c r="AR1785" s="15"/>
      <c r="AS1785" s="15"/>
      <c r="AT1785" s="15"/>
      <c r="AU1785" s="15"/>
      <c r="AV1785" s="15"/>
      <c r="AW1785" s="15"/>
      <c r="AX1785" s="15"/>
      <c r="AY1785" s="15"/>
      <c r="AZ1785" s="15"/>
      <c r="BA1785" s="15"/>
      <c r="BB1785" s="15"/>
      <c r="BC1785" s="15"/>
      <c r="BD1785" s="15"/>
      <c r="BE1785" s="15"/>
      <c r="BF1785" s="15"/>
      <c r="BG1785" s="15"/>
      <c r="BH1785" s="15"/>
    </row>
    <row r="1786" spans="1:60" outlineLevel="3">
      <c r="A1786" s="18"/>
      <c r="B1786" s="19"/>
      <c r="C1786" s="30" t="s">
        <v>478</v>
      </c>
      <c r="D1786" s="23"/>
      <c r="E1786" s="34">
        <v>3.375</v>
      </c>
      <c r="F1786" s="21"/>
      <c r="G1786" s="21"/>
      <c r="H1786" s="21"/>
      <c r="I1786" s="21"/>
      <c r="J1786" s="21"/>
      <c r="K1786" s="21"/>
      <c r="L1786" s="21"/>
      <c r="M1786" s="21"/>
      <c r="N1786" s="393"/>
      <c r="O1786" s="393"/>
      <c r="P1786" s="393"/>
      <c r="Q1786" s="393"/>
      <c r="R1786" s="21"/>
      <c r="S1786" s="21"/>
      <c r="T1786" s="21"/>
      <c r="U1786" s="21"/>
      <c r="V1786" s="21"/>
      <c r="W1786" s="21"/>
      <c r="X1786" s="21"/>
      <c r="Y1786" s="21"/>
      <c r="Z1786" s="15"/>
      <c r="AA1786" s="15"/>
      <c r="AB1786" s="15"/>
      <c r="AC1786" s="15"/>
      <c r="AD1786" s="15"/>
      <c r="AE1786" s="15"/>
      <c r="AF1786" s="15"/>
      <c r="AG1786" s="15" t="s">
        <v>131</v>
      </c>
      <c r="AH1786" s="15">
        <v>0</v>
      </c>
      <c r="AI1786" s="15"/>
      <c r="AJ1786" s="15"/>
      <c r="AK1786" s="15"/>
      <c r="AL1786" s="15"/>
      <c r="AM1786" s="15"/>
      <c r="AN1786" s="15"/>
      <c r="AO1786" s="15"/>
      <c r="AP1786" s="15"/>
      <c r="AQ1786" s="15"/>
      <c r="AR1786" s="15"/>
      <c r="AS1786" s="15"/>
      <c r="AT1786" s="15"/>
      <c r="AU1786" s="15"/>
      <c r="AV1786" s="15"/>
      <c r="AW1786" s="15"/>
      <c r="AX1786" s="15"/>
      <c r="AY1786" s="15"/>
      <c r="AZ1786" s="15"/>
      <c r="BA1786" s="15"/>
      <c r="BB1786" s="15"/>
      <c r="BC1786" s="15"/>
      <c r="BD1786" s="15"/>
      <c r="BE1786" s="15"/>
      <c r="BF1786" s="15"/>
      <c r="BG1786" s="15"/>
      <c r="BH1786" s="15"/>
    </row>
    <row r="1787" spans="1:60" outlineLevel="3">
      <c r="A1787" s="18"/>
      <c r="B1787" s="19"/>
      <c r="C1787" s="30" t="s">
        <v>544</v>
      </c>
      <c r="D1787" s="23"/>
      <c r="E1787" s="34">
        <v>2.3250000000000002</v>
      </c>
      <c r="F1787" s="21"/>
      <c r="G1787" s="21"/>
      <c r="H1787" s="21"/>
      <c r="I1787" s="21"/>
      <c r="J1787" s="21"/>
      <c r="K1787" s="21"/>
      <c r="L1787" s="21"/>
      <c r="M1787" s="21"/>
      <c r="N1787" s="393"/>
      <c r="O1787" s="393"/>
      <c r="P1787" s="393"/>
      <c r="Q1787" s="393"/>
      <c r="R1787" s="21"/>
      <c r="S1787" s="21"/>
      <c r="T1787" s="21"/>
      <c r="U1787" s="21"/>
      <c r="V1787" s="21"/>
      <c r="W1787" s="21"/>
      <c r="X1787" s="21"/>
      <c r="Y1787" s="21"/>
      <c r="Z1787" s="15"/>
      <c r="AA1787" s="15"/>
      <c r="AB1787" s="15"/>
      <c r="AC1787" s="15"/>
      <c r="AD1787" s="15"/>
      <c r="AE1787" s="15"/>
      <c r="AF1787" s="15"/>
      <c r="AG1787" s="15" t="s">
        <v>131</v>
      </c>
      <c r="AH1787" s="15">
        <v>0</v>
      </c>
      <c r="AI1787" s="15"/>
      <c r="AJ1787" s="15"/>
      <c r="AK1787" s="15"/>
      <c r="AL1787" s="15"/>
      <c r="AM1787" s="15"/>
      <c r="AN1787" s="15"/>
      <c r="AO1787" s="15"/>
      <c r="AP1787" s="15"/>
      <c r="AQ1787" s="15"/>
      <c r="AR1787" s="15"/>
      <c r="AS1787" s="15"/>
      <c r="AT1787" s="15"/>
      <c r="AU1787" s="15"/>
      <c r="AV1787" s="15"/>
      <c r="AW1787" s="15"/>
      <c r="AX1787" s="15"/>
      <c r="AY1787" s="15"/>
      <c r="AZ1787" s="15"/>
      <c r="BA1787" s="15"/>
      <c r="BB1787" s="15"/>
      <c r="BC1787" s="15"/>
      <c r="BD1787" s="15"/>
      <c r="BE1787" s="15"/>
      <c r="BF1787" s="15"/>
      <c r="BG1787" s="15"/>
      <c r="BH1787" s="15"/>
    </row>
    <row r="1788" spans="1:60" outlineLevel="3">
      <c r="A1788" s="18"/>
      <c r="B1788" s="19"/>
      <c r="C1788" s="30" t="s">
        <v>480</v>
      </c>
      <c r="D1788" s="23"/>
      <c r="E1788" s="34">
        <v>2.64</v>
      </c>
      <c r="F1788" s="21"/>
      <c r="G1788" s="21"/>
      <c r="H1788" s="21"/>
      <c r="I1788" s="21"/>
      <c r="J1788" s="21"/>
      <c r="K1788" s="21"/>
      <c r="L1788" s="21"/>
      <c r="M1788" s="21"/>
      <c r="N1788" s="393"/>
      <c r="O1788" s="393"/>
      <c r="P1788" s="393"/>
      <c r="Q1788" s="393"/>
      <c r="R1788" s="21"/>
      <c r="S1788" s="21"/>
      <c r="T1788" s="21"/>
      <c r="U1788" s="21"/>
      <c r="V1788" s="21"/>
      <c r="W1788" s="21"/>
      <c r="X1788" s="21"/>
      <c r="Y1788" s="21"/>
      <c r="Z1788" s="15"/>
      <c r="AA1788" s="15"/>
      <c r="AB1788" s="15"/>
      <c r="AC1788" s="15"/>
      <c r="AD1788" s="15"/>
      <c r="AE1788" s="15"/>
      <c r="AF1788" s="15"/>
      <c r="AG1788" s="15" t="s">
        <v>131</v>
      </c>
      <c r="AH1788" s="15">
        <v>0</v>
      </c>
      <c r="AI1788" s="15"/>
      <c r="AJ1788" s="15"/>
      <c r="AK1788" s="15"/>
      <c r="AL1788" s="15"/>
      <c r="AM1788" s="15"/>
      <c r="AN1788" s="15"/>
      <c r="AO1788" s="15"/>
      <c r="AP1788" s="15"/>
      <c r="AQ1788" s="15"/>
      <c r="AR1788" s="15"/>
      <c r="AS1788" s="15"/>
      <c r="AT1788" s="15"/>
      <c r="AU1788" s="15"/>
      <c r="AV1788" s="15"/>
      <c r="AW1788" s="15"/>
      <c r="AX1788" s="15"/>
      <c r="AY1788" s="15"/>
      <c r="AZ1788" s="15"/>
      <c r="BA1788" s="15"/>
      <c r="BB1788" s="15"/>
      <c r="BC1788" s="15"/>
      <c r="BD1788" s="15"/>
      <c r="BE1788" s="15"/>
      <c r="BF1788" s="15"/>
      <c r="BG1788" s="15"/>
      <c r="BH1788" s="15"/>
    </row>
    <row r="1789" spans="1:60" outlineLevel="3">
      <c r="A1789" s="18"/>
      <c r="B1789" s="19"/>
      <c r="C1789" s="30" t="s">
        <v>377</v>
      </c>
      <c r="D1789" s="23"/>
      <c r="E1789" s="34">
        <v>0.49399999999999999</v>
      </c>
      <c r="F1789" s="21"/>
      <c r="G1789" s="21"/>
      <c r="H1789" s="21"/>
      <c r="I1789" s="21"/>
      <c r="J1789" s="21"/>
      <c r="K1789" s="21"/>
      <c r="L1789" s="21"/>
      <c r="M1789" s="21"/>
      <c r="N1789" s="393"/>
      <c r="O1789" s="393"/>
      <c r="P1789" s="393"/>
      <c r="Q1789" s="393"/>
      <c r="R1789" s="21"/>
      <c r="S1789" s="21"/>
      <c r="T1789" s="21"/>
      <c r="U1789" s="21"/>
      <c r="V1789" s="21"/>
      <c r="W1789" s="21"/>
      <c r="X1789" s="21"/>
      <c r="Y1789" s="21"/>
      <c r="Z1789" s="15"/>
      <c r="AA1789" s="15"/>
      <c r="AB1789" s="15"/>
      <c r="AC1789" s="15"/>
      <c r="AD1789" s="15"/>
      <c r="AE1789" s="15"/>
      <c r="AF1789" s="15"/>
      <c r="AG1789" s="15" t="s">
        <v>131</v>
      </c>
      <c r="AH1789" s="15">
        <v>0</v>
      </c>
      <c r="AI1789" s="15"/>
      <c r="AJ1789" s="15"/>
      <c r="AK1789" s="15"/>
      <c r="AL1789" s="15"/>
      <c r="AM1789" s="15"/>
      <c r="AN1789" s="15"/>
      <c r="AO1789" s="15"/>
      <c r="AP1789" s="15"/>
      <c r="AQ1789" s="15"/>
      <c r="AR1789" s="15"/>
      <c r="AS1789" s="15"/>
      <c r="AT1789" s="15"/>
      <c r="AU1789" s="15"/>
      <c r="AV1789" s="15"/>
      <c r="AW1789" s="15"/>
      <c r="AX1789" s="15"/>
      <c r="AY1789" s="15"/>
      <c r="AZ1789" s="15"/>
      <c r="BA1789" s="15"/>
      <c r="BB1789" s="15"/>
      <c r="BC1789" s="15"/>
      <c r="BD1789" s="15"/>
      <c r="BE1789" s="15"/>
      <c r="BF1789" s="15"/>
      <c r="BG1789" s="15"/>
      <c r="BH1789" s="15"/>
    </row>
    <row r="1790" spans="1:60" outlineLevel="3">
      <c r="A1790" s="18"/>
      <c r="B1790" s="19"/>
      <c r="C1790" s="30" t="s">
        <v>481</v>
      </c>
      <c r="D1790" s="23"/>
      <c r="E1790" s="34">
        <v>11.04</v>
      </c>
      <c r="F1790" s="21"/>
      <c r="G1790" s="21"/>
      <c r="H1790" s="21"/>
      <c r="I1790" s="21"/>
      <c r="J1790" s="21"/>
      <c r="K1790" s="21"/>
      <c r="L1790" s="21"/>
      <c r="M1790" s="21"/>
      <c r="N1790" s="393"/>
      <c r="O1790" s="393"/>
      <c r="P1790" s="393"/>
      <c r="Q1790" s="393"/>
      <c r="R1790" s="21"/>
      <c r="S1790" s="21"/>
      <c r="T1790" s="21"/>
      <c r="U1790" s="21"/>
      <c r="V1790" s="21"/>
      <c r="W1790" s="21"/>
      <c r="X1790" s="21"/>
      <c r="Y1790" s="21"/>
      <c r="Z1790" s="15"/>
      <c r="AA1790" s="15"/>
      <c r="AB1790" s="15"/>
      <c r="AC1790" s="15"/>
      <c r="AD1790" s="15"/>
      <c r="AE1790" s="15"/>
      <c r="AF1790" s="15"/>
      <c r="AG1790" s="15" t="s">
        <v>131</v>
      </c>
      <c r="AH1790" s="15">
        <v>0</v>
      </c>
      <c r="AI1790" s="15"/>
      <c r="AJ1790" s="15"/>
      <c r="AK1790" s="15"/>
      <c r="AL1790" s="15"/>
      <c r="AM1790" s="15"/>
      <c r="AN1790" s="15"/>
      <c r="AO1790" s="15"/>
      <c r="AP1790" s="15"/>
      <c r="AQ1790" s="15"/>
      <c r="AR1790" s="15"/>
      <c r="AS1790" s="15"/>
      <c r="AT1790" s="15"/>
      <c r="AU1790" s="15"/>
      <c r="AV1790" s="15"/>
      <c r="AW1790" s="15"/>
      <c r="AX1790" s="15"/>
      <c r="AY1790" s="15"/>
      <c r="AZ1790" s="15"/>
      <c r="BA1790" s="15"/>
      <c r="BB1790" s="15"/>
      <c r="BC1790" s="15"/>
      <c r="BD1790" s="15"/>
      <c r="BE1790" s="15"/>
      <c r="BF1790" s="15"/>
      <c r="BG1790" s="15"/>
      <c r="BH1790" s="15"/>
    </row>
    <row r="1791" spans="1:60" outlineLevel="3">
      <c r="A1791" s="18"/>
      <c r="B1791" s="19"/>
      <c r="C1791" s="30" t="s">
        <v>545</v>
      </c>
      <c r="D1791" s="23"/>
      <c r="E1791" s="34">
        <v>2.2000000000000002</v>
      </c>
      <c r="F1791" s="21"/>
      <c r="G1791" s="21"/>
      <c r="H1791" s="21"/>
      <c r="I1791" s="21"/>
      <c r="J1791" s="21"/>
      <c r="K1791" s="21"/>
      <c r="L1791" s="21"/>
      <c r="M1791" s="21"/>
      <c r="N1791" s="393"/>
      <c r="O1791" s="393"/>
      <c r="P1791" s="393"/>
      <c r="Q1791" s="393"/>
      <c r="R1791" s="21"/>
      <c r="S1791" s="21"/>
      <c r="T1791" s="21"/>
      <c r="U1791" s="21"/>
      <c r="V1791" s="21"/>
      <c r="W1791" s="21"/>
      <c r="X1791" s="21"/>
      <c r="Y1791" s="21"/>
      <c r="Z1791" s="15"/>
      <c r="AA1791" s="15"/>
      <c r="AB1791" s="15"/>
      <c r="AC1791" s="15"/>
      <c r="AD1791" s="15"/>
      <c r="AE1791" s="15"/>
      <c r="AF1791" s="15"/>
      <c r="AG1791" s="15" t="s">
        <v>131</v>
      </c>
      <c r="AH1791" s="15">
        <v>0</v>
      </c>
      <c r="AI1791" s="15"/>
      <c r="AJ1791" s="15"/>
      <c r="AK1791" s="15"/>
      <c r="AL1791" s="15"/>
      <c r="AM1791" s="15"/>
      <c r="AN1791" s="15"/>
      <c r="AO1791" s="15"/>
      <c r="AP1791" s="15"/>
      <c r="AQ1791" s="15"/>
      <c r="AR1791" s="15"/>
      <c r="AS1791" s="15"/>
      <c r="AT1791" s="15"/>
      <c r="AU1791" s="15"/>
      <c r="AV1791" s="15"/>
      <c r="AW1791" s="15"/>
      <c r="AX1791" s="15"/>
      <c r="AY1791" s="15"/>
      <c r="AZ1791" s="15"/>
      <c r="BA1791" s="15"/>
      <c r="BB1791" s="15"/>
      <c r="BC1791" s="15"/>
      <c r="BD1791" s="15"/>
      <c r="BE1791" s="15"/>
      <c r="BF1791" s="15"/>
      <c r="BG1791" s="15"/>
      <c r="BH1791" s="15"/>
    </row>
    <row r="1792" spans="1:60" outlineLevel="3">
      <c r="A1792" s="18"/>
      <c r="B1792" s="19"/>
      <c r="C1792" s="30" t="s">
        <v>546</v>
      </c>
      <c r="D1792" s="23"/>
      <c r="E1792" s="34">
        <v>7.665</v>
      </c>
      <c r="F1792" s="21"/>
      <c r="G1792" s="21"/>
      <c r="H1792" s="21"/>
      <c r="I1792" s="21"/>
      <c r="J1792" s="21"/>
      <c r="K1792" s="21"/>
      <c r="L1792" s="21"/>
      <c r="M1792" s="21"/>
      <c r="N1792" s="393"/>
      <c r="O1792" s="393"/>
      <c r="P1792" s="393"/>
      <c r="Q1792" s="393"/>
      <c r="R1792" s="21"/>
      <c r="S1792" s="21"/>
      <c r="T1792" s="21"/>
      <c r="U1792" s="21"/>
      <c r="V1792" s="21"/>
      <c r="W1792" s="21"/>
      <c r="X1792" s="21"/>
      <c r="Y1792" s="21"/>
      <c r="Z1792" s="15"/>
      <c r="AA1792" s="15"/>
      <c r="AB1792" s="15"/>
      <c r="AC1792" s="15"/>
      <c r="AD1792" s="15"/>
      <c r="AE1792" s="15"/>
      <c r="AF1792" s="15"/>
      <c r="AG1792" s="15" t="s">
        <v>131</v>
      </c>
      <c r="AH1792" s="15">
        <v>0</v>
      </c>
      <c r="AI1792" s="15"/>
      <c r="AJ1792" s="15"/>
      <c r="AK1792" s="15"/>
      <c r="AL1792" s="15"/>
      <c r="AM1792" s="15"/>
      <c r="AN1792" s="15"/>
      <c r="AO1792" s="15"/>
      <c r="AP1792" s="15"/>
      <c r="AQ1792" s="15"/>
      <c r="AR1792" s="15"/>
      <c r="AS1792" s="15"/>
      <c r="AT1792" s="15"/>
      <c r="AU1792" s="15"/>
      <c r="AV1792" s="15"/>
      <c r="AW1792" s="15"/>
      <c r="AX1792" s="15"/>
      <c r="AY1792" s="15"/>
      <c r="AZ1792" s="15"/>
      <c r="BA1792" s="15"/>
      <c r="BB1792" s="15"/>
      <c r="BC1792" s="15"/>
      <c r="BD1792" s="15"/>
      <c r="BE1792" s="15"/>
      <c r="BF1792" s="15"/>
      <c r="BG1792" s="15"/>
      <c r="BH1792" s="15"/>
    </row>
    <row r="1793" spans="1:60" outlineLevel="3">
      <c r="A1793" s="18"/>
      <c r="B1793" s="19"/>
      <c r="C1793" s="30" t="s">
        <v>547</v>
      </c>
      <c r="D1793" s="23"/>
      <c r="E1793" s="34">
        <v>19.305</v>
      </c>
      <c r="F1793" s="21"/>
      <c r="G1793" s="21"/>
      <c r="H1793" s="21"/>
      <c r="I1793" s="21"/>
      <c r="J1793" s="21"/>
      <c r="K1793" s="21"/>
      <c r="L1793" s="21"/>
      <c r="M1793" s="21"/>
      <c r="N1793" s="393"/>
      <c r="O1793" s="393"/>
      <c r="P1793" s="393"/>
      <c r="Q1793" s="393"/>
      <c r="R1793" s="21"/>
      <c r="S1793" s="21"/>
      <c r="T1793" s="21"/>
      <c r="U1793" s="21"/>
      <c r="V1793" s="21"/>
      <c r="W1793" s="21"/>
      <c r="X1793" s="21"/>
      <c r="Y1793" s="21"/>
      <c r="Z1793" s="15"/>
      <c r="AA1793" s="15"/>
      <c r="AB1793" s="15"/>
      <c r="AC1793" s="15"/>
      <c r="AD1793" s="15"/>
      <c r="AE1793" s="15"/>
      <c r="AF1793" s="15"/>
      <c r="AG1793" s="15" t="s">
        <v>131</v>
      </c>
      <c r="AH1793" s="15">
        <v>0</v>
      </c>
      <c r="AI1793" s="15"/>
      <c r="AJ1793" s="15"/>
      <c r="AK1793" s="15"/>
      <c r="AL1793" s="15"/>
      <c r="AM1793" s="15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</row>
    <row r="1794" spans="1:60" outlineLevel="3">
      <c r="A1794" s="18"/>
      <c r="B1794" s="19"/>
      <c r="C1794" s="30" t="s">
        <v>548</v>
      </c>
      <c r="D1794" s="23"/>
      <c r="E1794" s="34">
        <v>2.7</v>
      </c>
      <c r="F1794" s="21"/>
      <c r="G1794" s="21"/>
      <c r="H1794" s="21"/>
      <c r="I1794" s="21"/>
      <c r="J1794" s="21"/>
      <c r="K1794" s="21"/>
      <c r="L1794" s="21"/>
      <c r="M1794" s="21"/>
      <c r="N1794" s="393"/>
      <c r="O1794" s="393"/>
      <c r="P1794" s="393"/>
      <c r="Q1794" s="393"/>
      <c r="R1794" s="21"/>
      <c r="S1794" s="21"/>
      <c r="T1794" s="21"/>
      <c r="U1794" s="21"/>
      <c r="V1794" s="21"/>
      <c r="W1794" s="21"/>
      <c r="X1794" s="21"/>
      <c r="Y1794" s="21"/>
      <c r="Z1794" s="15"/>
      <c r="AA1794" s="15"/>
      <c r="AB1794" s="15"/>
      <c r="AC1794" s="15"/>
      <c r="AD1794" s="15"/>
      <c r="AE1794" s="15"/>
      <c r="AF1794" s="15"/>
      <c r="AG1794" s="15" t="s">
        <v>131</v>
      </c>
      <c r="AH1794" s="15">
        <v>0</v>
      </c>
      <c r="AI1794" s="15"/>
      <c r="AJ1794" s="15"/>
      <c r="AK1794" s="15"/>
      <c r="AL1794" s="15"/>
      <c r="AM1794" s="15"/>
      <c r="AN1794" s="15"/>
      <c r="AO1794" s="15"/>
      <c r="AP1794" s="15"/>
      <c r="AQ1794" s="15"/>
      <c r="AR1794" s="15"/>
      <c r="AS1794" s="15"/>
      <c r="AT1794" s="15"/>
      <c r="AU1794" s="15"/>
      <c r="AV1794" s="15"/>
      <c r="AW1794" s="15"/>
      <c r="AX1794" s="15"/>
      <c r="AY1794" s="15"/>
      <c r="AZ1794" s="15"/>
      <c r="BA1794" s="15"/>
      <c r="BB1794" s="15"/>
      <c r="BC1794" s="15"/>
      <c r="BD1794" s="15"/>
      <c r="BE1794" s="15"/>
      <c r="BF1794" s="15"/>
      <c r="BG1794" s="15"/>
      <c r="BH1794" s="15"/>
    </row>
    <row r="1795" spans="1:60" outlineLevel="3">
      <c r="A1795" s="18"/>
      <c r="B1795" s="19"/>
      <c r="C1795" s="30" t="s">
        <v>549</v>
      </c>
      <c r="D1795" s="23"/>
      <c r="E1795" s="34">
        <v>62.4</v>
      </c>
      <c r="F1795" s="21"/>
      <c r="G1795" s="21"/>
      <c r="H1795" s="21"/>
      <c r="I1795" s="21"/>
      <c r="J1795" s="21"/>
      <c r="K1795" s="21"/>
      <c r="L1795" s="21"/>
      <c r="M1795" s="21"/>
      <c r="N1795" s="393"/>
      <c r="O1795" s="393"/>
      <c r="P1795" s="393"/>
      <c r="Q1795" s="393"/>
      <c r="R1795" s="21"/>
      <c r="S1795" s="21"/>
      <c r="T1795" s="21"/>
      <c r="U1795" s="21"/>
      <c r="V1795" s="21"/>
      <c r="W1795" s="21"/>
      <c r="X1795" s="21"/>
      <c r="Y1795" s="21"/>
      <c r="Z1795" s="15"/>
      <c r="AA1795" s="15"/>
      <c r="AB1795" s="15"/>
      <c r="AC1795" s="15"/>
      <c r="AD1795" s="15"/>
      <c r="AE1795" s="15"/>
      <c r="AF1795" s="15"/>
      <c r="AG1795" s="15" t="s">
        <v>131</v>
      </c>
      <c r="AH1795" s="15">
        <v>0</v>
      </c>
      <c r="AI1795" s="15"/>
      <c r="AJ1795" s="15"/>
      <c r="AK1795" s="15"/>
      <c r="AL1795" s="15"/>
      <c r="AM1795" s="15"/>
      <c r="AN1795" s="15"/>
      <c r="AO1795" s="15"/>
      <c r="AP1795" s="15"/>
      <c r="AQ1795" s="15"/>
      <c r="AR1795" s="15"/>
      <c r="AS1795" s="15"/>
      <c r="AT1795" s="15"/>
      <c r="AU1795" s="15"/>
      <c r="AV1795" s="15"/>
      <c r="AW1795" s="15"/>
      <c r="AX1795" s="15"/>
      <c r="AY1795" s="15"/>
      <c r="AZ1795" s="15"/>
      <c r="BA1795" s="15"/>
      <c r="BB1795" s="15"/>
      <c r="BC1795" s="15"/>
      <c r="BD1795" s="15"/>
      <c r="BE1795" s="15"/>
      <c r="BF1795" s="15"/>
      <c r="BG1795" s="15"/>
      <c r="BH1795" s="15"/>
    </row>
    <row r="1796" spans="1:60" outlineLevel="3">
      <c r="A1796" s="18"/>
      <c r="B1796" s="19"/>
      <c r="C1796" s="30" t="s">
        <v>550</v>
      </c>
      <c r="D1796" s="23"/>
      <c r="E1796" s="34">
        <v>8.84</v>
      </c>
      <c r="F1796" s="21"/>
      <c r="G1796" s="21"/>
      <c r="H1796" s="21"/>
      <c r="I1796" s="21"/>
      <c r="J1796" s="21"/>
      <c r="K1796" s="21"/>
      <c r="L1796" s="21"/>
      <c r="M1796" s="21"/>
      <c r="N1796" s="393"/>
      <c r="O1796" s="393"/>
      <c r="P1796" s="393"/>
      <c r="Q1796" s="393"/>
      <c r="R1796" s="21"/>
      <c r="S1796" s="21"/>
      <c r="T1796" s="21"/>
      <c r="U1796" s="21"/>
      <c r="V1796" s="21"/>
      <c r="W1796" s="21"/>
      <c r="X1796" s="21"/>
      <c r="Y1796" s="21"/>
      <c r="Z1796" s="15"/>
      <c r="AA1796" s="15"/>
      <c r="AB1796" s="15"/>
      <c r="AC1796" s="15"/>
      <c r="AD1796" s="15"/>
      <c r="AE1796" s="15"/>
      <c r="AF1796" s="15"/>
      <c r="AG1796" s="15" t="s">
        <v>131</v>
      </c>
      <c r="AH1796" s="15">
        <v>0</v>
      </c>
      <c r="AI1796" s="15"/>
      <c r="AJ1796" s="15"/>
      <c r="AK1796" s="15"/>
      <c r="AL1796" s="15"/>
      <c r="AM1796" s="15"/>
      <c r="AN1796" s="15"/>
      <c r="AO1796" s="15"/>
      <c r="AP1796" s="15"/>
      <c r="AQ1796" s="15"/>
      <c r="AR1796" s="15"/>
      <c r="AS1796" s="15"/>
      <c r="AT1796" s="15"/>
      <c r="AU1796" s="15"/>
      <c r="AV1796" s="15"/>
      <c r="AW1796" s="15"/>
      <c r="AX1796" s="15"/>
      <c r="AY1796" s="15"/>
      <c r="AZ1796" s="15"/>
      <c r="BA1796" s="15"/>
      <c r="BB1796" s="15"/>
      <c r="BC1796" s="15"/>
      <c r="BD1796" s="15"/>
      <c r="BE1796" s="15"/>
      <c r="BF1796" s="15"/>
      <c r="BG1796" s="15"/>
      <c r="BH1796" s="15"/>
    </row>
    <row r="1797" spans="1:60" outlineLevel="3">
      <c r="A1797" s="18"/>
      <c r="B1797" s="19"/>
      <c r="C1797" s="30" t="s">
        <v>551</v>
      </c>
      <c r="D1797" s="23"/>
      <c r="E1797" s="34">
        <v>2.6549999999999998</v>
      </c>
      <c r="F1797" s="21"/>
      <c r="G1797" s="21"/>
      <c r="H1797" s="21"/>
      <c r="I1797" s="21"/>
      <c r="J1797" s="21"/>
      <c r="K1797" s="21"/>
      <c r="L1797" s="21"/>
      <c r="M1797" s="21"/>
      <c r="N1797" s="393"/>
      <c r="O1797" s="393"/>
      <c r="P1797" s="393"/>
      <c r="Q1797" s="393"/>
      <c r="R1797" s="21"/>
      <c r="S1797" s="21"/>
      <c r="T1797" s="21"/>
      <c r="U1797" s="21"/>
      <c r="V1797" s="21"/>
      <c r="W1797" s="21"/>
      <c r="X1797" s="21"/>
      <c r="Y1797" s="21"/>
      <c r="Z1797" s="15"/>
      <c r="AA1797" s="15"/>
      <c r="AB1797" s="15"/>
      <c r="AC1797" s="15"/>
      <c r="AD1797" s="15"/>
      <c r="AE1797" s="15"/>
      <c r="AF1797" s="15"/>
      <c r="AG1797" s="15" t="s">
        <v>131</v>
      </c>
      <c r="AH1797" s="15">
        <v>0</v>
      </c>
      <c r="AI1797" s="15"/>
      <c r="AJ1797" s="15"/>
      <c r="AK1797" s="15"/>
      <c r="AL1797" s="15"/>
      <c r="AM1797" s="15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</row>
    <row r="1798" spans="1:60" outlineLevel="3">
      <c r="A1798" s="18"/>
      <c r="B1798" s="19"/>
      <c r="C1798" s="30" t="s">
        <v>552</v>
      </c>
      <c r="D1798" s="23"/>
      <c r="E1798" s="34">
        <v>2.6850000000000001</v>
      </c>
      <c r="F1798" s="21"/>
      <c r="G1798" s="21"/>
      <c r="H1798" s="21"/>
      <c r="I1798" s="21"/>
      <c r="J1798" s="21"/>
      <c r="K1798" s="21"/>
      <c r="L1798" s="21"/>
      <c r="M1798" s="21"/>
      <c r="N1798" s="393"/>
      <c r="O1798" s="393"/>
      <c r="P1798" s="393"/>
      <c r="Q1798" s="393"/>
      <c r="R1798" s="21"/>
      <c r="S1798" s="21"/>
      <c r="T1798" s="21"/>
      <c r="U1798" s="21"/>
      <c r="V1798" s="21"/>
      <c r="W1798" s="21"/>
      <c r="X1798" s="21"/>
      <c r="Y1798" s="21"/>
      <c r="Z1798" s="15"/>
      <c r="AA1798" s="15"/>
      <c r="AB1798" s="15"/>
      <c r="AC1798" s="15"/>
      <c r="AD1798" s="15"/>
      <c r="AE1798" s="15"/>
      <c r="AF1798" s="15"/>
      <c r="AG1798" s="15" t="s">
        <v>131</v>
      </c>
      <c r="AH1798" s="15">
        <v>0</v>
      </c>
      <c r="AI1798" s="15"/>
      <c r="AJ1798" s="15"/>
      <c r="AK1798" s="15"/>
      <c r="AL1798" s="15"/>
      <c r="AM1798" s="15"/>
      <c r="AN1798" s="15"/>
      <c r="AO1798" s="15"/>
      <c r="AP1798" s="15"/>
      <c r="AQ1798" s="15"/>
      <c r="AR1798" s="15"/>
      <c r="AS1798" s="15"/>
      <c r="AT1798" s="15"/>
      <c r="AU1798" s="15"/>
      <c r="AV1798" s="15"/>
      <c r="AW1798" s="15"/>
      <c r="AX1798" s="15"/>
      <c r="AY1798" s="15"/>
      <c r="AZ1798" s="15"/>
      <c r="BA1798" s="15"/>
      <c r="BB1798" s="15"/>
      <c r="BC1798" s="15"/>
      <c r="BD1798" s="15"/>
      <c r="BE1798" s="15"/>
      <c r="BF1798" s="15"/>
      <c r="BG1798" s="15"/>
      <c r="BH1798" s="15"/>
    </row>
    <row r="1799" spans="1:60" outlineLevel="3">
      <c r="A1799" s="18"/>
      <c r="B1799" s="19"/>
      <c r="C1799" s="30" t="s">
        <v>553</v>
      </c>
      <c r="D1799" s="23"/>
      <c r="E1799" s="34">
        <v>1.29</v>
      </c>
      <c r="F1799" s="21"/>
      <c r="G1799" s="21"/>
      <c r="H1799" s="21"/>
      <c r="I1799" s="21"/>
      <c r="J1799" s="21"/>
      <c r="K1799" s="21"/>
      <c r="L1799" s="21"/>
      <c r="M1799" s="21"/>
      <c r="N1799" s="393"/>
      <c r="O1799" s="393"/>
      <c r="P1799" s="393"/>
      <c r="Q1799" s="393"/>
      <c r="R1799" s="21"/>
      <c r="S1799" s="21"/>
      <c r="T1799" s="21"/>
      <c r="U1799" s="21"/>
      <c r="V1799" s="21"/>
      <c r="W1799" s="21"/>
      <c r="X1799" s="21"/>
      <c r="Y1799" s="21"/>
      <c r="Z1799" s="15"/>
      <c r="AA1799" s="15"/>
      <c r="AB1799" s="15"/>
      <c r="AC1799" s="15"/>
      <c r="AD1799" s="15"/>
      <c r="AE1799" s="15"/>
      <c r="AF1799" s="15"/>
      <c r="AG1799" s="15" t="s">
        <v>131</v>
      </c>
      <c r="AH1799" s="15">
        <v>0</v>
      </c>
      <c r="AI1799" s="15"/>
      <c r="AJ1799" s="15"/>
      <c r="AK1799" s="15"/>
      <c r="AL1799" s="15"/>
      <c r="AM1799" s="15"/>
      <c r="AN1799" s="15"/>
      <c r="AO1799" s="15"/>
      <c r="AP1799" s="15"/>
      <c r="AQ1799" s="15"/>
      <c r="AR1799" s="15"/>
      <c r="AS1799" s="15"/>
      <c r="AT1799" s="15"/>
      <c r="AU1799" s="15"/>
      <c r="AV1799" s="15"/>
      <c r="AW1799" s="15"/>
      <c r="AX1799" s="15"/>
      <c r="AY1799" s="15"/>
      <c r="AZ1799" s="15"/>
      <c r="BA1799" s="15"/>
      <c r="BB1799" s="15"/>
      <c r="BC1799" s="15"/>
      <c r="BD1799" s="15"/>
      <c r="BE1799" s="15"/>
      <c r="BF1799" s="15"/>
      <c r="BG1799" s="15"/>
      <c r="BH1799" s="15"/>
    </row>
    <row r="1800" spans="1:60" outlineLevel="3">
      <c r="A1800" s="18"/>
      <c r="B1800" s="19"/>
      <c r="C1800" s="30" t="s">
        <v>554</v>
      </c>
      <c r="D1800" s="23"/>
      <c r="E1800" s="34">
        <v>3.8250000000000002</v>
      </c>
      <c r="F1800" s="21"/>
      <c r="G1800" s="21"/>
      <c r="H1800" s="21"/>
      <c r="I1800" s="21"/>
      <c r="J1800" s="21"/>
      <c r="K1800" s="21"/>
      <c r="L1800" s="21"/>
      <c r="M1800" s="21"/>
      <c r="N1800" s="393"/>
      <c r="O1800" s="393"/>
      <c r="P1800" s="393"/>
      <c r="Q1800" s="393"/>
      <c r="R1800" s="21"/>
      <c r="S1800" s="21"/>
      <c r="T1800" s="21"/>
      <c r="U1800" s="21"/>
      <c r="V1800" s="21"/>
      <c r="W1800" s="21"/>
      <c r="X1800" s="21"/>
      <c r="Y1800" s="21"/>
      <c r="Z1800" s="15"/>
      <c r="AA1800" s="15"/>
      <c r="AB1800" s="15"/>
      <c r="AC1800" s="15"/>
      <c r="AD1800" s="15"/>
      <c r="AE1800" s="15"/>
      <c r="AF1800" s="15"/>
      <c r="AG1800" s="15" t="s">
        <v>131</v>
      </c>
      <c r="AH1800" s="15">
        <v>0</v>
      </c>
      <c r="AI1800" s="15"/>
      <c r="AJ1800" s="15"/>
      <c r="AK1800" s="15"/>
      <c r="AL1800" s="15"/>
      <c r="AM1800" s="15"/>
      <c r="AN1800" s="15"/>
      <c r="AO1800" s="15"/>
      <c r="AP1800" s="15"/>
      <c r="AQ1800" s="15"/>
      <c r="AR1800" s="15"/>
      <c r="AS1800" s="15"/>
      <c r="AT1800" s="15"/>
      <c r="AU1800" s="15"/>
      <c r="AV1800" s="15"/>
      <c r="AW1800" s="15"/>
      <c r="AX1800" s="15"/>
      <c r="AY1800" s="15"/>
      <c r="AZ1800" s="15"/>
      <c r="BA1800" s="15"/>
      <c r="BB1800" s="15"/>
      <c r="BC1800" s="15"/>
      <c r="BD1800" s="15"/>
      <c r="BE1800" s="15"/>
      <c r="BF1800" s="15"/>
      <c r="BG1800" s="15"/>
      <c r="BH1800" s="15"/>
    </row>
    <row r="1801" spans="1:60" outlineLevel="3">
      <c r="A1801" s="18"/>
      <c r="B1801" s="19"/>
      <c r="C1801" s="30" t="s">
        <v>555</v>
      </c>
      <c r="D1801" s="23"/>
      <c r="E1801" s="34">
        <v>7.2</v>
      </c>
      <c r="F1801" s="21"/>
      <c r="G1801" s="21"/>
      <c r="H1801" s="21"/>
      <c r="I1801" s="21"/>
      <c r="J1801" s="21"/>
      <c r="K1801" s="21"/>
      <c r="L1801" s="21"/>
      <c r="M1801" s="21"/>
      <c r="N1801" s="393"/>
      <c r="O1801" s="393"/>
      <c r="P1801" s="393"/>
      <c r="Q1801" s="393"/>
      <c r="R1801" s="21"/>
      <c r="S1801" s="21"/>
      <c r="T1801" s="21"/>
      <c r="U1801" s="21"/>
      <c r="V1801" s="21"/>
      <c r="W1801" s="21"/>
      <c r="X1801" s="21"/>
      <c r="Y1801" s="21"/>
      <c r="Z1801" s="15"/>
      <c r="AA1801" s="15"/>
      <c r="AB1801" s="15"/>
      <c r="AC1801" s="15"/>
      <c r="AD1801" s="15"/>
      <c r="AE1801" s="15"/>
      <c r="AF1801" s="15"/>
      <c r="AG1801" s="15" t="s">
        <v>131</v>
      </c>
      <c r="AH1801" s="15">
        <v>0</v>
      </c>
      <c r="AI1801" s="15"/>
      <c r="AJ1801" s="15"/>
      <c r="AK1801" s="15"/>
      <c r="AL1801" s="15"/>
      <c r="AM1801" s="15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  <c r="AX1801" s="15"/>
      <c r="AY1801" s="15"/>
      <c r="AZ1801" s="15"/>
      <c r="BA1801" s="15"/>
      <c r="BB1801" s="15"/>
      <c r="BC1801" s="15"/>
      <c r="BD1801" s="15"/>
      <c r="BE1801" s="15"/>
      <c r="BF1801" s="15"/>
      <c r="BG1801" s="15"/>
      <c r="BH1801" s="15"/>
    </row>
    <row r="1802" spans="1:60" outlineLevel="3">
      <c r="A1802" s="18"/>
      <c r="B1802" s="19"/>
      <c r="C1802" s="30" t="s">
        <v>556</v>
      </c>
      <c r="D1802" s="23"/>
      <c r="E1802" s="34">
        <v>7.1550000000000002</v>
      </c>
      <c r="F1802" s="21"/>
      <c r="G1802" s="21"/>
      <c r="H1802" s="21"/>
      <c r="I1802" s="21"/>
      <c r="J1802" s="21"/>
      <c r="K1802" s="21"/>
      <c r="L1802" s="21"/>
      <c r="M1802" s="21"/>
      <c r="N1802" s="393"/>
      <c r="O1802" s="393"/>
      <c r="P1802" s="393"/>
      <c r="Q1802" s="393"/>
      <c r="R1802" s="21"/>
      <c r="S1802" s="21"/>
      <c r="T1802" s="21"/>
      <c r="U1802" s="21"/>
      <c r="V1802" s="21"/>
      <c r="W1802" s="21"/>
      <c r="X1802" s="21"/>
      <c r="Y1802" s="21"/>
      <c r="Z1802" s="15"/>
      <c r="AA1802" s="15"/>
      <c r="AB1802" s="15"/>
      <c r="AC1802" s="15"/>
      <c r="AD1802" s="15"/>
      <c r="AE1802" s="15"/>
      <c r="AF1802" s="15"/>
      <c r="AG1802" s="15" t="s">
        <v>131</v>
      </c>
      <c r="AH1802" s="15">
        <v>0</v>
      </c>
      <c r="AI1802" s="15"/>
      <c r="AJ1802" s="15"/>
      <c r="AK1802" s="15"/>
      <c r="AL1802" s="15"/>
      <c r="AM1802" s="15"/>
      <c r="AN1802" s="15"/>
      <c r="AO1802" s="15"/>
      <c r="AP1802" s="15"/>
      <c r="AQ1802" s="15"/>
      <c r="AR1802" s="15"/>
      <c r="AS1802" s="15"/>
      <c r="AT1802" s="15"/>
      <c r="AU1802" s="15"/>
      <c r="AV1802" s="15"/>
      <c r="AW1802" s="15"/>
      <c r="AX1802" s="15"/>
      <c r="AY1802" s="15"/>
      <c r="AZ1802" s="15"/>
      <c r="BA1802" s="15"/>
      <c r="BB1802" s="15"/>
      <c r="BC1802" s="15"/>
      <c r="BD1802" s="15"/>
      <c r="BE1802" s="15"/>
      <c r="BF1802" s="15"/>
      <c r="BG1802" s="15"/>
      <c r="BH1802" s="15"/>
    </row>
    <row r="1803" spans="1:60" outlineLevel="3">
      <c r="A1803" s="18"/>
      <c r="B1803" s="19"/>
      <c r="C1803" s="30" t="s">
        <v>557</v>
      </c>
      <c r="D1803" s="23"/>
      <c r="E1803" s="34">
        <v>3.51</v>
      </c>
      <c r="F1803" s="21"/>
      <c r="G1803" s="21"/>
      <c r="H1803" s="21"/>
      <c r="I1803" s="21"/>
      <c r="J1803" s="21"/>
      <c r="K1803" s="21"/>
      <c r="L1803" s="21"/>
      <c r="M1803" s="21"/>
      <c r="N1803" s="393"/>
      <c r="O1803" s="393"/>
      <c r="P1803" s="393"/>
      <c r="Q1803" s="393"/>
      <c r="R1803" s="21"/>
      <c r="S1803" s="21"/>
      <c r="T1803" s="21"/>
      <c r="U1803" s="21"/>
      <c r="V1803" s="21"/>
      <c r="W1803" s="21"/>
      <c r="X1803" s="21"/>
      <c r="Y1803" s="21"/>
      <c r="Z1803" s="15"/>
      <c r="AA1803" s="15"/>
      <c r="AB1803" s="15"/>
      <c r="AC1803" s="15"/>
      <c r="AD1803" s="15"/>
      <c r="AE1803" s="15"/>
      <c r="AF1803" s="15"/>
      <c r="AG1803" s="15" t="s">
        <v>131</v>
      </c>
      <c r="AH1803" s="15">
        <v>0</v>
      </c>
      <c r="AI1803" s="15"/>
      <c r="AJ1803" s="15"/>
      <c r="AK1803" s="15"/>
      <c r="AL1803" s="15"/>
      <c r="AM1803" s="15"/>
      <c r="AN1803" s="15"/>
      <c r="AO1803" s="15"/>
      <c r="AP1803" s="15"/>
      <c r="AQ1803" s="15"/>
      <c r="AR1803" s="15"/>
      <c r="AS1803" s="15"/>
      <c r="AT1803" s="15"/>
      <c r="AU1803" s="15"/>
      <c r="AV1803" s="15"/>
      <c r="AW1803" s="15"/>
      <c r="AX1803" s="15"/>
      <c r="AY1803" s="15"/>
      <c r="AZ1803" s="15"/>
      <c r="BA1803" s="15"/>
      <c r="BB1803" s="15"/>
      <c r="BC1803" s="15"/>
      <c r="BD1803" s="15"/>
      <c r="BE1803" s="15"/>
      <c r="BF1803" s="15"/>
      <c r="BG1803" s="15"/>
      <c r="BH1803" s="15"/>
    </row>
    <row r="1804" spans="1:60" outlineLevel="3">
      <c r="A1804" s="18"/>
      <c r="B1804" s="19"/>
      <c r="C1804" s="30" t="s">
        <v>558</v>
      </c>
      <c r="D1804" s="23"/>
      <c r="E1804" s="34">
        <v>8.19</v>
      </c>
      <c r="F1804" s="21"/>
      <c r="G1804" s="21"/>
      <c r="H1804" s="21"/>
      <c r="I1804" s="21"/>
      <c r="J1804" s="21"/>
      <c r="K1804" s="21"/>
      <c r="L1804" s="21"/>
      <c r="M1804" s="21"/>
      <c r="N1804" s="393"/>
      <c r="O1804" s="393"/>
      <c r="P1804" s="393"/>
      <c r="Q1804" s="393"/>
      <c r="R1804" s="21"/>
      <c r="S1804" s="21"/>
      <c r="T1804" s="21"/>
      <c r="U1804" s="21"/>
      <c r="V1804" s="21"/>
      <c r="W1804" s="21"/>
      <c r="X1804" s="21"/>
      <c r="Y1804" s="21"/>
      <c r="Z1804" s="15"/>
      <c r="AA1804" s="15"/>
      <c r="AB1804" s="15"/>
      <c r="AC1804" s="15"/>
      <c r="AD1804" s="15"/>
      <c r="AE1804" s="15"/>
      <c r="AF1804" s="15"/>
      <c r="AG1804" s="15" t="s">
        <v>131</v>
      </c>
      <c r="AH1804" s="15">
        <v>0</v>
      </c>
      <c r="AI1804" s="15"/>
      <c r="AJ1804" s="15"/>
      <c r="AK1804" s="15"/>
      <c r="AL1804" s="15"/>
      <c r="AM1804" s="15"/>
      <c r="AN1804" s="15"/>
      <c r="AO1804" s="15"/>
      <c r="AP1804" s="15"/>
      <c r="AQ1804" s="15"/>
      <c r="AR1804" s="15"/>
      <c r="AS1804" s="15"/>
      <c r="AT1804" s="15"/>
      <c r="AU1804" s="15"/>
      <c r="AV1804" s="15"/>
      <c r="AW1804" s="15"/>
      <c r="AX1804" s="15"/>
      <c r="AY1804" s="15"/>
      <c r="AZ1804" s="15"/>
      <c r="BA1804" s="15"/>
      <c r="BB1804" s="15"/>
      <c r="BC1804" s="15"/>
      <c r="BD1804" s="15"/>
      <c r="BE1804" s="15"/>
      <c r="BF1804" s="15"/>
      <c r="BG1804" s="15"/>
      <c r="BH1804" s="15"/>
    </row>
    <row r="1805" spans="1:60" outlineLevel="3">
      <c r="A1805" s="18"/>
      <c r="B1805" s="19"/>
      <c r="C1805" s="30" t="s">
        <v>559</v>
      </c>
      <c r="D1805" s="23"/>
      <c r="E1805" s="34">
        <v>3.915</v>
      </c>
      <c r="F1805" s="21"/>
      <c r="G1805" s="21"/>
      <c r="H1805" s="21"/>
      <c r="I1805" s="21"/>
      <c r="J1805" s="21"/>
      <c r="K1805" s="21"/>
      <c r="L1805" s="21"/>
      <c r="M1805" s="21"/>
      <c r="N1805" s="393"/>
      <c r="O1805" s="393"/>
      <c r="P1805" s="393"/>
      <c r="Q1805" s="393"/>
      <c r="R1805" s="21"/>
      <c r="S1805" s="21"/>
      <c r="T1805" s="21"/>
      <c r="U1805" s="21"/>
      <c r="V1805" s="21"/>
      <c r="W1805" s="21"/>
      <c r="X1805" s="21"/>
      <c r="Y1805" s="21"/>
      <c r="Z1805" s="15"/>
      <c r="AA1805" s="15"/>
      <c r="AB1805" s="15"/>
      <c r="AC1805" s="15"/>
      <c r="AD1805" s="15"/>
      <c r="AE1805" s="15"/>
      <c r="AF1805" s="15"/>
      <c r="AG1805" s="15" t="s">
        <v>131</v>
      </c>
      <c r="AH1805" s="15">
        <v>0</v>
      </c>
      <c r="AI1805" s="15"/>
      <c r="AJ1805" s="15"/>
      <c r="AK1805" s="15"/>
      <c r="AL1805" s="15"/>
      <c r="AM1805" s="15"/>
      <c r="AN1805" s="15"/>
      <c r="AO1805" s="15"/>
      <c r="AP1805" s="15"/>
      <c r="AQ1805" s="15"/>
      <c r="AR1805" s="15"/>
      <c r="AS1805" s="15"/>
      <c r="AT1805" s="15"/>
      <c r="AU1805" s="15"/>
      <c r="AV1805" s="15"/>
      <c r="AW1805" s="15"/>
      <c r="AX1805" s="15"/>
      <c r="AY1805" s="15"/>
      <c r="AZ1805" s="15"/>
      <c r="BA1805" s="15"/>
      <c r="BB1805" s="15"/>
      <c r="BC1805" s="15"/>
      <c r="BD1805" s="15"/>
      <c r="BE1805" s="15"/>
      <c r="BF1805" s="15"/>
      <c r="BG1805" s="15"/>
      <c r="BH1805" s="15"/>
    </row>
    <row r="1806" spans="1:60" outlineLevel="3">
      <c r="A1806" s="18"/>
      <c r="B1806" s="19"/>
      <c r="C1806" s="30" t="s">
        <v>560</v>
      </c>
      <c r="D1806" s="23"/>
      <c r="E1806" s="34">
        <v>3.15</v>
      </c>
      <c r="F1806" s="21"/>
      <c r="G1806" s="21"/>
      <c r="H1806" s="21"/>
      <c r="I1806" s="21"/>
      <c r="J1806" s="21"/>
      <c r="K1806" s="21"/>
      <c r="L1806" s="21"/>
      <c r="M1806" s="21"/>
      <c r="N1806" s="393"/>
      <c r="O1806" s="393"/>
      <c r="P1806" s="393"/>
      <c r="Q1806" s="393"/>
      <c r="R1806" s="21"/>
      <c r="S1806" s="21"/>
      <c r="T1806" s="21"/>
      <c r="U1806" s="21"/>
      <c r="V1806" s="21"/>
      <c r="W1806" s="21"/>
      <c r="X1806" s="21"/>
      <c r="Y1806" s="21"/>
      <c r="Z1806" s="15"/>
      <c r="AA1806" s="15"/>
      <c r="AB1806" s="15"/>
      <c r="AC1806" s="15"/>
      <c r="AD1806" s="15"/>
      <c r="AE1806" s="15"/>
      <c r="AF1806" s="15"/>
      <c r="AG1806" s="15" t="s">
        <v>131</v>
      </c>
      <c r="AH1806" s="15">
        <v>0</v>
      </c>
      <c r="AI1806" s="15"/>
      <c r="AJ1806" s="15"/>
      <c r="AK1806" s="15"/>
      <c r="AL1806" s="15"/>
      <c r="AM1806" s="15"/>
      <c r="AN1806" s="15"/>
      <c r="AO1806" s="15"/>
      <c r="AP1806" s="15"/>
      <c r="AQ1806" s="15"/>
      <c r="AR1806" s="15"/>
      <c r="AS1806" s="15"/>
      <c r="AT1806" s="15"/>
      <c r="AU1806" s="15"/>
      <c r="AV1806" s="15"/>
      <c r="AW1806" s="15"/>
      <c r="AX1806" s="15"/>
      <c r="AY1806" s="15"/>
      <c r="AZ1806" s="15"/>
      <c r="BA1806" s="15"/>
      <c r="BB1806" s="15"/>
      <c r="BC1806" s="15"/>
      <c r="BD1806" s="15"/>
      <c r="BE1806" s="15"/>
      <c r="BF1806" s="15"/>
      <c r="BG1806" s="15"/>
      <c r="BH1806" s="15"/>
    </row>
    <row r="1807" spans="1:60" outlineLevel="3">
      <c r="A1807" s="18"/>
      <c r="B1807" s="19"/>
      <c r="C1807" s="30" t="s">
        <v>542</v>
      </c>
      <c r="D1807" s="23"/>
      <c r="E1807" s="34">
        <v>3.2850000000000001</v>
      </c>
      <c r="F1807" s="21"/>
      <c r="G1807" s="21"/>
      <c r="H1807" s="21"/>
      <c r="I1807" s="21"/>
      <c r="J1807" s="21"/>
      <c r="K1807" s="21"/>
      <c r="L1807" s="21"/>
      <c r="M1807" s="21"/>
      <c r="N1807" s="393"/>
      <c r="O1807" s="393"/>
      <c r="P1807" s="393"/>
      <c r="Q1807" s="393"/>
      <c r="R1807" s="21"/>
      <c r="S1807" s="21"/>
      <c r="T1807" s="21"/>
      <c r="U1807" s="21"/>
      <c r="V1807" s="21"/>
      <c r="W1807" s="21"/>
      <c r="X1807" s="21"/>
      <c r="Y1807" s="21"/>
      <c r="Z1807" s="15"/>
      <c r="AA1807" s="15"/>
      <c r="AB1807" s="15"/>
      <c r="AC1807" s="15"/>
      <c r="AD1807" s="15"/>
      <c r="AE1807" s="15"/>
      <c r="AF1807" s="15"/>
      <c r="AG1807" s="15" t="s">
        <v>131</v>
      </c>
      <c r="AH1807" s="15">
        <v>0</v>
      </c>
      <c r="AI1807" s="15"/>
      <c r="AJ1807" s="15"/>
      <c r="AK1807" s="15"/>
      <c r="AL1807" s="15"/>
      <c r="AM1807" s="15"/>
      <c r="AN1807" s="15"/>
      <c r="AO1807" s="15"/>
      <c r="AP1807" s="15"/>
      <c r="AQ1807" s="15"/>
      <c r="AR1807" s="15"/>
      <c r="AS1807" s="15"/>
      <c r="AT1807" s="15"/>
      <c r="AU1807" s="15"/>
      <c r="AV1807" s="15"/>
      <c r="AW1807" s="15"/>
      <c r="AX1807" s="15"/>
      <c r="AY1807" s="15"/>
      <c r="AZ1807" s="15"/>
      <c r="BA1807" s="15"/>
      <c r="BB1807" s="15"/>
      <c r="BC1807" s="15"/>
      <c r="BD1807" s="15"/>
      <c r="BE1807" s="15"/>
      <c r="BF1807" s="15"/>
      <c r="BG1807" s="15"/>
      <c r="BH1807" s="15"/>
    </row>
    <row r="1808" spans="1:60" outlineLevel="3">
      <c r="A1808" s="18"/>
      <c r="B1808" s="19"/>
      <c r="C1808" s="30" t="s">
        <v>477</v>
      </c>
      <c r="D1808" s="23"/>
      <c r="E1808" s="34">
        <v>3.375</v>
      </c>
      <c r="F1808" s="21"/>
      <c r="G1808" s="21"/>
      <c r="H1808" s="21"/>
      <c r="I1808" s="21"/>
      <c r="J1808" s="21"/>
      <c r="K1808" s="21"/>
      <c r="L1808" s="21"/>
      <c r="M1808" s="21"/>
      <c r="N1808" s="393"/>
      <c r="O1808" s="393"/>
      <c r="P1808" s="393"/>
      <c r="Q1808" s="393"/>
      <c r="R1808" s="21"/>
      <c r="S1808" s="21"/>
      <c r="T1808" s="21"/>
      <c r="U1808" s="21"/>
      <c r="V1808" s="21"/>
      <c r="W1808" s="21"/>
      <c r="X1808" s="21"/>
      <c r="Y1808" s="21"/>
      <c r="Z1808" s="15"/>
      <c r="AA1808" s="15"/>
      <c r="AB1808" s="15"/>
      <c r="AC1808" s="15"/>
      <c r="AD1808" s="15"/>
      <c r="AE1808" s="15"/>
      <c r="AF1808" s="15"/>
      <c r="AG1808" s="15" t="s">
        <v>131</v>
      </c>
      <c r="AH1808" s="15">
        <v>0</v>
      </c>
      <c r="AI1808" s="15"/>
      <c r="AJ1808" s="15"/>
      <c r="AK1808" s="15"/>
      <c r="AL1808" s="15"/>
      <c r="AM1808" s="15"/>
      <c r="AN1808" s="15"/>
      <c r="AO1808" s="15"/>
      <c r="AP1808" s="15"/>
      <c r="AQ1808" s="15"/>
      <c r="AR1808" s="15"/>
      <c r="AS1808" s="15"/>
      <c r="AT1808" s="15"/>
      <c r="AU1808" s="15"/>
      <c r="AV1808" s="15"/>
      <c r="AW1808" s="15"/>
      <c r="AX1808" s="15"/>
      <c r="AY1808" s="15"/>
      <c r="AZ1808" s="15"/>
      <c r="BA1808" s="15"/>
      <c r="BB1808" s="15"/>
      <c r="BC1808" s="15"/>
      <c r="BD1808" s="15"/>
      <c r="BE1808" s="15"/>
      <c r="BF1808" s="15"/>
      <c r="BG1808" s="15"/>
      <c r="BH1808" s="15"/>
    </row>
    <row r="1809" spans="1:60" outlineLevel="3">
      <c r="A1809" s="18"/>
      <c r="B1809" s="19"/>
      <c r="C1809" s="30" t="s">
        <v>478</v>
      </c>
      <c r="D1809" s="23"/>
      <c r="E1809" s="34">
        <v>3.375</v>
      </c>
      <c r="F1809" s="21"/>
      <c r="G1809" s="21"/>
      <c r="H1809" s="21"/>
      <c r="I1809" s="21"/>
      <c r="J1809" s="21"/>
      <c r="K1809" s="21"/>
      <c r="L1809" s="21"/>
      <c r="M1809" s="21"/>
      <c r="N1809" s="393"/>
      <c r="O1809" s="393"/>
      <c r="P1809" s="393"/>
      <c r="Q1809" s="393"/>
      <c r="R1809" s="21"/>
      <c r="S1809" s="21"/>
      <c r="T1809" s="21"/>
      <c r="U1809" s="21"/>
      <c r="V1809" s="21"/>
      <c r="W1809" s="21"/>
      <c r="X1809" s="21"/>
      <c r="Y1809" s="21"/>
      <c r="Z1809" s="15"/>
      <c r="AA1809" s="15"/>
      <c r="AB1809" s="15"/>
      <c r="AC1809" s="15"/>
      <c r="AD1809" s="15"/>
      <c r="AE1809" s="15"/>
      <c r="AF1809" s="15"/>
      <c r="AG1809" s="15" t="s">
        <v>131</v>
      </c>
      <c r="AH1809" s="15">
        <v>0</v>
      </c>
      <c r="AI1809" s="15"/>
      <c r="AJ1809" s="15"/>
      <c r="AK1809" s="15"/>
      <c r="AL1809" s="15"/>
      <c r="AM1809" s="15"/>
      <c r="AN1809" s="15"/>
      <c r="AO1809" s="15"/>
      <c r="AP1809" s="15"/>
      <c r="AQ1809" s="15"/>
      <c r="AR1809" s="15"/>
      <c r="AS1809" s="15"/>
      <c r="AT1809" s="15"/>
      <c r="AU1809" s="15"/>
      <c r="AV1809" s="15"/>
      <c r="AW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</row>
    <row r="1810" spans="1:60" outlineLevel="3">
      <c r="A1810" s="18"/>
      <c r="B1810" s="19"/>
      <c r="C1810" s="30" t="s">
        <v>479</v>
      </c>
      <c r="D1810" s="23"/>
      <c r="E1810" s="34">
        <v>1.2</v>
      </c>
      <c r="F1810" s="21"/>
      <c r="G1810" s="21"/>
      <c r="H1810" s="21"/>
      <c r="I1810" s="21"/>
      <c r="J1810" s="21"/>
      <c r="K1810" s="21"/>
      <c r="L1810" s="21"/>
      <c r="M1810" s="21"/>
      <c r="N1810" s="393"/>
      <c r="O1810" s="393"/>
      <c r="P1810" s="393"/>
      <c r="Q1810" s="393"/>
      <c r="R1810" s="21"/>
      <c r="S1810" s="21"/>
      <c r="T1810" s="21"/>
      <c r="U1810" s="21"/>
      <c r="V1810" s="21"/>
      <c r="W1810" s="21"/>
      <c r="X1810" s="21"/>
      <c r="Y1810" s="21"/>
      <c r="Z1810" s="15"/>
      <c r="AA1810" s="15"/>
      <c r="AB1810" s="15"/>
      <c r="AC1810" s="15"/>
      <c r="AD1810" s="15"/>
      <c r="AE1810" s="15"/>
      <c r="AF1810" s="15"/>
      <c r="AG1810" s="15" t="s">
        <v>131</v>
      </c>
      <c r="AH1810" s="15">
        <v>0</v>
      </c>
      <c r="AI1810" s="15"/>
      <c r="AJ1810" s="15"/>
      <c r="AK1810" s="15"/>
      <c r="AL1810" s="15"/>
      <c r="AM1810" s="15"/>
      <c r="AN1810" s="15"/>
      <c r="AO1810" s="15"/>
      <c r="AP1810" s="15"/>
      <c r="AQ1810" s="15"/>
      <c r="AR1810" s="15"/>
      <c r="AS1810" s="15"/>
      <c r="AT1810" s="15"/>
      <c r="AU1810" s="15"/>
      <c r="AV1810" s="15"/>
      <c r="AW1810" s="15"/>
      <c r="AX1810" s="15"/>
      <c r="AY1810" s="15"/>
      <c r="AZ1810" s="15"/>
      <c r="BA1810" s="15"/>
      <c r="BB1810" s="15"/>
      <c r="BC1810" s="15"/>
      <c r="BD1810" s="15"/>
      <c r="BE1810" s="15"/>
      <c r="BF1810" s="15"/>
      <c r="BG1810" s="15"/>
      <c r="BH1810" s="15"/>
    </row>
    <row r="1811" spans="1:60" outlineLevel="3">
      <c r="A1811" s="18"/>
      <c r="B1811" s="19"/>
      <c r="C1811" s="30" t="s">
        <v>480</v>
      </c>
      <c r="D1811" s="23"/>
      <c r="E1811" s="34">
        <v>2.64</v>
      </c>
      <c r="F1811" s="21"/>
      <c r="G1811" s="21"/>
      <c r="H1811" s="21"/>
      <c r="I1811" s="21"/>
      <c r="J1811" s="21"/>
      <c r="K1811" s="21"/>
      <c r="L1811" s="21"/>
      <c r="M1811" s="21"/>
      <c r="N1811" s="393"/>
      <c r="O1811" s="393"/>
      <c r="P1811" s="393"/>
      <c r="Q1811" s="393"/>
      <c r="R1811" s="21"/>
      <c r="S1811" s="21"/>
      <c r="T1811" s="21"/>
      <c r="U1811" s="21"/>
      <c r="V1811" s="21"/>
      <c r="W1811" s="21"/>
      <c r="X1811" s="21"/>
      <c r="Y1811" s="21"/>
      <c r="Z1811" s="15"/>
      <c r="AA1811" s="15"/>
      <c r="AB1811" s="15"/>
      <c r="AC1811" s="15"/>
      <c r="AD1811" s="15"/>
      <c r="AE1811" s="15"/>
      <c r="AF1811" s="15"/>
      <c r="AG1811" s="15" t="s">
        <v>131</v>
      </c>
      <c r="AH1811" s="15">
        <v>0</v>
      </c>
      <c r="AI1811" s="15"/>
      <c r="AJ1811" s="15"/>
      <c r="AK1811" s="15"/>
      <c r="AL1811" s="15"/>
      <c r="AM1811" s="15"/>
      <c r="AN1811" s="15"/>
      <c r="AO1811" s="15"/>
      <c r="AP1811" s="15"/>
      <c r="AQ1811" s="15"/>
      <c r="AR1811" s="15"/>
      <c r="AS1811" s="15"/>
      <c r="AT1811" s="15"/>
      <c r="AU1811" s="15"/>
      <c r="AV1811" s="15"/>
      <c r="AW1811" s="15"/>
      <c r="AX1811" s="15"/>
      <c r="AY1811" s="15"/>
      <c r="AZ1811" s="15"/>
      <c r="BA1811" s="15"/>
      <c r="BB1811" s="15"/>
      <c r="BC1811" s="15"/>
      <c r="BD1811" s="15"/>
      <c r="BE1811" s="15"/>
      <c r="BF1811" s="15"/>
      <c r="BG1811" s="15"/>
      <c r="BH1811" s="15"/>
    </row>
    <row r="1812" spans="1:60" outlineLevel="3">
      <c r="A1812" s="18"/>
      <c r="B1812" s="19"/>
      <c r="C1812" s="30" t="s">
        <v>481</v>
      </c>
      <c r="D1812" s="23"/>
      <c r="E1812" s="34">
        <v>11.04</v>
      </c>
      <c r="F1812" s="21"/>
      <c r="G1812" s="21"/>
      <c r="H1812" s="21"/>
      <c r="I1812" s="21"/>
      <c r="J1812" s="21"/>
      <c r="K1812" s="21"/>
      <c r="L1812" s="21"/>
      <c r="M1812" s="21"/>
      <c r="N1812" s="393"/>
      <c r="O1812" s="393"/>
      <c r="P1812" s="393"/>
      <c r="Q1812" s="393"/>
      <c r="R1812" s="21"/>
      <c r="S1812" s="21"/>
      <c r="T1812" s="21"/>
      <c r="U1812" s="21"/>
      <c r="V1812" s="21"/>
      <c r="W1812" s="21"/>
      <c r="X1812" s="21"/>
      <c r="Y1812" s="21"/>
      <c r="Z1812" s="15"/>
      <c r="AA1812" s="15"/>
      <c r="AB1812" s="15"/>
      <c r="AC1812" s="15"/>
      <c r="AD1812" s="15"/>
      <c r="AE1812" s="15"/>
      <c r="AF1812" s="15"/>
      <c r="AG1812" s="15" t="s">
        <v>131</v>
      </c>
      <c r="AH1812" s="15">
        <v>0</v>
      </c>
      <c r="AI1812" s="15"/>
      <c r="AJ1812" s="15"/>
      <c r="AK1812" s="15"/>
      <c r="AL1812" s="15"/>
      <c r="AM1812" s="15"/>
      <c r="AN1812" s="15"/>
      <c r="AO1812" s="15"/>
      <c r="AP1812" s="15"/>
      <c r="AQ1812" s="15"/>
      <c r="AR1812" s="15"/>
      <c r="AS1812" s="15"/>
      <c r="AT1812" s="15"/>
      <c r="AU1812" s="15"/>
      <c r="AV1812" s="15"/>
      <c r="AW1812" s="15"/>
      <c r="AX1812" s="15"/>
      <c r="AY1812" s="15"/>
      <c r="AZ1812" s="15"/>
      <c r="BA1812" s="15"/>
      <c r="BB1812" s="15"/>
      <c r="BC1812" s="15"/>
      <c r="BD1812" s="15"/>
      <c r="BE1812" s="15"/>
      <c r="BF1812" s="15"/>
      <c r="BG1812" s="15"/>
      <c r="BH1812" s="15"/>
    </row>
    <row r="1813" spans="1:60" outlineLevel="3">
      <c r="A1813" s="18"/>
      <c r="B1813" s="19"/>
      <c r="C1813" s="30" t="s">
        <v>561</v>
      </c>
      <c r="D1813" s="23"/>
      <c r="E1813" s="34">
        <v>2.2000000000000002</v>
      </c>
      <c r="F1813" s="21"/>
      <c r="G1813" s="21"/>
      <c r="H1813" s="21"/>
      <c r="I1813" s="21"/>
      <c r="J1813" s="21"/>
      <c r="K1813" s="21"/>
      <c r="L1813" s="21"/>
      <c r="M1813" s="21"/>
      <c r="N1813" s="393"/>
      <c r="O1813" s="393"/>
      <c r="P1813" s="393"/>
      <c r="Q1813" s="393"/>
      <c r="R1813" s="21"/>
      <c r="S1813" s="21"/>
      <c r="T1813" s="21"/>
      <c r="U1813" s="21"/>
      <c r="V1813" s="21"/>
      <c r="W1813" s="21"/>
      <c r="X1813" s="21"/>
      <c r="Y1813" s="21"/>
      <c r="Z1813" s="15"/>
      <c r="AA1813" s="15"/>
      <c r="AB1813" s="15"/>
      <c r="AC1813" s="15"/>
      <c r="AD1813" s="15"/>
      <c r="AE1813" s="15"/>
      <c r="AF1813" s="15"/>
      <c r="AG1813" s="15" t="s">
        <v>131</v>
      </c>
      <c r="AH1813" s="15">
        <v>0</v>
      </c>
      <c r="AI1813" s="15"/>
      <c r="AJ1813" s="15"/>
      <c r="AK1813" s="15"/>
      <c r="AL1813" s="15"/>
      <c r="AM1813" s="15"/>
      <c r="AN1813" s="15"/>
      <c r="AO1813" s="15"/>
      <c r="AP1813" s="15"/>
      <c r="AQ1813" s="15"/>
      <c r="AR1813" s="15"/>
      <c r="AS1813" s="15"/>
      <c r="AT1813" s="15"/>
      <c r="AU1813" s="15"/>
      <c r="AV1813" s="15"/>
      <c r="AW1813" s="15"/>
      <c r="AX1813" s="15"/>
      <c r="AY1813" s="15"/>
      <c r="AZ1813" s="15"/>
      <c r="BA1813" s="15"/>
      <c r="BB1813" s="15"/>
      <c r="BC1813" s="15"/>
      <c r="BD1813" s="15"/>
      <c r="BE1813" s="15"/>
      <c r="BF1813" s="15"/>
      <c r="BG1813" s="15"/>
      <c r="BH1813" s="15"/>
    </row>
    <row r="1814" spans="1:60" outlineLevel="3">
      <c r="A1814" s="18"/>
      <c r="B1814" s="19"/>
      <c r="C1814" s="30" t="s">
        <v>546</v>
      </c>
      <c r="D1814" s="23"/>
      <c r="E1814" s="34">
        <v>7.665</v>
      </c>
      <c r="F1814" s="21"/>
      <c r="G1814" s="21"/>
      <c r="H1814" s="21"/>
      <c r="I1814" s="21"/>
      <c r="J1814" s="21"/>
      <c r="K1814" s="21"/>
      <c r="L1814" s="21"/>
      <c r="M1814" s="21"/>
      <c r="N1814" s="393"/>
      <c r="O1814" s="393"/>
      <c r="P1814" s="393"/>
      <c r="Q1814" s="393"/>
      <c r="R1814" s="21"/>
      <c r="S1814" s="21"/>
      <c r="T1814" s="21"/>
      <c r="U1814" s="21"/>
      <c r="V1814" s="21"/>
      <c r="W1814" s="21"/>
      <c r="X1814" s="21"/>
      <c r="Y1814" s="21"/>
      <c r="Z1814" s="15"/>
      <c r="AA1814" s="15"/>
      <c r="AB1814" s="15"/>
      <c r="AC1814" s="15"/>
      <c r="AD1814" s="15"/>
      <c r="AE1814" s="15"/>
      <c r="AF1814" s="15"/>
      <c r="AG1814" s="15" t="s">
        <v>131</v>
      </c>
      <c r="AH1814" s="15">
        <v>0</v>
      </c>
      <c r="AI1814" s="15"/>
      <c r="AJ1814" s="15"/>
      <c r="AK1814" s="15"/>
      <c r="AL1814" s="15"/>
      <c r="AM1814" s="15"/>
      <c r="AN1814" s="15"/>
      <c r="AO1814" s="15"/>
      <c r="AP1814" s="15"/>
      <c r="AQ1814" s="15"/>
      <c r="AR1814" s="15"/>
      <c r="AS1814" s="15"/>
      <c r="AT1814" s="15"/>
      <c r="AU1814" s="15"/>
      <c r="AV1814" s="15"/>
      <c r="AW1814" s="15"/>
      <c r="AX1814" s="15"/>
      <c r="AY1814" s="15"/>
      <c r="AZ1814" s="15"/>
      <c r="BA1814" s="15"/>
      <c r="BB1814" s="15"/>
      <c r="BC1814" s="15"/>
      <c r="BD1814" s="15"/>
      <c r="BE1814" s="15"/>
      <c r="BF1814" s="15"/>
      <c r="BG1814" s="15"/>
      <c r="BH1814" s="15"/>
    </row>
    <row r="1815" spans="1:60" outlineLevel="3">
      <c r="A1815" s="18"/>
      <c r="B1815" s="19"/>
      <c r="C1815" s="30" t="s">
        <v>547</v>
      </c>
      <c r="D1815" s="23"/>
      <c r="E1815" s="34">
        <v>19.305</v>
      </c>
      <c r="F1815" s="21"/>
      <c r="G1815" s="21"/>
      <c r="H1815" s="21"/>
      <c r="I1815" s="21"/>
      <c r="J1815" s="21"/>
      <c r="K1815" s="21"/>
      <c r="L1815" s="21"/>
      <c r="M1815" s="21"/>
      <c r="N1815" s="393"/>
      <c r="O1815" s="393"/>
      <c r="P1815" s="393"/>
      <c r="Q1815" s="393"/>
      <c r="R1815" s="21"/>
      <c r="S1815" s="21"/>
      <c r="T1815" s="21"/>
      <c r="U1815" s="21"/>
      <c r="V1815" s="21"/>
      <c r="W1815" s="21"/>
      <c r="X1815" s="21"/>
      <c r="Y1815" s="21"/>
      <c r="Z1815" s="15"/>
      <c r="AA1815" s="15"/>
      <c r="AB1815" s="15"/>
      <c r="AC1815" s="15"/>
      <c r="AD1815" s="15"/>
      <c r="AE1815" s="15"/>
      <c r="AF1815" s="15"/>
      <c r="AG1815" s="15" t="s">
        <v>131</v>
      </c>
      <c r="AH1815" s="15">
        <v>0</v>
      </c>
      <c r="AI1815" s="15"/>
      <c r="AJ1815" s="15"/>
      <c r="AK1815" s="15"/>
      <c r="AL1815" s="15"/>
      <c r="AM1815" s="15"/>
      <c r="AN1815" s="15"/>
      <c r="AO1815" s="15"/>
      <c r="AP1815" s="15"/>
      <c r="AQ1815" s="15"/>
      <c r="AR1815" s="15"/>
      <c r="AS1815" s="15"/>
      <c r="AT1815" s="15"/>
      <c r="AU1815" s="15"/>
      <c r="AV1815" s="15"/>
      <c r="AW1815" s="15"/>
      <c r="AX1815" s="15"/>
      <c r="AY1815" s="15"/>
      <c r="AZ1815" s="15"/>
      <c r="BA1815" s="15"/>
      <c r="BB1815" s="15"/>
      <c r="BC1815" s="15"/>
      <c r="BD1815" s="15"/>
      <c r="BE1815" s="15"/>
      <c r="BF1815" s="15"/>
      <c r="BG1815" s="15"/>
      <c r="BH1815" s="15"/>
    </row>
    <row r="1816" spans="1:60" outlineLevel="3">
      <c r="A1816" s="18"/>
      <c r="B1816" s="19"/>
      <c r="C1816" s="30" t="s">
        <v>548</v>
      </c>
      <c r="D1816" s="23"/>
      <c r="E1816" s="34">
        <v>2.7</v>
      </c>
      <c r="F1816" s="21"/>
      <c r="G1816" s="21"/>
      <c r="H1816" s="21"/>
      <c r="I1816" s="21"/>
      <c r="J1816" s="21"/>
      <c r="K1816" s="21"/>
      <c r="L1816" s="21"/>
      <c r="M1816" s="21"/>
      <c r="N1816" s="393"/>
      <c r="O1816" s="393"/>
      <c r="P1816" s="393"/>
      <c r="Q1816" s="393"/>
      <c r="R1816" s="21"/>
      <c r="S1816" s="21"/>
      <c r="T1816" s="21"/>
      <c r="U1816" s="21"/>
      <c r="V1816" s="21"/>
      <c r="W1816" s="21"/>
      <c r="X1816" s="21"/>
      <c r="Y1816" s="21"/>
      <c r="Z1816" s="15"/>
      <c r="AA1816" s="15"/>
      <c r="AB1816" s="15"/>
      <c r="AC1816" s="15"/>
      <c r="AD1816" s="15"/>
      <c r="AE1816" s="15"/>
      <c r="AF1816" s="15"/>
      <c r="AG1816" s="15" t="s">
        <v>131</v>
      </c>
      <c r="AH1816" s="15">
        <v>0</v>
      </c>
      <c r="AI1816" s="15"/>
      <c r="AJ1816" s="15"/>
      <c r="AK1816" s="15"/>
      <c r="AL1816" s="15"/>
      <c r="AM1816" s="15"/>
      <c r="AN1816" s="15"/>
      <c r="AO1816" s="15"/>
      <c r="AP1816" s="15"/>
      <c r="AQ1816" s="15"/>
      <c r="AR1816" s="15"/>
      <c r="AS1816" s="15"/>
      <c r="AT1816" s="15"/>
      <c r="AU1816" s="15"/>
      <c r="AV1816" s="15"/>
      <c r="AW1816" s="15"/>
      <c r="AX1816" s="15"/>
      <c r="AY1816" s="15"/>
      <c r="AZ1816" s="15"/>
      <c r="BA1816" s="15"/>
      <c r="BB1816" s="15"/>
      <c r="BC1816" s="15"/>
      <c r="BD1816" s="15"/>
      <c r="BE1816" s="15"/>
      <c r="BF1816" s="15"/>
      <c r="BG1816" s="15"/>
      <c r="BH1816" s="15"/>
    </row>
    <row r="1817" spans="1:60" outlineLevel="3">
      <c r="A1817" s="18"/>
      <c r="B1817" s="19"/>
      <c r="C1817" s="30" t="s">
        <v>549</v>
      </c>
      <c r="D1817" s="23"/>
      <c r="E1817" s="34">
        <v>62.4</v>
      </c>
      <c r="F1817" s="21"/>
      <c r="G1817" s="21"/>
      <c r="H1817" s="21"/>
      <c r="I1817" s="21"/>
      <c r="J1817" s="21"/>
      <c r="K1817" s="21"/>
      <c r="L1817" s="21"/>
      <c r="M1817" s="21"/>
      <c r="N1817" s="393"/>
      <c r="O1817" s="393"/>
      <c r="P1817" s="393"/>
      <c r="Q1817" s="393"/>
      <c r="R1817" s="21"/>
      <c r="S1817" s="21"/>
      <c r="T1817" s="21"/>
      <c r="U1817" s="21"/>
      <c r="V1817" s="21"/>
      <c r="W1817" s="21"/>
      <c r="X1817" s="21"/>
      <c r="Y1817" s="21"/>
      <c r="Z1817" s="15"/>
      <c r="AA1817" s="15"/>
      <c r="AB1817" s="15"/>
      <c r="AC1817" s="15"/>
      <c r="AD1817" s="15"/>
      <c r="AE1817" s="15"/>
      <c r="AF1817" s="15"/>
      <c r="AG1817" s="15" t="s">
        <v>131</v>
      </c>
      <c r="AH1817" s="15">
        <v>0</v>
      </c>
      <c r="AI1817" s="15"/>
      <c r="AJ1817" s="15"/>
      <c r="AK1817" s="15"/>
      <c r="AL1817" s="15"/>
      <c r="AM1817" s="15"/>
      <c r="AN1817" s="15"/>
      <c r="AO1817" s="15"/>
      <c r="AP1817" s="15"/>
      <c r="AQ1817" s="15"/>
      <c r="AR1817" s="15"/>
      <c r="AS1817" s="15"/>
      <c r="AT1817" s="15"/>
      <c r="AU1817" s="15"/>
      <c r="AV1817" s="15"/>
      <c r="AW1817" s="15"/>
      <c r="AX1817" s="15"/>
      <c r="AY1817" s="15"/>
      <c r="AZ1817" s="15"/>
      <c r="BA1817" s="15"/>
      <c r="BB1817" s="15"/>
      <c r="BC1817" s="15"/>
      <c r="BD1817" s="15"/>
      <c r="BE1817" s="15"/>
      <c r="BF1817" s="15"/>
      <c r="BG1817" s="15"/>
      <c r="BH1817" s="15"/>
    </row>
    <row r="1818" spans="1:60" outlineLevel="3">
      <c r="A1818" s="18"/>
      <c r="B1818" s="19"/>
      <c r="C1818" s="30" t="s">
        <v>550</v>
      </c>
      <c r="D1818" s="23"/>
      <c r="E1818" s="34">
        <v>8.84</v>
      </c>
      <c r="F1818" s="21"/>
      <c r="G1818" s="21"/>
      <c r="H1818" s="21"/>
      <c r="I1818" s="21"/>
      <c r="J1818" s="21"/>
      <c r="K1818" s="21"/>
      <c r="L1818" s="21"/>
      <c r="M1818" s="21"/>
      <c r="N1818" s="393"/>
      <c r="O1818" s="393"/>
      <c r="P1818" s="393"/>
      <c r="Q1818" s="393"/>
      <c r="R1818" s="21"/>
      <c r="S1818" s="21"/>
      <c r="T1818" s="21"/>
      <c r="U1818" s="21"/>
      <c r="V1818" s="21"/>
      <c r="W1818" s="21"/>
      <c r="X1818" s="21"/>
      <c r="Y1818" s="21"/>
      <c r="Z1818" s="15"/>
      <c r="AA1818" s="15"/>
      <c r="AB1818" s="15"/>
      <c r="AC1818" s="15"/>
      <c r="AD1818" s="15"/>
      <c r="AE1818" s="15"/>
      <c r="AF1818" s="15"/>
      <c r="AG1818" s="15" t="s">
        <v>131</v>
      </c>
      <c r="AH1818" s="15">
        <v>0</v>
      </c>
      <c r="AI1818" s="15"/>
      <c r="AJ1818" s="15"/>
      <c r="AK1818" s="15"/>
      <c r="AL1818" s="15"/>
      <c r="AM1818" s="15"/>
      <c r="AN1818" s="15"/>
      <c r="AO1818" s="15"/>
      <c r="AP1818" s="15"/>
      <c r="AQ1818" s="15"/>
      <c r="AR1818" s="15"/>
      <c r="AS1818" s="15"/>
      <c r="AT1818" s="15"/>
      <c r="AU1818" s="15"/>
      <c r="AV1818" s="15"/>
      <c r="AW1818" s="15"/>
      <c r="AX1818" s="15"/>
      <c r="AY1818" s="15"/>
      <c r="AZ1818" s="15"/>
      <c r="BA1818" s="15"/>
      <c r="BB1818" s="15"/>
      <c r="BC1818" s="15"/>
      <c r="BD1818" s="15"/>
      <c r="BE1818" s="15"/>
      <c r="BF1818" s="15"/>
      <c r="BG1818" s="15"/>
      <c r="BH1818" s="15"/>
    </row>
    <row r="1819" spans="1:60" outlineLevel="3">
      <c r="A1819" s="18"/>
      <c r="B1819" s="19"/>
      <c r="C1819" s="30" t="s">
        <v>562</v>
      </c>
      <c r="D1819" s="23"/>
      <c r="E1819" s="34">
        <v>3.645</v>
      </c>
      <c r="F1819" s="21"/>
      <c r="G1819" s="21"/>
      <c r="H1819" s="21"/>
      <c r="I1819" s="21"/>
      <c r="J1819" s="21"/>
      <c r="K1819" s="21"/>
      <c r="L1819" s="21"/>
      <c r="M1819" s="21"/>
      <c r="N1819" s="393"/>
      <c r="O1819" s="393"/>
      <c r="P1819" s="393"/>
      <c r="Q1819" s="393"/>
      <c r="R1819" s="21"/>
      <c r="S1819" s="21"/>
      <c r="T1819" s="21"/>
      <c r="U1819" s="21"/>
      <c r="V1819" s="21"/>
      <c r="W1819" s="21"/>
      <c r="X1819" s="21"/>
      <c r="Y1819" s="21"/>
      <c r="Z1819" s="15"/>
      <c r="AA1819" s="15"/>
      <c r="AB1819" s="15"/>
      <c r="AC1819" s="15"/>
      <c r="AD1819" s="15"/>
      <c r="AE1819" s="15"/>
      <c r="AF1819" s="15"/>
      <c r="AG1819" s="15" t="s">
        <v>131</v>
      </c>
      <c r="AH1819" s="15">
        <v>0</v>
      </c>
      <c r="AI1819" s="15"/>
      <c r="AJ1819" s="15"/>
      <c r="AK1819" s="15"/>
      <c r="AL1819" s="15"/>
      <c r="AM1819" s="15"/>
      <c r="AN1819" s="15"/>
      <c r="AO1819" s="15"/>
      <c r="AP1819" s="15"/>
      <c r="AQ1819" s="15"/>
      <c r="AR1819" s="15"/>
      <c r="AS1819" s="15"/>
      <c r="AT1819" s="15"/>
      <c r="AU1819" s="15"/>
      <c r="AV1819" s="15"/>
      <c r="AW1819" s="15"/>
      <c r="AX1819" s="15"/>
      <c r="AY1819" s="15"/>
      <c r="AZ1819" s="15"/>
      <c r="BA1819" s="15"/>
      <c r="BB1819" s="15"/>
      <c r="BC1819" s="15"/>
      <c r="BD1819" s="15"/>
      <c r="BE1819" s="15"/>
      <c r="BF1819" s="15"/>
      <c r="BG1819" s="15"/>
      <c r="BH1819" s="15"/>
    </row>
    <row r="1820" spans="1:60" outlineLevel="3">
      <c r="A1820" s="18"/>
      <c r="B1820" s="19"/>
      <c r="C1820" s="30" t="s">
        <v>563</v>
      </c>
      <c r="D1820" s="23"/>
      <c r="E1820" s="34">
        <v>6.75</v>
      </c>
      <c r="F1820" s="21"/>
      <c r="G1820" s="21"/>
      <c r="H1820" s="21"/>
      <c r="I1820" s="21"/>
      <c r="J1820" s="21"/>
      <c r="K1820" s="21"/>
      <c r="L1820" s="21"/>
      <c r="M1820" s="21"/>
      <c r="N1820" s="393"/>
      <c r="O1820" s="393"/>
      <c r="P1820" s="393"/>
      <c r="Q1820" s="393"/>
      <c r="R1820" s="21"/>
      <c r="S1820" s="21"/>
      <c r="T1820" s="21"/>
      <c r="U1820" s="21"/>
      <c r="V1820" s="21"/>
      <c r="W1820" s="21"/>
      <c r="X1820" s="21"/>
      <c r="Y1820" s="21"/>
      <c r="Z1820" s="15"/>
      <c r="AA1820" s="15"/>
      <c r="AB1820" s="15"/>
      <c r="AC1820" s="15"/>
      <c r="AD1820" s="15"/>
      <c r="AE1820" s="15"/>
      <c r="AF1820" s="15"/>
      <c r="AG1820" s="15" t="s">
        <v>131</v>
      </c>
      <c r="AH1820" s="15">
        <v>0</v>
      </c>
      <c r="AI1820" s="15"/>
      <c r="AJ1820" s="15"/>
      <c r="AK1820" s="15"/>
      <c r="AL1820" s="15"/>
      <c r="AM1820" s="15"/>
      <c r="AN1820" s="15"/>
      <c r="AO1820" s="15"/>
      <c r="AP1820" s="15"/>
      <c r="AQ1820" s="15"/>
      <c r="AR1820" s="15"/>
      <c r="AS1820" s="15"/>
      <c r="AT1820" s="15"/>
      <c r="AU1820" s="15"/>
      <c r="AV1820" s="15"/>
      <c r="AW1820" s="15"/>
      <c r="AX1820" s="15"/>
      <c r="AY1820" s="15"/>
      <c r="AZ1820" s="15"/>
      <c r="BA1820" s="15"/>
      <c r="BB1820" s="15"/>
      <c r="BC1820" s="15"/>
      <c r="BD1820" s="15"/>
      <c r="BE1820" s="15"/>
      <c r="BF1820" s="15"/>
      <c r="BG1820" s="15"/>
      <c r="BH1820" s="15"/>
    </row>
    <row r="1821" spans="1:60" outlineLevel="3">
      <c r="A1821" s="18"/>
      <c r="B1821" s="19"/>
      <c r="C1821" s="30" t="s">
        <v>564</v>
      </c>
      <c r="D1821" s="23"/>
      <c r="E1821" s="34">
        <v>6.51</v>
      </c>
      <c r="F1821" s="21"/>
      <c r="G1821" s="21"/>
      <c r="H1821" s="21"/>
      <c r="I1821" s="21"/>
      <c r="J1821" s="21"/>
      <c r="K1821" s="21"/>
      <c r="L1821" s="21"/>
      <c r="M1821" s="21"/>
      <c r="N1821" s="393"/>
      <c r="O1821" s="393"/>
      <c r="P1821" s="393"/>
      <c r="Q1821" s="393"/>
      <c r="R1821" s="21"/>
      <c r="S1821" s="21"/>
      <c r="T1821" s="21"/>
      <c r="U1821" s="21"/>
      <c r="V1821" s="21"/>
      <c r="W1821" s="21"/>
      <c r="X1821" s="21"/>
      <c r="Y1821" s="21"/>
      <c r="Z1821" s="15"/>
      <c r="AA1821" s="15"/>
      <c r="AB1821" s="15"/>
      <c r="AC1821" s="15"/>
      <c r="AD1821" s="15"/>
      <c r="AE1821" s="15"/>
      <c r="AF1821" s="15"/>
      <c r="AG1821" s="15" t="s">
        <v>131</v>
      </c>
      <c r="AH1821" s="15">
        <v>0</v>
      </c>
      <c r="AI1821" s="15"/>
      <c r="AJ1821" s="15"/>
      <c r="AK1821" s="15"/>
      <c r="AL1821" s="15"/>
      <c r="AM1821" s="15"/>
      <c r="AN1821" s="15"/>
      <c r="AO1821" s="15"/>
      <c r="AP1821" s="15"/>
      <c r="AQ1821" s="15"/>
      <c r="AR1821" s="15"/>
      <c r="AS1821" s="15"/>
      <c r="AT1821" s="15"/>
      <c r="AU1821" s="15"/>
      <c r="AV1821" s="15"/>
      <c r="AW1821" s="15"/>
      <c r="AX1821" s="15"/>
      <c r="AY1821" s="15"/>
      <c r="AZ1821" s="15"/>
      <c r="BA1821" s="15"/>
      <c r="BB1821" s="15"/>
      <c r="BC1821" s="15"/>
      <c r="BD1821" s="15"/>
      <c r="BE1821" s="15"/>
      <c r="BF1821" s="15"/>
      <c r="BG1821" s="15"/>
      <c r="BH1821" s="15"/>
    </row>
    <row r="1822" spans="1:60" outlineLevel="3">
      <c r="A1822" s="18"/>
      <c r="B1822" s="19"/>
      <c r="C1822" s="30" t="s">
        <v>565</v>
      </c>
      <c r="D1822" s="23"/>
      <c r="E1822" s="34">
        <v>4.6500000000000004</v>
      </c>
      <c r="F1822" s="21"/>
      <c r="G1822" s="21"/>
      <c r="H1822" s="21"/>
      <c r="I1822" s="21"/>
      <c r="J1822" s="21"/>
      <c r="K1822" s="21"/>
      <c r="L1822" s="21"/>
      <c r="M1822" s="21"/>
      <c r="N1822" s="393"/>
      <c r="O1822" s="393"/>
      <c r="P1822" s="393"/>
      <c r="Q1822" s="393"/>
      <c r="R1822" s="21"/>
      <c r="S1822" s="21"/>
      <c r="T1822" s="21"/>
      <c r="U1822" s="21"/>
      <c r="V1822" s="21"/>
      <c r="W1822" s="21"/>
      <c r="X1822" s="21"/>
      <c r="Y1822" s="21"/>
      <c r="Z1822" s="15"/>
      <c r="AA1822" s="15"/>
      <c r="AB1822" s="15"/>
      <c r="AC1822" s="15"/>
      <c r="AD1822" s="15"/>
      <c r="AE1822" s="15"/>
      <c r="AF1822" s="15"/>
      <c r="AG1822" s="15" t="s">
        <v>131</v>
      </c>
      <c r="AH1822" s="15">
        <v>0</v>
      </c>
      <c r="AI1822" s="15"/>
      <c r="AJ1822" s="15"/>
      <c r="AK1822" s="15"/>
      <c r="AL1822" s="15"/>
      <c r="AM1822" s="15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</row>
    <row r="1823" spans="1:60" outlineLevel="3">
      <c r="A1823" s="18"/>
      <c r="B1823" s="19"/>
      <c r="C1823" s="30" t="s">
        <v>552</v>
      </c>
      <c r="D1823" s="23"/>
      <c r="E1823" s="34">
        <v>2.6850000000000001</v>
      </c>
      <c r="F1823" s="21"/>
      <c r="G1823" s="21"/>
      <c r="H1823" s="21"/>
      <c r="I1823" s="21"/>
      <c r="J1823" s="21"/>
      <c r="K1823" s="21"/>
      <c r="L1823" s="21"/>
      <c r="M1823" s="21"/>
      <c r="N1823" s="393"/>
      <c r="O1823" s="393"/>
      <c r="P1823" s="393"/>
      <c r="Q1823" s="393"/>
      <c r="R1823" s="21"/>
      <c r="S1823" s="21"/>
      <c r="T1823" s="21"/>
      <c r="U1823" s="21"/>
      <c r="V1823" s="21"/>
      <c r="W1823" s="21"/>
      <c r="X1823" s="21"/>
      <c r="Y1823" s="21"/>
      <c r="Z1823" s="15"/>
      <c r="AA1823" s="15"/>
      <c r="AB1823" s="15"/>
      <c r="AC1823" s="15"/>
      <c r="AD1823" s="15"/>
      <c r="AE1823" s="15"/>
      <c r="AF1823" s="15"/>
      <c r="AG1823" s="15" t="s">
        <v>131</v>
      </c>
      <c r="AH1823" s="15">
        <v>0</v>
      </c>
      <c r="AI1823" s="15"/>
      <c r="AJ1823" s="15"/>
      <c r="AK1823" s="15"/>
      <c r="AL1823" s="15"/>
      <c r="AM1823" s="15"/>
      <c r="AN1823" s="15"/>
      <c r="AO1823" s="15"/>
      <c r="AP1823" s="15"/>
      <c r="AQ1823" s="15"/>
      <c r="AR1823" s="15"/>
      <c r="AS1823" s="15"/>
      <c r="AT1823" s="15"/>
      <c r="AU1823" s="15"/>
      <c r="AV1823" s="15"/>
      <c r="AW1823" s="15"/>
      <c r="AX1823" s="15"/>
      <c r="AY1823" s="15"/>
      <c r="AZ1823" s="15"/>
      <c r="BA1823" s="15"/>
      <c r="BB1823" s="15"/>
      <c r="BC1823" s="15"/>
      <c r="BD1823" s="15"/>
      <c r="BE1823" s="15"/>
      <c r="BF1823" s="15"/>
      <c r="BG1823" s="15"/>
      <c r="BH1823" s="15"/>
    </row>
    <row r="1824" spans="1:60" outlineLevel="3">
      <c r="A1824" s="18"/>
      <c r="B1824" s="19"/>
      <c r="C1824" s="30" t="s">
        <v>542</v>
      </c>
      <c r="D1824" s="23"/>
      <c r="E1824" s="34">
        <v>3.2850000000000001</v>
      </c>
      <c r="F1824" s="21"/>
      <c r="G1824" s="21"/>
      <c r="H1824" s="21"/>
      <c r="I1824" s="21"/>
      <c r="J1824" s="21"/>
      <c r="K1824" s="21"/>
      <c r="L1824" s="21"/>
      <c r="M1824" s="21"/>
      <c r="N1824" s="393"/>
      <c r="O1824" s="393"/>
      <c r="P1824" s="393"/>
      <c r="Q1824" s="393"/>
      <c r="R1824" s="21"/>
      <c r="S1824" s="21"/>
      <c r="T1824" s="21"/>
      <c r="U1824" s="21"/>
      <c r="V1824" s="21"/>
      <c r="W1824" s="21"/>
      <c r="X1824" s="21"/>
      <c r="Y1824" s="21"/>
      <c r="Z1824" s="15"/>
      <c r="AA1824" s="15"/>
      <c r="AB1824" s="15"/>
      <c r="AC1824" s="15"/>
      <c r="AD1824" s="15"/>
      <c r="AE1824" s="15"/>
      <c r="AF1824" s="15"/>
      <c r="AG1824" s="15" t="s">
        <v>131</v>
      </c>
      <c r="AH1824" s="15">
        <v>0</v>
      </c>
      <c r="AI1824" s="15"/>
      <c r="AJ1824" s="15"/>
      <c r="AK1824" s="15"/>
      <c r="AL1824" s="15"/>
      <c r="AM1824" s="15"/>
      <c r="AN1824" s="15"/>
      <c r="AO1824" s="15"/>
      <c r="AP1824" s="15"/>
      <c r="AQ1824" s="15"/>
      <c r="AR1824" s="15"/>
      <c r="AS1824" s="15"/>
      <c r="AT1824" s="15"/>
      <c r="AU1824" s="15"/>
      <c r="AV1824" s="15"/>
      <c r="AW1824" s="15"/>
      <c r="AX1824" s="15"/>
      <c r="AY1824" s="15"/>
      <c r="AZ1824" s="15"/>
      <c r="BA1824" s="15"/>
      <c r="BB1824" s="15"/>
      <c r="BC1824" s="15"/>
      <c r="BD1824" s="15"/>
      <c r="BE1824" s="15"/>
      <c r="BF1824" s="15"/>
      <c r="BG1824" s="15"/>
      <c r="BH1824" s="15"/>
    </row>
    <row r="1825" spans="1:60" outlineLevel="3">
      <c r="A1825" s="18"/>
      <c r="B1825" s="19"/>
      <c r="C1825" s="30" t="s">
        <v>566</v>
      </c>
      <c r="D1825" s="23"/>
      <c r="E1825" s="34">
        <v>5.58</v>
      </c>
      <c r="F1825" s="21"/>
      <c r="G1825" s="21"/>
      <c r="H1825" s="21"/>
      <c r="I1825" s="21"/>
      <c r="J1825" s="21"/>
      <c r="K1825" s="21"/>
      <c r="L1825" s="21"/>
      <c r="M1825" s="21"/>
      <c r="N1825" s="393"/>
      <c r="O1825" s="393"/>
      <c r="P1825" s="393"/>
      <c r="Q1825" s="393"/>
      <c r="R1825" s="21"/>
      <c r="S1825" s="21"/>
      <c r="T1825" s="21"/>
      <c r="U1825" s="21"/>
      <c r="V1825" s="21"/>
      <c r="W1825" s="21"/>
      <c r="X1825" s="21"/>
      <c r="Y1825" s="21"/>
      <c r="Z1825" s="15"/>
      <c r="AA1825" s="15"/>
      <c r="AB1825" s="15"/>
      <c r="AC1825" s="15"/>
      <c r="AD1825" s="15"/>
      <c r="AE1825" s="15"/>
      <c r="AF1825" s="15"/>
      <c r="AG1825" s="15" t="s">
        <v>131</v>
      </c>
      <c r="AH1825" s="15">
        <v>0</v>
      </c>
      <c r="AI1825" s="15"/>
      <c r="AJ1825" s="15"/>
      <c r="AK1825" s="15"/>
      <c r="AL1825" s="15"/>
      <c r="AM1825" s="15"/>
      <c r="AN1825" s="15"/>
      <c r="AO1825" s="15"/>
      <c r="AP1825" s="15"/>
      <c r="AQ1825" s="15"/>
      <c r="AR1825" s="15"/>
      <c r="AS1825" s="15"/>
      <c r="AT1825" s="15"/>
      <c r="AU1825" s="15"/>
      <c r="AV1825" s="15"/>
      <c r="AW1825" s="15"/>
      <c r="AX1825" s="15"/>
      <c r="AY1825" s="15"/>
      <c r="AZ1825" s="15"/>
      <c r="BA1825" s="15"/>
      <c r="BB1825" s="15"/>
      <c r="BC1825" s="15"/>
      <c r="BD1825" s="15"/>
      <c r="BE1825" s="15"/>
      <c r="BF1825" s="15"/>
      <c r="BG1825" s="15"/>
      <c r="BH1825" s="15"/>
    </row>
    <row r="1826" spans="1:60" outlineLevel="3">
      <c r="A1826" s="18"/>
      <c r="B1826" s="19"/>
      <c r="C1826" s="30" t="s">
        <v>567</v>
      </c>
      <c r="D1826" s="23"/>
      <c r="E1826" s="34">
        <v>4.0747499999999999</v>
      </c>
      <c r="F1826" s="21"/>
      <c r="G1826" s="21"/>
      <c r="H1826" s="21"/>
      <c r="I1826" s="21"/>
      <c r="J1826" s="21"/>
      <c r="K1826" s="21"/>
      <c r="L1826" s="21"/>
      <c r="M1826" s="21"/>
      <c r="N1826" s="393"/>
      <c r="O1826" s="393"/>
      <c r="P1826" s="393"/>
      <c r="Q1826" s="393"/>
      <c r="R1826" s="21"/>
      <c r="S1826" s="21"/>
      <c r="T1826" s="21"/>
      <c r="U1826" s="21"/>
      <c r="V1826" s="21"/>
      <c r="W1826" s="21"/>
      <c r="X1826" s="21"/>
      <c r="Y1826" s="21"/>
      <c r="Z1826" s="15"/>
      <c r="AA1826" s="15"/>
      <c r="AB1826" s="15"/>
      <c r="AC1826" s="15"/>
      <c r="AD1826" s="15"/>
      <c r="AE1826" s="15"/>
      <c r="AF1826" s="15"/>
      <c r="AG1826" s="15" t="s">
        <v>131</v>
      </c>
      <c r="AH1826" s="15">
        <v>0</v>
      </c>
      <c r="AI1826" s="15"/>
      <c r="AJ1826" s="15"/>
      <c r="AK1826" s="15"/>
      <c r="AL1826" s="15"/>
      <c r="AM1826" s="15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  <c r="AX1826" s="15"/>
      <c r="AY1826" s="15"/>
      <c r="AZ1826" s="15"/>
      <c r="BA1826" s="15"/>
      <c r="BB1826" s="15"/>
      <c r="BC1826" s="15"/>
      <c r="BD1826" s="15"/>
      <c r="BE1826" s="15"/>
      <c r="BF1826" s="15"/>
      <c r="BG1826" s="15"/>
      <c r="BH1826" s="15"/>
    </row>
    <row r="1827" spans="1:60" outlineLevel="3">
      <c r="A1827" s="18"/>
      <c r="B1827" s="19"/>
      <c r="C1827" s="30" t="s">
        <v>556</v>
      </c>
      <c r="D1827" s="23"/>
      <c r="E1827" s="34">
        <v>7.1550000000000002</v>
      </c>
      <c r="F1827" s="21"/>
      <c r="G1827" s="21"/>
      <c r="H1827" s="21"/>
      <c r="I1827" s="21"/>
      <c r="J1827" s="21"/>
      <c r="K1827" s="21"/>
      <c r="L1827" s="21"/>
      <c r="M1827" s="21"/>
      <c r="N1827" s="393"/>
      <c r="O1827" s="393"/>
      <c r="P1827" s="393"/>
      <c r="Q1827" s="393"/>
      <c r="R1827" s="21"/>
      <c r="S1827" s="21"/>
      <c r="T1827" s="21"/>
      <c r="U1827" s="21"/>
      <c r="V1827" s="21"/>
      <c r="W1827" s="21"/>
      <c r="X1827" s="21"/>
      <c r="Y1827" s="21"/>
      <c r="Z1827" s="15"/>
      <c r="AA1827" s="15"/>
      <c r="AB1827" s="15"/>
      <c r="AC1827" s="15"/>
      <c r="AD1827" s="15"/>
      <c r="AE1827" s="15"/>
      <c r="AF1827" s="15"/>
      <c r="AG1827" s="15" t="s">
        <v>131</v>
      </c>
      <c r="AH1827" s="15">
        <v>0</v>
      </c>
      <c r="AI1827" s="15"/>
      <c r="AJ1827" s="15"/>
      <c r="AK1827" s="15"/>
      <c r="AL1827" s="15"/>
      <c r="AM1827" s="15"/>
      <c r="AN1827" s="15"/>
      <c r="AO1827" s="15"/>
      <c r="AP1827" s="15"/>
      <c r="AQ1827" s="15"/>
      <c r="AR1827" s="15"/>
      <c r="AS1827" s="15"/>
      <c r="AT1827" s="15"/>
      <c r="AU1827" s="15"/>
      <c r="AV1827" s="15"/>
      <c r="AW1827" s="15"/>
      <c r="AX1827" s="15"/>
      <c r="AY1827" s="15"/>
      <c r="AZ1827" s="15"/>
      <c r="BA1827" s="15"/>
      <c r="BB1827" s="15"/>
      <c r="BC1827" s="15"/>
      <c r="BD1827" s="15"/>
      <c r="BE1827" s="15"/>
      <c r="BF1827" s="15"/>
      <c r="BG1827" s="15"/>
      <c r="BH1827" s="15"/>
    </row>
    <row r="1828" spans="1:60" outlineLevel="3">
      <c r="A1828" s="18"/>
      <c r="B1828" s="19"/>
      <c r="C1828" s="30" t="s">
        <v>568</v>
      </c>
      <c r="D1828" s="23"/>
      <c r="E1828" s="34">
        <v>7.11</v>
      </c>
      <c r="F1828" s="21"/>
      <c r="G1828" s="21"/>
      <c r="H1828" s="21"/>
      <c r="I1828" s="21"/>
      <c r="J1828" s="21"/>
      <c r="K1828" s="21"/>
      <c r="L1828" s="21"/>
      <c r="M1828" s="21"/>
      <c r="N1828" s="393"/>
      <c r="O1828" s="393"/>
      <c r="P1828" s="393"/>
      <c r="Q1828" s="393"/>
      <c r="R1828" s="21"/>
      <c r="S1828" s="21"/>
      <c r="T1828" s="21"/>
      <c r="U1828" s="21"/>
      <c r="V1828" s="21"/>
      <c r="W1828" s="21"/>
      <c r="X1828" s="21"/>
      <c r="Y1828" s="21"/>
      <c r="Z1828" s="15"/>
      <c r="AA1828" s="15"/>
      <c r="AB1828" s="15"/>
      <c r="AC1828" s="15"/>
      <c r="AD1828" s="15"/>
      <c r="AE1828" s="15"/>
      <c r="AF1828" s="15"/>
      <c r="AG1828" s="15" t="s">
        <v>131</v>
      </c>
      <c r="AH1828" s="15">
        <v>0</v>
      </c>
      <c r="AI1828" s="15"/>
      <c r="AJ1828" s="15"/>
      <c r="AK1828" s="15"/>
      <c r="AL1828" s="15"/>
      <c r="AM1828" s="15"/>
      <c r="AN1828" s="15"/>
      <c r="AO1828" s="15"/>
      <c r="AP1828" s="15"/>
      <c r="AQ1828" s="15"/>
      <c r="AR1828" s="15"/>
      <c r="AS1828" s="15"/>
      <c r="AT1828" s="15"/>
      <c r="AU1828" s="15"/>
      <c r="AV1828" s="15"/>
      <c r="AW1828" s="15"/>
      <c r="AX1828" s="15"/>
      <c r="AY1828" s="15"/>
      <c r="AZ1828" s="15"/>
      <c r="BA1828" s="15"/>
      <c r="BB1828" s="15"/>
      <c r="BC1828" s="15"/>
      <c r="BD1828" s="15"/>
      <c r="BE1828" s="15"/>
      <c r="BF1828" s="15"/>
      <c r="BG1828" s="15"/>
      <c r="BH1828" s="15"/>
    </row>
    <row r="1829" spans="1:60" outlineLevel="3">
      <c r="A1829" s="18"/>
      <c r="B1829" s="19"/>
      <c r="C1829" s="30" t="s">
        <v>569</v>
      </c>
      <c r="D1829" s="23"/>
      <c r="E1829" s="34">
        <v>4.0949999999999998</v>
      </c>
      <c r="F1829" s="21"/>
      <c r="G1829" s="21"/>
      <c r="H1829" s="21"/>
      <c r="I1829" s="21"/>
      <c r="J1829" s="21"/>
      <c r="K1829" s="21"/>
      <c r="L1829" s="21"/>
      <c r="M1829" s="21"/>
      <c r="N1829" s="393"/>
      <c r="O1829" s="393"/>
      <c r="P1829" s="393"/>
      <c r="Q1829" s="393"/>
      <c r="R1829" s="21"/>
      <c r="S1829" s="21"/>
      <c r="T1829" s="21"/>
      <c r="U1829" s="21"/>
      <c r="V1829" s="21"/>
      <c r="W1829" s="21"/>
      <c r="X1829" s="21"/>
      <c r="Y1829" s="21"/>
      <c r="Z1829" s="15"/>
      <c r="AA1829" s="15"/>
      <c r="AB1829" s="15"/>
      <c r="AC1829" s="15"/>
      <c r="AD1829" s="15"/>
      <c r="AE1829" s="15"/>
      <c r="AF1829" s="15"/>
      <c r="AG1829" s="15" t="s">
        <v>131</v>
      </c>
      <c r="AH1829" s="15">
        <v>0</v>
      </c>
      <c r="AI1829" s="15"/>
      <c r="AJ1829" s="15"/>
      <c r="AK1829" s="15"/>
      <c r="AL1829" s="15"/>
      <c r="AM1829" s="15"/>
      <c r="AN1829" s="15"/>
      <c r="AO1829" s="15"/>
      <c r="AP1829" s="15"/>
      <c r="AQ1829" s="15"/>
      <c r="AR1829" s="15"/>
      <c r="AS1829" s="15"/>
      <c r="AT1829" s="15"/>
      <c r="AU1829" s="15"/>
      <c r="AV1829" s="15"/>
      <c r="AW1829" s="15"/>
      <c r="AX1829" s="15"/>
      <c r="AY1829" s="15"/>
      <c r="AZ1829" s="15"/>
      <c r="BA1829" s="15"/>
      <c r="BB1829" s="15"/>
      <c r="BC1829" s="15"/>
      <c r="BD1829" s="15"/>
      <c r="BE1829" s="15"/>
      <c r="BF1829" s="15"/>
      <c r="BG1829" s="15"/>
      <c r="BH1829" s="15"/>
    </row>
    <row r="1830" spans="1:60" outlineLevel="3">
      <c r="A1830" s="18"/>
      <c r="B1830" s="19"/>
      <c r="C1830" s="30" t="s">
        <v>478</v>
      </c>
      <c r="D1830" s="23"/>
      <c r="E1830" s="34">
        <v>3.375</v>
      </c>
      <c r="F1830" s="21"/>
      <c r="G1830" s="21"/>
      <c r="H1830" s="21"/>
      <c r="I1830" s="21"/>
      <c r="J1830" s="21"/>
      <c r="K1830" s="21"/>
      <c r="L1830" s="21"/>
      <c r="M1830" s="21"/>
      <c r="N1830" s="393"/>
      <c r="O1830" s="393"/>
      <c r="P1830" s="393"/>
      <c r="Q1830" s="393"/>
      <c r="R1830" s="21"/>
      <c r="S1830" s="21"/>
      <c r="T1830" s="21"/>
      <c r="U1830" s="21"/>
      <c r="V1830" s="21"/>
      <c r="W1830" s="21"/>
      <c r="X1830" s="21"/>
      <c r="Y1830" s="21"/>
      <c r="Z1830" s="15"/>
      <c r="AA1830" s="15"/>
      <c r="AB1830" s="15"/>
      <c r="AC1830" s="15"/>
      <c r="AD1830" s="15"/>
      <c r="AE1830" s="15"/>
      <c r="AF1830" s="15"/>
      <c r="AG1830" s="15" t="s">
        <v>131</v>
      </c>
      <c r="AH1830" s="15">
        <v>0</v>
      </c>
      <c r="AI1830" s="15"/>
      <c r="AJ1830" s="15"/>
      <c r="AK1830" s="15"/>
      <c r="AL1830" s="15"/>
      <c r="AM1830" s="15"/>
      <c r="AN1830" s="15"/>
      <c r="AO1830" s="15"/>
      <c r="AP1830" s="15"/>
      <c r="AQ1830" s="15"/>
      <c r="AR1830" s="15"/>
      <c r="AS1830" s="15"/>
      <c r="AT1830" s="15"/>
      <c r="AU1830" s="15"/>
      <c r="AV1830" s="15"/>
      <c r="AW1830" s="15"/>
      <c r="AX1830" s="15"/>
      <c r="AY1830" s="15"/>
      <c r="AZ1830" s="15"/>
      <c r="BA1830" s="15"/>
      <c r="BB1830" s="15"/>
      <c r="BC1830" s="15"/>
      <c r="BD1830" s="15"/>
      <c r="BE1830" s="15"/>
      <c r="BF1830" s="15"/>
      <c r="BG1830" s="15"/>
      <c r="BH1830" s="15"/>
    </row>
    <row r="1831" spans="1:60" outlineLevel="3">
      <c r="A1831" s="18"/>
      <c r="B1831" s="19"/>
      <c r="C1831" s="30" t="s">
        <v>480</v>
      </c>
      <c r="D1831" s="23"/>
      <c r="E1831" s="34">
        <v>2.64</v>
      </c>
      <c r="F1831" s="21"/>
      <c r="G1831" s="21"/>
      <c r="H1831" s="21"/>
      <c r="I1831" s="21"/>
      <c r="J1831" s="21"/>
      <c r="K1831" s="21"/>
      <c r="L1831" s="21"/>
      <c r="M1831" s="21"/>
      <c r="N1831" s="393"/>
      <c r="O1831" s="393"/>
      <c r="P1831" s="393"/>
      <c r="Q1831" s="393"/>
      <c r="R1831" s="21"/>
      <c r="S1831" s="21"/>
      <c r="T1831" s="21"/>
      <c r="U1831" s="21"/>
      <c r="V1831" s="21"/>
      <c r="W1831" s="21"/>
      <c r="X1831" s="21"/>
      <c r="Y1831" s="21"/>
      <c r="Z1831" s="15"/>
      <c r="AA1831" s="15"/>
      <c r="AB1831" s="15"/>
      <c r="AC1831" s="15"/>
      <c r="AD1831" s="15"/>
      <c r="AE1831" s="15"/>
      <c r="AF1831" s="15"/>
      <c r="AG1831" s="15" t="s">
        <v>131</v>
      </c>
      <c r="AH1831" s="15">
        <v>0</v>
      </c>
      <c r="AI1831" s="15"/>
      <c r="AJ1831" s="15"/>
      <c r="AK1831" s="15"/>
      <c r="AL1831" s="15"/>
      <c r="AM1831" s="15"/>
      <c r="AN1831" s="15"/>
      <c r="AO1831" s="15"/>
      <c r="AP1831" s="15"/>
      <c r="AQ1831" s="15"/>
      <c r="AR1831" s="15"/>
      <c r="AS1831" s="15"/>
      <c r="AT1831" s="15"/>
      <c r="AU1831" s="15"/>
      <c r="AV1831" s="15"/>
      <c r="AW1831" s="15"/>
      <c r="AX1831" s="15"/>
      <c r="AY1831" s="15"/>
      <c r="AZ1831" s="15"/>
      <c r="BA1831" s="15"/>
      <c r="BB1831" s="15"/>
      <c r="BC1831" s="15"/>
      <c r="BD1831" s="15"/>
      <c r="BE1831" s="15"/>
      <c r="BF1831" s="15"/>
      <c r="BG1831" s="15"/>
      <c r="BH1831" s="15"/>
    </row>
    <row r="1832" spans="1:60" outlineLevel="3">
      <c r="A1832" s="18"/>
      <c r="B1832" s="19"/>
      <c r="C1832" s="30" t="s">
        <v>1217</v>
      </c>
      <c r="D1832" s="23"/>
      <c r="E1832" s="34">
        <v>101.52</v>
      </c>
      <c r="F1832" s="21"/>
      <c r="G1832" s="21"/>
      <c r="H1832" s="21"/>
      <c r="I1832" s="21"/>
      <c r="J1832" s="21"/>
      <c r="K1832" s="21"/>
      <c r="L1832" s="21"/>
      <c r="M1832" s="21"/>
      <c r="N1832" s="393"/>
      <c r="O1832" s="393"/>
      <c r="P1832" s="393"/>
      <c r="Q1832" s="393"/>
      <c r="R1832" s="21"/>
      <c r="S1832" s="21"/>
      <c r="T1832" s="21"/>
      <c r="U1832" s="21"/>
      <c r="V1832" s="21"/>
      <c r="W1832" s="21"/>
      <c r="X1832" s="21"/>
      <c r="Y1832" s="21"/>
      <c r="Z1832" s="15"/>
      <c r="AA1832" s="15"/>
      <c r="AB1832" s="15"/>
      <c r="AC1832" s="15"/>
      <c r="AD1832" s="15"/>
      <c r="AE1832" s="15"/>
      <c r="AF1832" s="15"/>
      <c r="AG1832" s="15" t="s">
        <v>131</v>
      </c>
      <c r="AH1832" s="15">
        <v>0</v>
      </c>
      <c r="AI1832" s="15"/>
      <c r="AJ1832" s="15"/>
      <c r="AK1832" s="15"/>
      <c r="AL1832" s="15"/>
      <c r="AM1832" s="15"/>
      <c r="AN1832" s="15"/>
      <c r="AO1832" s="15"/>
      <c r="AP1832" s="15"/>
      <c r="AQ1832" s="15"/>
      <c r="AR1832" s="15"/>
      <c r="AS1832" s="15"/>
      <c r="AT1832" s="15"/>
      <c r="AU1832" s="15"/>
      <c r="AV1832" s="15"/>
      <c r="AW1832" s="15"/>
      <c r="AX1832" s="15"/>
      <c r="AY1832" s="15"/>
      <c r="AZ1832" s="15"/>
      <c r="BA1832" s="15"/>
      <c r="BB1832" s="15"/>
      <c r="BC1832" s="15"/>
      <c r="BD1832" s="15"/>
      <c r="BE1832" s="15"/>
      <c r="BF1832" s="15"/>
      <c r="BG1832" s="15"/>
      <c r="BH1832" s="15"/>
    </row>
    <row r="1833" spans="1:60" outlineLevel="3">
      <c r="A1833" s="18"/>
      <c r="B1833" s="19"/>
      <c r="C1833" s="30" t="s">
        <v>1218</v>
      </c>
      <c r="D1833" s="23"/>
      <c r="E1833" s="34">
        <v>24.84</v>
      </c>
      <c r="F1833" s="21"/>
      <c r="G1833" s="21"/>
      <c r="H1833" s="21"/>
      <c r="I1833" s="21"/>
      <c r="J1833" s="21"/>
      <c r="K1833" s="21"/>
      <c r="L1833" s="21"/>
      <c r="M1833" s="21"/>
      <c r="N1833" s="393"/>
      <c r="O1833" s="393"/>
      <c r="P1833" s="393"/>
      <c r="Q1833" s="393"/>
      <c r="R1833" s="21"/>
      <c r="S1833" s="21"/>
      <c r="T1833" s="21"/>
      <c r="U1833" s="21"/>
      <c r="V1833" s="21"/>
      <c r="W1833" s="21"/>
      <c r="X1833" s="21"/>
      <c r="Y1833" s="21"/>
      <c r="Z1833" s="15"/>
      <c r="AA1833" s="15"/>
      <c r="AB1833" s="15"/>
      <c r="AC1833" s="15"/>
      <c r="AD1833" s="15"/>
      <c r="AE1833" s="15"/>
      <c r="AF1833" s="15"/>
      <c r="AG1833" s="15" t="s">
        <v>131</v>
      </c>
      <c r="AH1833" s="15">
        <v>0</v>
      </c>
      <c r="AI1833" s="15"/>
      <c r="AJ1833" s="15"/>
      <c r="AK1833" s="15"/>
      <c r="AL1833" s="15"/>
      <c r="AM1833" s="15"/>
      <c r="AN1833" s="15"/>
      <c r="AO1833" s="15"/>
      <c r="AP1833" s="15"/>
      <c r="AQ1833" s="15"/>
      <c r="AR1833" s="15"/>
      <c r="AS1833" s="15"/>
      <c r="AT1833" s="15"/>
      <c r="AU1833" s="15"/>
      <c r="AV1833" s="15"/>
      <c r="AW1833" s="15"/>
      <c r="AX1833" s="15"/>
      <c r="AY1833" s="15"/>
      <c r="AZ1833" s="15"/>
      <c r="BA1833" s="15"/>
      <c r="BB1833" s="15"/>
      <c r="BC1833" s="15"/>
      <c r="BD1833" s="15"/>
      <c r="BE1833" s="15"/>
      <c r="BF1833" s="15"/>
      <c r="BG1833" s="15"/>
      <c r="BH1833" s="15"/>
    </row>
    <row r="1834" spans="1:60" outlineLevel="3">
      <c r="A1834" s="18"/>
      <c r="B1834" s="19"/>
      <c r="C1834" s="30" t="s">
        <v>1219</v>
      </c>
      <c r="D1834" s="23"/>
      <c r="E1834" s="34">
        <v>25.92</v>
      </c>
      <c r="F1834" s="21"/>
      <c r="G1834" s="21"/>
      <c r="H1834" s="21"/>
      <c r="I1834" s="21"/>
      <c r="J1834" s="21"/>
      <c r="K1834" s="21"/>
      <c r="L1834" s="21"/>
      <c r="M1834" s="21"/>
      <c r="N1834" s="393"/>
      <c r="O1834" s="393"/>
      <c r="P1834" s="393"/>
      <c r="Q1834" s="393"/>
      <c r="R1834" s="21"/>
      <c r="S1834" s="21"/>
      <c r="T1834" s="21"/>
      <c r="U1834" s="21"/>
      <c r="V1834" s="21"/>
      <c r="W1834" s="21"/>
      <c r="X1834" s="21"/>
      <c r="Y1834" s="21"/>
      <c r="Z1834" s="15"/>
      <c r="AA1834" s="15"/>
      <c r="AB1834" s="15"/>
      <c r="AC1834" s="15"/>
      <c r="AD1834" s="15"/>
      <c r="AE1834" s="15"/>
      <c r="AF1834" s="15"/>
      <c r="AG1834" s="15" t="s">
        <v>131</v>
      </c>
      <c r="AH1834" s="15">
        <v>0</v>
      </c>
      <c r="AI1834" s="15"/>
      <c r="AJ1834" s="15"/>
      <c r="AK1834" s="15"/>
      <c r="AL1834" s="15"/>
      <c r="AM1834" s="15"/>
      <c r="AN1834" s="15"/>
      <c r="AO1834" s="15"/>
      <c r="AP1834" s="15"/>
      <c r="AQ1834" s="15"/>
      <c r="AR1834" s="15"/>
      <c r="AS1834" s="15"/>
      <c r="AT1834" s="15"/>
      <c r="AU1834" s="15"/>
      <c r="AV1834" s="15"/>
      <c r="AW1834" s="15"/>
      <c r="AX1834" s="15"/>
      <c r="AY1834" s="15"/>
      <c r="AZ1834" s="15"/>
      <c r="BA1834" s="15"/>
      <c r="BB1834" s="15"/>
      <c r="BC1834" s="15"/>
      <c r="BD1834" s="15"/>
      <c r="BE1834" s="15"/>
      <c r="BF1834" s="15"/>
      <c r="BG1834" s="15"/>
      <c r="BH1834" s="15"/>
    </row>
    <row r="1835" spans="1:60" outlineLevel="3">
      <c r="A1835" s="18"/>
      <c r="B1835" s="19"/>
      <c r="C1835" s="30" t="s">
        <v>1220</v>
      </c>
      <c r="D1835" s="23"/>
      <c r="E1835" s="34">
        <v>51.84</v>
      </c>
      <c r="F1835" s="21"/>
      <c r="G1835" s="21"/>
      <c r="H1835" s="21"/>
      <c r="I1835" s="21"/>
      <c r="J1835" s="21"/>
      <c r="K1835" s="21"/>
      <c r="L1835" s="21"/>
      <c r="M1835" s="21"/>
      <c r="N1835" s="393"/>
      <c r="O1835" s="393"/>
      <c r="P1835" s="393"/>
      <c r="Q1835" s="393"/>
      <c r="R1835" s="21"/>
      <c r="S1835" s="21"/>
      <c r="T1835" s="21"/>
      <c r="U1835" s="21"/>
      <c r="V1835" s="21"/>
      <c r="W1835" s="21"/>
      <c r="X1835" s="21"/>
      <c r="Y1835" s="21"/>
      <c r="Z1835" s="15"/>
      <c r="AA1835" s="15"/>
      <c r="AB1835" s="15"/>
      <c r="AC1835" s="15"/>
      <c r="AD1835" s="15"/>
      <c r="AE1835" s="15"/>
      <c r="AF1835" s="15"/>
      <c r="AG1835" s="15" t="s">
        <v>131</v>
      </c>
      <c r="AH1835" s="15">
        <v>0</v>
      </c>
      <c r="AI1835" s="15"/>
      <c r="AJ1835" s="15"/>
      <c r="AK1835" s="15"/>
      <c r="AL1835" s="15"/>
      <c r="AM1835" s="15"/>
      <c r="AN1835" s="15"/>
      <c r="AO1835" s="15"/>
      <c r="AP1835" s="15"/>
      <c r="AQ1835" s="15"/>
      <c r="AR1835" s="15"/>
      <c r="AS1835" s="15"/>
      <c r="AT1835" s="15"/>
      <c r="AU1835" s="15"/>
      <c r="AV1835" s="15"/>
      <c r="AW1835" s="15"/>
      <c r="AX1835" s="15"/>
      <c r="AY1835" s="15"/>
      <c r="AZ1835" s="15"/>
      <c r="BA1835" s="15"/>
      <c r="BB1835" s="15"/>
      <c r="BC1835" s="15"/>
      <c r="BD1835" s="15"/>
      <c r="BE1835" s="15"/>
      <c r="BF1835" s="15"/>
      <c r="BG1835" s="15"/>
      <c r="BH1835" s="15"/>
    </row>
    <row r="1836" spans="1:60" outlineLevel="3">
      <c r="A1836" s="18"/>
      <c r="B1836" s="19"/>
      <c r="C1836" s="30" t="s">
        <v>1221</v>
      </c>
      <c r="D1836" s="23"/>
      <c r="E1836" s="34">
        <v>-2766.8850000000002</v>
      </c>
      <c r="F1836" s="21"/>
      <c r="G1836" s="21"/>
      <c r="H1836" s="21"/>
      <c r="I1836" s="21"/>
      <c r="J1836" s="21"/>
      <c r="K1836" s="21"/>
      <c r="L1836" s="21"/>
      <c r="M1836" s="21"/>
      <c r="N1836" s="393"/>
      <c r="O1836" s="393"/>
      <c r="P1836" s="393"/>
      <c r="Q1836" s="393"/>
      <c r="R1836" s="21"/>
      <c r="S1836" s="21"/>
      <c r="T1836" s="21"/>
      <c r="U1836" s="21"/>
      <c r="V1836" s="21"/>
      <c r="W1836" s="21"/>
      <c r="X1836" s="21"/>
      <c r="Y1836" s="21"/>
      <c r="Z1836" s="15"/>
      <c r="AA1836" s="15"/>
      <c r="AB1836" s="15"/>
      <c r="AC1836" s="15"/>
      <c r="AD1836" s="15"/>
      <c r="AE1836" s="15"/>
      <c r="AF1836" s="15"/>
      <c r="AG1836" s="15" t="s">
        <v>131</v>
      </c>
      <c r="AH1836" s="15">
        <v>0</v>
      </c>
      <c r="AI1836" s="15"/>
      <c r="AJ1836" s="15"/>
      <c r="AK1836" s="15"/>
      <c r="AL1836" s="15"/>
      <c r="AM1836" s="15"/>
      <c r="AN1836" s="15"/>
      <c r="AO1836" s="15"/>
      <c r="AP1836" s="15"/>
      <c r="AQ1836" s="15"/>
      <c r="AR1836" s="15"/>
      <c r="AS1836" s="15"/>
      <c r="AT1836" s="15"/>
      <c r="AU1836" s="15"/>
      <c r="AV1836" s="15"/>
      <c r="AW1836" s="15"/>
      <c r="AX1836" s="15"/>
      <c r="AY1836" s="15"/>
      <c r="AZ1836" s="15"/>
      <c r="BA1836" s="15"/>
      <c r="BB1836" s="15"/>
      <c r="BC1836" s="15"/>
      <c r="BD1836" s="15"/>
      <c r="BE1836" s="15"/>
      <c r="BF1836" s="15"/>
      <c r="BG1836" s="15"/>
      <c r="BH1836" s="15"/>
    </row>
    <row r="1837" spans="1:60" outlineLevel="1">
      <c r="A1837" s="25">
        <v>241</v>
      </c>
      <c r="B1837" s="26" t="s">
        <v>1222</v>
      </c>
      <c r="C1837" s="29" t="s">
        <v>1223</v>
      </c>
      <c r="D1837" s="27" t="s">
        <v>152</v>
      </c>
      <c r="E1837" s="35">
        <v>2796.8850000000002</v>
      </c>
      <c r="F1837" s="392"/>
      <c r="G1837" s="36">
        <f>ROUND(E1837*F1837,2)</f>
        <v>0</v>
      </c>
      <c r="H1837" s="392"/>
      <c r="I1837" s="36">
        <f>ROUND(E1837*H1837,2)</f>
        <v>0</v>
      </c>
      <c r="J1837" s="392"/>
      <c r="K1837" s="36">
        <f>ROUND(E1837*J1837,2)</f>
        <v>0</v>
      </c>
      <c r="L1837" s="36">
        <v>21</v>
      </c>
      <c r="M1837" s="36">
        <f>G1837*(1+L1837/100)</f>
        <v>0</v>
      </c>
      <c r="N1837" s="35">
        <v>4.2000000000000002E-4</v>
      </c>
      <c r="O1837" s="35">
        <f>ROUND(E1837*N1837,2)</f>
        <v>1.17</v>
      </c>
      <c r="P1837" s="35">
        <v>0</v>
      </c>
      <c r="Q1837" s="35">
        <f>ROUND(E1837*P1837,2)</f>
        <v>0</v>
      </c>
      <c r="R1837" s="36"/>
      <c r="S1837" s="36" t="s">
        <v>2116</v>
      </c>
      <c r="T1837" s="28" t="s">
        <v>2116</v>
      </c>
      <c r="U1837" s="21">
        <v>0.11</v>
      </c>
      <c r="V1837" s="21">
        <f>ROUND(E1837*U1837,2)</f>
        <v>307.66000000000003</v>
      </c>
      <c r="W1837" s="21"/>
      <c r="X1837" s="21" t="s">
        <v>135</v>
      </c>
      <c r="Y1837" s="21" t="s">
        <v>2117</v>
      </c>
      <c r="Z1837" s="15"/>
      <c r="AA1837" s="15"/>
      <c r="AB1837" s="15"/>
      <c r="AC1837" s="15"/>
      <c r="AD1837" s="15"/>
      <c r="AE1837" s="15"/>
      <c r="AF1837" s="15"/>
      <c r="AG1837" s="15" t="s">
        <v>136</v>
      </c>
      <c r="AH1837" s="15"/>
      <c r="AI1837" s="15"/>
      <c r="AJ1837" s="15"/>
      <c r="AK1837" s="15"/>
      <c r="AL1837" s="15"/>
      <c r="AM1837" s="15"/>
      <c r="AN1837" s="15"/>
      <c r="AO1837" s="15"/>
      <c r="AP1837" s="15"/>
      <c r="AQ1837" s="15"/>
      <c r="AR1837" s="15"/>
      <c r="AS1837" s="15"/>
      <c r="AT1837" s="15"/>
      <c r="AU1837" s="15"/>
      <c r="AV1837" s="15"/>
      <c r="AW1837" s="15"/>
      <c r="AX1837" s="15"/>
      <c r="AY1837" s="15"/>
      <c r="AZ1837" s="15"/>
      <c r="BA1837" s="15"/>
      <c r="BB1837" s="15"/>
      <c r="BC1837" s="15"/>
      <c r="BD1837" s="15"/>
      <c r="BE1837" s="15"/>
      <c r="BF1837" s="15"/>
      <c r="BG1837" s="15"/>
      <c r="BH1837" s="15"/>
    </row>
    <row r="1838" spans="1:60" outlineLevel="2">
      <c r="A1838" s="18"/>
      <c r="B1838" s="19"/>
      <c r="C1838" s="30" t="s">
        <v>1224</v>
      </c>
      <c r="D1838" s="23"/>
      <c r="E1838" s="34">
        <v>2766.8850000000002</v>
      </c>
      <c r="F1838" s="21"/>
      <c r="G1838" s="21"/>
      <c r="H1838" s="21"/>
      <c r="I1838" s="21"/>
      <c r="J1838" s="21"/>
      <c r="K1838" s="21"/>
      <c r="L1838" s="21"/>
      <c r="M1838" s="21"/>
      <c r="N1838" s="393"/>
      <c r="O1838" s="393"/>
      <c r="P1838" s="393"/>
      <c r="Q1838" s="393"/>
      <c r="R1838" s="21"/>
      <c r="S1838" s="21"/>
      <c r="T1838" s="21"/>
      <c r="U1838" s="21"/>
      <c r="V1838" s="21"/>
      <c r="W1838" s="21"/>
      <c r="X1838" s="21"/>
      <c r="Y1838" s="21"/>
      <c r="Z1838" s="15"/>
      <c r="AA1838" s="15"/>
      <c r="AB1838" s="15"/>
      <c r="AC1838" s="15"/>
      <c r="AD1838" s="15"/>
      <c r="AE1838" s="15"/>
      <c r="AF1838" s="15"/>
      <c r="AG1838" s="15" t="s">
        <v>131</v>
      </c>
      <c r="AH1838" s="15">
        <v>0</v>
      </c>
      <c r="AI1838" s="15"/>
      <c r="AJ1838" s="15"/>
      <c r="AK1838" s="15"/>
      <c r="AL1838" s="15"/>
      <c r="AM1838" s="15"/>
      <c r="AN1838" s="15"/>
      <c r="AO1838" s="15"/>
      <c r="AP1838" s="15"/>
      <c r="AQ1838" s="15"/>
      <c r="AR1838" s="15"/>
      <c r="AS1838" s="15"/>
      <c r="AT1838" s="15"/>
      <c r="AU1838" s="15"/>
      <c r="AV1838" s="15"/>
      <c r="AW1838" s="15"/>
      <c r="AX1838" s="15"/>
      <c r="AY1838" s="15"/>
      <c r="AZ1838" s="15"/>
      <c r="BA1838" s="15"/>
      <c r="BB1838" s="15"/>
      <c r="BC1838" s="15"/>
      <c r="BD1838" s="15"/>
      <c r="BE1838" s="15"/>
      <c r="BF1838" s="15"/>
      <c r="BG1838" s="15"/>
      <c r="BH1838" s="15"/>
    </row>
    <row r="1839" spans="1:60" outlineLevel="3">
      <c r="A1839" s="18"/>
      <c r="B1839" s="19"/>
      <c r="C1839" s="30" t="s">
        <v>2264</v>
      </c>
      <c r="D1839" s="23"/>
      <c r="E1839" s="34">
        <v>30</v>
      </c>
      <c r="F1839" s="21"/>
      <c r="G1839" s="21"/>
      <c r="H1839" s="21"/>
      <c r="I1839" s="21"/>
      <c r="J1839" s="21"/>
      <c r="K1839" s="21"/>
      <c r="L1839" s="21"/>
      <c r="M1839" s="21"/>
      <c r="N1839" s="393"/>
      <c r="O1839" s="393"/>
      <c r="P1839" s="393"/>
      <c r="Q1839" s="393"/>
      <c r="R1839" s="21"/>
      <c r="S1839" s="21"/>
      <c r="T1839" s="21"/>
      <c r="U1839" s="21"/>
      <c r="V1839" s="21"/>
      <c r="W1839" s="21"/>
      <c r="X1839" s="21"/>
      <c r="Y1839" s="21"/>
      <c r="Z1839" s="15"/>
      <c r="AA1839" s="15"/>
      <c r="AB1839" s="15"/>
      <c r="AC1839" s="15"/>
      <c r="AD1839" s="15"/>
      <c r="AE1839" s="15"/>
      <c r="AF1839" s="15"/>
      <c r="AG1839" s="15" t="s">
        <v>131</v>
      </c>
      <c r="AH1839" s="15">
        <v>0</v>
      </c>
      <c r="AI1839" s="15"/>
      <c r="AJ1839" s="15"/>
      <c r="AK1839" s="15"/>
      <c r="AL1839" s="15"/>
      <c r="AM1839" s="15"/>
      <c r="AN1839" s="15"/>
      <c r="AO1839" s="15"/>
      <c r="AP1839" s="15"/>
      <c r="AQ1839" s="15"/>
      <c r="AR1839" s="15"/>
      <c r="AS1839" s="15"/>
      <c r="AT1839" s="15"/>
      <c r="AU1839" s="15"/>
      <c r="AV1839" s="15"/>
      <c r="AW1839" s="15"/>
      <c r="AX1839" s="15"/>
      <c r="AY1839" s="15"/>
      <c r="AZ1839" s="15"/>
      <c r="BA1839" s="15"/>
      <c r="BB1839" s="15"/>
      <c r="BC1839" s="15"/>
      <c r="BD1839" s="15"/>
      <c r="BE1839" s="15"/>
      <c r="BF1839" s="15"/>
      <c r="BG1839" s="15"/>
      <c r="BH1839" s="15"/>
    </row>
    <row r="1840" spans="1:60" outlineLevel="1">
      <c r="A1840" s="25">
        <v>242</v>
      </c>
      <c r="B1840" s="26" t="s">
        <v>1225</v>
      </c>
      <c r="C1840" s="29" t="s">
        <v>1226</v>
      </c>
      <c r="D1840" s="27" t="s">
        <v>152</v>
      </c>
      <c r="E1840" s="35">
        <v>6456.0673500000003</v>
      </c>
      <c r="F1840" s="392"/>
      <c r="G1840" s="36">
        <f>ROUND(E1840*F1840,2)</f>
        <v>0</v>
      </c>
      <c r="H1840" s="392"/>
      <c r="I1840" s="36">
        <f>ROUND(E1840*H1840,2)</f>
        <v>0</v>
      </c>
      <c r="J1840" s="392"/>
      <c r="K1840" s="36">
        <f>ROUND(E1840*J1840,2)</f>
        <v>0</v>
      </c>
      <c r="L1840" s="36">
        <v>21</v>
      </c>
      <c r="M1840" s="36">
        <f>G1840*(1+L1840/100)</f>
        <v>0</v>
      </c>
      <c r="N1840" s="35">
        <v>2.2000000000000001E-4</v>
      </c>
      <c r="O1840" s="35">
        <f>ROUND(E1840*N1840,2)</f>
        <v>1.42</v>
      </c>
      <c r="P1840" s="35">
        <v>0</v>
      </c>
      <c r="Q1840" s="35">
        <f>ROUND(E1840*P1840,2)</f>
        <v>0</v>
      </c>
      <c r="R1840" s="36"/>
      <c r="S1840" s="36" t="s">
        <v>2116</v>
      </c>
      <c r="T1840" s="28" t="s">
        <v>2119</v>
      </c>
      <c r="U1840" s="21">
        <v>0.10191</v>
      </c>
      <c r="V1840" s="21">
        <f>ROUND(E1840*U1840,2)</f>
        <v>657.94</v>
      </c>
      <c r="W1840" s="21"/>
      <c r="X1840" s="21" t="s">
        <v>135</v>
      </c>
      <c r="Y1840" s="21" t="s">
        <v>2117</v>
      </c>
      <c r="Z1840" s="15"/>
      <c r="AA1840" s="15"/>
      <c r="AB1840" s="15"/>
      <c r="AC1840" s="15"/>
      <c r="AD1840" s="15"/>
      <c r="AE1840" s="15"/>
      <c r="AF1840" s="15"/>
      <c r="AG1840" s="15" t="s">
        <v>136</v>
      </c>
      <c r="AH1840" s="15"/>
      <c r="AI1840" s="15"/>
      <c r="AJ1840" s="15"/>
      <c r="AK1840" s="15"/>
      <c r="AL1840" s="15"/>
      <c r="AM1840" s="15"/>
      <c r="AN1840" s="15"/>
      <c r="AO1840" s="15"/>
      <c r="AP1840" s="15"/>
      <c r="AQ1840" s="15"/>
      <c r="AR1840" s="15"/>
      <c r="AS1840" s="15"/>
      <c r="AT1840" s="15"/>
      <c r="AU1840" s="15"/>
      <c r="AV1840" s="15"/>
      <c r="AW1840" s="15"/>
      <c r="AX1840" s="15"/>
      <c r="AY1840" s="15"/>
      <c r="AZ1840" s="15"/>
      <c r="BA1840" s="15"/>
      <c r="BB1840" s="15"/>
      <c r="BC1840" s="15"/>
      <c r="BD1840" s="15"/>
      <c r="BE1840" s="15"/>
      <c r="BF1840" s="15"/>
      <c r="BG1840" s="15"/>
      <c r="BH1840" s="15"/>
    </row>
    <row r="1841" spans="1:60" outlineLevel="2">
      <c r="A1841" s="18"/>
      <c r="B1841" s="19"/>
      <c r="C1841" s="30" t="s">
        <v>572</v>
      </c>
      <c r="D1841" s="23"/>
      <c r="E1841" s="34">
        <v>210.25</v>
      </c>
      <c r="F1841" s="21"/>
      <c r="G1841" s="21"/>
      <c r="H1841" s="21"/>
      <c r="I1841" s="21"/>
      <c r="J1841" s="21"/>
      <c r="K1841" s="21"/>
      <c r="L1841" s="21"/>
      <c r="M1841" s="21"/>
      <c r="N1841" s="393"/>
      <c r="O1841" s="393"/>
      <c r="P1841" s="393"/>
      <c r="Q1841" s="393"/>
      <c r="R1841" s="21"/>
      <c r="S1841" s="21"/>
      <c r="T1841" s="21"/>
      <c r="U1841" s="21"/>
      <c r="V1841" s="21"/>
      <c r="W1841" s="21"/>
      <c r="X1841" s="21"/>
      <c r="Y1841" s="21"/>
      <c r="Z1841" s="15"/>
      <c r="AA1841" s="15"/>
      <c r="AB1841" s="15"/>
      <c r="AC1841" s="15"/>
      <c r="AD1841" s="15"/>
      <c r="AE1841" s="15"/>
      <c r="AF1841" s="15"/>
      <c r="AG1841" s="15" t="s">
        <v>131</v>
      </c>
      <c r="AH1841" s="15">
        <v>0</v>
      </c>
      <c r="AI1841" s="15"/>
      <c r="AJ1841" s="15"/>
      <c r="AK1841" s="15"/>
      <c r="AL1841" s="15"/>
      <c r="AM1841" s="15"/>
      <c r="AN1841" s="15"/>
      <c r="AO1841" s="15"/>
      <c r="AP1841" s="15"/>
      <c r="AQ1841" s="15"/>
      <c r="AR1841" s="15"/>
      <c r="AS1841" s="15"/>
      <c r="AT1841" s="15"/>
      <c r="AU1841" s="15"/>
      <c r="AV1841" s="15"/>
      <c r="AW1841" s="15"/>
      <c r="AX1841" s="15"/>
      <c r="AY1841" s="15"/>
      <c r="AZ1841" s="15"/>
      <c r="BA1841" s="15"/>
      <c r="BB1841" s="15"/>
      <c r="BC1841" s="15"/>
      <c r="BD1841" s="15"/>
      <c r="BE1841" s="15"/>
      <c r="BF1841" s="15"/>
      <c r="BG1841" s="15"/>
      <c r="BH1841" s="15"/>
    </row>
    <row r="1842" spans="1:60" outlineLevel="3">
      <c r="A1842" s="18"/>
      <c r="B1842" s="19"/>
      <c r="C1842" s="30" t="s">
        <v>237</v>
      </c>
      <c r="D1842" s="23"/>
      <c r="E1842" s="34">
        <v>102.96</v>
      </c>
      <c r="F1842" s="21"/>
      <c r="G1842" s="21"/>
      <c r="H1842" s="21"/>
      <c r="I1842" s="21"/>
      <c r="J1842" s="21"/>
      <c r="K1842" s="21"/>
      <c r="L1842" s="21"/>
      <c r="M1842" s="21"/>
      <c r="N1842" s="393"/>
      <c r="O1842" s="393"/>
      <c r="P1842" s="393"/>
      <c r="Q1842" s="393"/>
      <c r="R1842" s="21"/>
      <c r="S1842" s="21"/>
      <c r="T1842" s="21"/>
      <c r="U1842" s="21"/>
      <c r="V1842" s="21"/>
      <c r="W1842" s="21"/>
      <c r="X1842" s="21"/>
      <c r="Y1842" s="21"/>
      <c r="Z1842" s="15"/>
      <c r="AA1842" s="15"/>
      <c r="AB1842" s="15"/>
      <c r="AC1842" s="15"/>
      <c r="AD1842" s="15"/>
      <c r="AE1842" s="15"/>
      <c r="AF1842" s="15"/>
      <c r="AG1842" s="15" t="s">
        <v>131</v>
      </c>
      <c r="AH1842" s="15">
        <v>0</v>
      </c>
      <c r="AI1842" s="15"/>
      <c r="AJ1842" s="15"/>
      <c r="AK1842" s="15"/>
      <c r="AL1842" s="15"/>
      <c r="AM1842" s="15"/>
      <c r="AN1842" s="15"/>
      <c r="AO1842" s="15"/>
      <c r="AP1842" s="15"/>
      <c r="AQ1842" s="15"/>
      <c r="AR1842" s="15"/>
      <c r="AS1842" s="15"/>
      <c r="AT1842" s="15"/>
      <c r="AU1842" s="15"/>
      <c r="AV1842" s="15"/>
      <c r="AW1842" s="15"/>
      <c r="AX1842" s="15"/>
      <c r="AY1842" s="15"/>
      <c r="AZ1842" s="15"/>
      <c r="BA1842" s="15"/>
      <c r="BB1842" s="15"/>
      <c r="BC1842" s="15"/>
      <c r="BD1842" s="15"/>
      <c r="BE1842" s="15"/>
      <c r="BF1842" s="15"/>
      <c r="BG1842" s="15"/>
      <c r="BH1842" s="15"/>
    </row>
    <row r="1843" spans="1:60" outlineLevel="3">
      <c r="A1843" s="18"/>
      <c r="B1843" s="19"/>
      <c r="C1843" s="30" t="s">
        <v>238</v>
      </c>
      <c r="D1843" s="23"/>
      <c r="E1843" s="34">
        <v>-6.4</v>
      </c>
      <c r="F1843" s="21"/>
      <c r="G1843" s="21"/>
      <c r="H1843" s="21"/>
      <c r="I1843" s="21"/>
      <c r="J1843" s="21"/>
      <c r="K1843" s="21"/>
      <c r="L1843" s="21"/>
      <c r="M1843" s="21"/>
      <c r="N1843" s="393"/>
      <c r="O1843" s="393"/>
      <c r="P1843" s="393"/>
      <c r="Q1843" s="393"/>
      <c r="R1843" s="21"/>
      <c r="S1843" s="21"/>
      <c r="T1843" s="21"/>
      <c r="U1843" s="21"/>
      <c r="V1843" s="21"/>
      <c r="W1843" s="21"/>
      <c r="X1843" s="21"/>
      <c r="Y1843" s="21"/>
      <c r="Z1843" s="15"/>
      <c r="AA1843" s="15"/>
      <c r="AB1843" s="15"/>
      <c r="AC1843" s="15"/>
      <c r="AD1843" s="15"/>
      <c r="AE1843" s="15"/>
      <c r="AF1843" s="15"/>
      <c r="AG1843" s="15" t="s">
        <v>131</v>
      </c>
      <c r="AH1843" s="15">
        <v>0</v>
      </c>
      <c r="AI1843" s="15"/>
      <c r="AJ1843" s="15"/>
      <c r="AK1843" s="15"/>
      <c r="AL1843" s="15"/>
      <c r="AM1843" s="15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</row>
    <row r="1844" spans="1:60" outlineLevel="3">
      <c r="A1844" s="18"/>
      <c r="B1844" s="19"/>
      <c r="C1844" s="30" t="s">
        <v>239</v>
      </c>
      <c r="D1844" s="23"/>
      <c r="E1844" s="34">
        <v>51.84</v>
      </c>
      <c r="F1844" s="21"/>
      <c r="G1844" s="21"/>
      <c r="H1844" s="21"/>
      <c r="I1844" s="21"/>
      <c r="J1844" s="21"/>
      <c r="K1844" s="21"/>
      <c r="L1844" s="21"/>
      <c r="M1844" s="21"/>
      <c r="N1844" s="393"/>
      <c r="O1844" s="393"/>
      <c r="P1844" s="393"/>
      <c r="Q1844" s="393"/>
      <c r="R1844" s="21"/>
      <c r="S1844" s="21"/>
      <c r="T1844" s="21"/>
      <c r="U1844" s="21"/>
      <c r="V1844" s="21"/>
      <c r="W1844" s="21"/>
      <c r="X1844" s="21"/>
      <c r="Y1844" s="21"/>
      <c r="Z1844" s="15"/>
      <c r="AA1844" s="15"/>
      <c r="AB1844" s="15"/>
      <c r="AC1844" s="15"/>
      <c r="AD1844" s="15"/>
      <c r="AE1844" s="15"/>
      <c r="AF1844" s="15"/>
      <c r="AG1844" s="15" t="s">
        <v>131</v>
      </c>
      <c r="AH1844" s="15">
        <v>0</v>
      </c>
      <c r="AI1844" s="15"/>
      <c r="AJ1844" s="15"/>
      <c r="AK1844" s="15"/>
      <c r="AL1844" s="15"/>
      <c r="AM1844" s="15"/>
      <c r="AN1844" s="15"/>
      <c r="AO1844" s="15"/>
      <c r="AP1844" s="15"/>
      <c r="AQ1844" s="15"/>
      <c r="AR1844" s="15"/>
      <c r="AS1844" s="15"/>
      <c r="AT1844" s="15"/>
      <c r="AU1844" s="15"/>
      <c r="AV1844" s="15"/>
      <c r="AW1844" s="15"/>
      <c r="AX1844" s="15"/>
      <c r="AY1844" s="15"/>
      <c r="AZ1844" s="15"/>
      <c r="BA1844" s="15"/>
      <c r="BB1844" s="15"/>
      <c r="BC1844" s="15"/>
      <c r="BD1844" s="15"/>
      <c r="BE1844" s="15"/>
      <c r="BF1844" s="15"/>
      <c r="BG1844" s="15"/>
      <c r="BH1844" s="15"/>
    </row>
    <row r="1845" spans="1:60" outlineLevel="3">
      <c r="A1845" s="18"/>
      <c r="B1845" s="19"/>
      <c r="C1845" s="30" t="s">
        <v>240</v>
      </c>
      <c r="D1845" s="23"/>
      <c r="E1845" s="34">
        <v>-3.2</v>
      </c>
      <c r="F1845" s="21"/>
      <c r="G1845" s="21"/>
      <c r="H1845" s="21"/>
      <c r="I1845" s="21"/>
      <c r="J1845" s="21"/>
      <c r="K1845" s="21"/>
      <c r="L1845" s="21"/>
      <c r="M1845" s="21"/>
      <c r="N1845" s="393"/>
      <c r="O1845" s="393"/>
      <c r="P1845" s="393"/>
      <c r="Q1845" s="393"/>
      <c r="R1845" s="21"/>
      <c r="S1845" s="21"/>
      <c r="T1845" s="21"/>
      <c r="U1845" s="21"/>
      <c r="V1845" s="21"/>
      <c r="W1845" s="21"/>
      <c r="X1845" s="21"/>
      <c r="Y1845" s="21"/>
      <c r="Z1845" s="15"/>
      <c r="AA1845" s="15"/>
      <c r="AB1845" s="15"/>
      <c r="AC1845" s="15"/>
      <c r="AD1845" s="15"/>
      <c r="AE1845" s="15"/>
      <c r="AF1845" s="15"/>
      <c r="AG1845" s="15" t="s">
        <v>131</v>
      </c>
      <c r="AH1845" s="15">
        <v>0</v>
      </c>
      <c r="AI1845" s="15"/>
      <c r="AJ1845" s="15"/>
      <c r="AK1845" s="15"/>
      <c r="AL1845" s="15"/>
      <c r="AM1845" s="15"/>
      <c r="AN1845" s="15"/>
      <c r="AO1845" s="15"/>
      <c r="AP1845" s="15"/>
      <c r="AQ1845" s="15"/>
      <c r="AR1845" s="15"/>
      <c r="AS1845" s="15"/>
      <c r="AT1845" s="15"/>
      <c r="AU1845" s="15"/>
      <c r="AV1845" s="15"/>
      <c r="AW1845" s="15"/>
      <c r="AX1845" s="15"/>
      <c r="AY1845" s="15"/>
      <c r="AZ1845" s="15"/>
      <c r="BA1845" s="15"/>
      <c r="BB1845" s="15"/>
      <c r="BC1845" s="15"/>
      <c r="BD1845" s="15"/>
      <c r="BE1845" s="15"/>
      <c r="BF1845" s="15"/>
      <c r="BG1845" s="15"/>
      <c r="BH1845" s="15"/>
    </row>
    <row r="1846" spans="1:60" ht="22.5" outlineLevel="3">
      <c r="A1846" s="18"/>
      <c r="B1846" s="19"/>
      <c r="C1846" s="30" t="s">
        <v>297</v>
      </c>
      <c r="D1846" s="23"/>
      <c r="E1846" s="34">
        <v>330.1</v>
      </c>
      <c r="F1846" s="21"/>
      <c r="G1846" s="21"/>
      <c r="H1846" s="21"/>
      <c r="I1846" s="21"/>
      <c r="J1846" s="21"/>
      <c r="K1846" s="21"/>
      <c r="L1846" s="21"/>
      <c r="M1846" s="21"/>
      <c r="N1846" s="393"/>
      <c r="O1846" s="393"/>
      <c r="P1846" s="393"/>
      <c r="Q1846" s="393"/>
      <c r="R1846" s="21"/>
      <c r="S1846" s="21"/>
      <c r="T1846" s="21"/>
      <c r="U1846" s="21"/>
      <c r="V1846" s="21"/>
      <c r="W1846" s="21"/>
      <c r="X1846" s="21"/>
      <c r="Y1846" s="21"/>
      <c r="Z1846" s="15"/>
      <c r="AA1846" s="15"/>
      <c r="AB1846" s="15"/>
      <c r="AC1846" s="15"/>
      <c r="AD1846" s="15"/>
      <c r="AE1846" s="15"/>
      <c r="AF1846" s="15"/>
      <c r="AG1846" s="15" t="s">
        <v>131</v>
      </c>
      <c r="AH1846" s="15">
        <v>0</v>
      </c>
      <c r="AI1846" s="15"/>
      <c r="AJ1846" s="15"/>
      <c r="AK1846" s="15"/>
      <c r="AL1846" s="15"/>
      <c r="AM1846" s="15"/>
      <c r="AN1846" s="15"/>
      <c r="AO1846" s="15"/>
      <c r="AP1846" s="15"/>
      <c r="AQ1846" s="15"/>
      <c r="AR1846" s="15"/>
      <c r="AS1846" s="15"/>
      <c r="AT1846" s="15"/>
      <c r="AU1846" s="15"/>
      <c r="AV1846" s="15"/>
      <c r="AW1846" s="15"/>
      <c r="AX1846" s="15"/>
      <c r="AY1846" s="15"/>
      <c r="AZ1846" s="15"/>
      <c r="BA1846" s="15"/>
      <c r="BB1846" s="15"/>
      <c r="BC1846" s="15"/>
      <c r="BD1846" s="15"/>
      <c r="BE1846" s="15"/>
      <c r="BF1846" s="15"/>
      <c r="BG1846" s="15"/>
      <c r="BH1846" s="15"/>
    </row>
    <row r="1847" spans="1:60" outlineLevel="3">
      <c r="A1847" s="18"/>
      <c r="B1847" s="19"/>
      <c r="C1847" s="30" t="s">
        <v>298</v>
      </c>
      <c r="D1847" s="23"/>
      <c r="E1847" s="34">
        <v>207.7</v>
      </c>
      <c r="F1847" s="21"/>
      <c r="G1847" s="21"/>
      <c r="H1847" s="21"/>
      <c r="I1847" s="21"/>
      <c r="J1847" s="21"/>
      <c r="K1847" s="21"/>
      <c r="L1847" s="21"/>
      <c r="M1847" s="21"/>
      <c r="N1847" s="393"/>
      <c r="O1847" s="393"/>
      <c r="P1847" s="393"/>
      <c r="Q1847" s="393"/>
      <c r="R1847" s="21"/>
      <c r="S1847" s="21"/>
      <c r="T1847" s="21"/>
      <c r="U1847" s="21"/>
      <c r="V1847" s="21"/>
      <c r="W1847" s="21"/>
      <c r="X1847" s="21"/>
      <c r="Y1847" s="21"/>
      <c r="Z1847" s="15"/>
      <c r="AA1847" s="15"/>
      <c r="AB1847" s="15"/>
      <c r="AC1847" s="15"/>
      <c r="AD1847" s="15"/>
      <c r="AE1847" s="15"/>
      <c r="AF1847" s="15"/>
      <c r="AG1847" s="15" t="s">
        <v>131</v>
      </c>
      <c r="AH1847" s="15">
        <v>0</v>
      </c>
      <c r="AI1847" s="15"/>
      <c r="AJ1847" s="15"/>
      <c r="AK1847" s="15"/>
      <c r="AL1847" s="15"/>
      <c r="AM1847" s="15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  <c r="AX1847" s="15"/>
      <c r="AY1847" s="15"/>
      <c r="AZ1847" s="15"/>
      <c r="BA1847" s="15"/>
      <c r="BB1847" s="15"/>
      <c r="BC1847" s="15"/>
      <c r="BD1847" s="15"/>
      <c r="BE1847" s="15"/>
      <c r="BF1847" s="15"/>
      <c r="BG1847" s="15"/>
      <c r="BH1847" s="15"/>
    </row>
    <row r="1848" spans="1:60" outlineLevel="3">
      <c r="A1848" s="18"/>
      <c r="B1848" s="19"/>
      <c r="C1848" s="30" t="s">
        <v>299</v>
      </c>
      <c r="D1848" s="23"/>
      <c r="E1848" s="34">
        <v>53.9</v>
      </c>
      <c r="F1848" s="21"/>
      <c r="G1848" s="21"/>
      <c r="H1848" s="21"/>
      <c r="I1848" s="21"/>
      <c r="J1848" s="21"/>
      <c r="K1848" s="21"/>
      <c r="L1848" s="21"/>
      <c r="M1848" s="21"/>
      <c r="N1848" s="393"/>
      <c r="O1848" s="393"/>
      <c r="P1848" s="393"/>
      <c r="Q1848" s="393"/>
      <c r="R1848" s="21"/>
      <c r="S1848" s="21"/>
      <c r="T1848" s="21"/>
      <c r="U1848" s="21"/>
      <c r="V1848" s="21"/>
      <c r="W1848" s="21"/>
      <c r="X1848" s="21"/>
      <c r="Y1848" s="21"/>
      <c r="Z1848" s="15"/>
      <c r="AA1848" s="15"/>
      <c r="AB1848" s="15"/>
      <c r="AC1848" s="15"/>
      <c r="AD1848" s="15"/>
      <c r="AE1848" s="15"/>
      <c r="AF1848" s="15"/>
      <c r="AG1848" s="15" t="s">
        <v>131</v>
      </c>
      <c r="AH1848" s="15">
        <v>0</v>
      </c>
      <c r="AI1848" s="15"/>
      <c r="AJ1848" s="15"/>
      <c r="AK1848" s="15"/>
      <c r="AL1848" s="15"/>
      <c r="AM1848" s="15"/>
      <c r="AN1848" s="15"/>
      <c r="AO1848" s="15"/>
      <c r="AP1848" s="15"/>
      <c r="AQ1848" s="15"/>
      <c r="AR1848" s="15"/>
      <c r="AS1848" s="15"/>
      <c r="AT1848" s="15"/>
      <c r="AU1848" s="15"/>
      <c r="AV1848" s="15"/>
      <c r="AW1848" s="15"/>
      <c r="AX1848" s="15"/>
      <c r="AY1848" s="15"/>
      <c r="AZ1848" s="15"/>
      <c r="BA1848" s="15"/>
      <c r="BB1848" s="15"/>
      <c r="BC1848" s="15"/>
      <c r="BD1848" s="15"/>
      <c r="BE1848" s="15"/>
      <c r="BF1848" s="15"/>
      <c r="BG1848" s="15"/>
      <c r="BH1848" s="15"/>
    </row>
    <row r="1849" spans="1:60" outlineLevel="3">
      <c r="A1849" s="18"/>
      <c r="B1849" s="19"/>
      <c r="C1849" s="30" t="s">
        <v>300</v>
      </c>
      <c r="D1849" s="23"/>
      <c r="E1849" s="34">
        <v>4.5999999999999996</v>
      </c>
      <c r="F1849" s="21"/>
      <c r="G1849" s="21"/>
      <c r="H1849" s="21"/>
      <c r="I1849" s="21"/>
      <c r="J1849" s="21"/>
      <c r="K1849" s="21"/>
      <c r="L1849" s="21"/>
      <c r="M1849" s="21"/>
      <c r="N1849" s="393"/>
      <c r="O1849" s="393"/>
      <c r="P1849" s="393"/>
      <c r="Q1849" s="393"/>
      <c r="R1849" s="21"/>
      <c r="S1849" s="21"/>
      <c r="T1849" s="21"/>
      <c r="U1849" s="21"/>
      <c r="V1849" s="21"/>
      <c r="W1849" s="21"/>
      <c r="X1849" s="21"/>
      <c r="Y1849" s="21"/>
      <c r="Z1849" s="15"/>
      <c r="AA1849" s="15"/>
      <c r="AB1849" s="15"/>
      <c r="AC1849" s="15"/>
      <c r="AD1849" s="15"/>
      <c r="AE1849" s="15"/>
      <c r="AF1849" s="15"/>
      <c r="AG1849" s="15" t="s">
        <v>131</v>
      </c>
      <c r="AH1849" s="15">
        <v>0</v>
      </c>
      <c r="AI1849" s="15"/>
      <c r="AJ1849" s="15"/>
      <c r="AK1849" s="15"/>
      <c r="AL1849" s="15"/>
      <c r="AM1849" s="15"/>
      <c r="AN1849" s="15"/>
      <c r="AO1849" s="15"/>
      <c r="AP1849" s="15"/>
      <c r="AQ1849" s="15"/>
      <c r="AR1849" s="15"/>
      <c r="AS1849" s="15"/>
      <c r="AT1849" s="15"/>
      <c r="AU1849" s="15"/>
      <c r="AV1849" s="15"/>
      <c r="AW1849" s="15"/>
      <c r="AX1849" s="15"/>
      <c r="AY1849" s="15"/>
      <c r="AZ1849" s="15"/>
      <c r="BA1849" s="15"/>
      <c r="BB1849" s="15"/>
      <c r="BC1849" s="15"/>
      <c r="BD1849" s="15"/>
      <c r="BE1849" s="15"/>
      <c r="BF1849" s="15"/>
      <c r="BG1849" s="15"/>
      <c r="BH1849" s="15"/>
    </row>
    <row r="1850" spans="1:60" outlineLevel="3">
      <c r="A1850" s="18"/>
      <c r="B1850" s="19"/>
      <c r="C1850" s="30" t="s">
        <v>301</v>
      </c>
      <c r="D1850" s="23"/>
      <c r="E1850" s="34">
        <v>45.9</v>
      </c>
      <c r="F1850" s="21"/>
      <c r="G1850" s="21"/>
      <c r="H1850" s="21"/>
      <c r="I1850" s="21"/>
      <c r="J1850" s="21"/>
      <c r="K1850" s="21"/>
      <c r="L1850" s="21"/>
      <c r="M1850" s="21"/>
      <c r="N1850" s="393"/>
      <c r="O1850" s="393"/>
      <c r="P1850" s="393"/>
      <c r="Q1850" s="393"/>
      <c r="R1850" s="21"/>
      <c r="S1850" s="21"/>
      <c r="T1850" s="21"/>
      <c r="U1850" s="21"/>
      <c r="V1850" s="21"/>
      <c r="W1850" s="21"/>
      <c r="X1850" s="21"/>
      <c r="Y1850" s="21"/>
      <c r="Z1850" s="15"/>
      <c r="AA1850" s="15"/>
      <c r="AB1850" s="15"/>
      <c r="AC1850" s="15"/>
      <c r="AD1850" s="15"/>
      <c r="AE1850" s="15"/>
      <c r="AF1850" s="15"/>
      <c r="AG1850" s="15" t="s">
        <v>131</v>
      </c>
      <c r="AH1850" s="15">
        <v>0</v>
      </c>
      <c r="AI1850" s="15"/>
      <c r="AJ1850" s="15"/>
      <c r="AK1850" s="15"/>
      <c r="AL1850" s="15"/>
      <c r="AM1850" s="15"/>
      <c r="AN1850" s="15"/>
      <c r="AO1850" s="15"/>
      <c r="AP1850" s="15"/>
      <c r="AQ1850" s="15"/>
      <c r="AR1850" s="15"/>
      <c r="AS1850" s="15"/>
      <c r="AT1850" s="15"/>
      <c r="AU1850" s="15"/>
      <c r="AV1850" s="15"/>
      <c r="AW1850" s="15"/>
      <c r="AX1850" s="15"/>
      <c r="AY1850" s="15"/>
      <c r="AZ1850" s="15"/>
      <c r="BA1850" s="15"/>
      <c r="BB1850" s="15"/>
      <c r="BC1850" s="15"/>
      <c r="BD1850" s="15"/>
      <c r="BE1850" s="15"/>
      <c r="BF1850" s="15"/>
      <c r="BG1850" s="15"/>
      <c r="BH1850" s="15"/>
    </row>
    <row r="1851" spans="1:60" outlineLevel="3">
      <c r="A1851" s="18"/>
      <c r="B1851" s="19"/>
      <c r="C1851" s="30" t="s">
        <v>302</v>
      </c>
      <c r="D1851" s="23"/>
      <c r="E1851" s="34">
        <v>63.4</v>
      </c>
      <c r="F1851" s="21"/>
      <c r="G1851" s="21"/>
      <c r="H1851" s="21"/>
      <c r="I1851" s="21"/>
      <c r="J1851" s="21"/>
      <c r="K1851" s="21"/>
      <c r="L1851" s="21"/>
      <c r="M1851" s="21"/>
      <c r="N1851" s="393"/>
      <c r="O1851" s="393"/>
      <c r="P1851" s="393"/>
      <c r="Q1851" s="393"/>
      <c r="R1851" s="21"/>
      <c r="S1851" s="21"/>
      <c r="T1851" s="21"/>
      <c r="U1851" s="21"/>
      <c r="V1851" s="21"/>
      <c r="W1851" s="21"/>
      <c r="X1851" s="21"/>
      <c r="Y1851" s="21"/>
      <c r="Z1851" s="15"/>
      <c r="AA1851" s="15"/>
      <c r="AB1851" s="15"/>
      <c r="AC1851" s="15"/>
      <c r="AD1851" s="15"/>
      <c r="AE1851" s="15"/>
      <c r="AF1851" s="15"/>
      <c r="AG1851" s="15" t="s">
        <v>131</v>
      </c>
      <c r="AH1851" s="15">
        <v>0</v>
      </c>
      <c r="AI1851" s="15"/>
      <c r="AJ1851" s="15"/>
      <c r="AK1851" s="15"/>
      <c r="AL1851" s="15"/>
      <c r="AM1851" s="15"/>
      <c r="AN1851" s="15"/>
      <c r="AO1851" s="15"/>
      <c r="AP1851" s="15"/>
      <c r="AQ1851" s="15"/>
      <c r="AR1851" s="15"/>
      <c r="AS1851" s="15"/>
      <c r="AT1851" s="15"/>
      <c r="AU1851" s="15"/>
      <c r="AV1851" s="15"/>
      <c r="AW1851" s="15"/>
      <c r="AX1851" s="15"/>
      <c r="AY1851" s="15"/>
      <c r="AZ1851" s="15"/>
      <c r="BA1851" s="15"/>
      <c r="BB1851" s="15"/>
      <c r="BC1851" s="15"/>
      <c r="BD1851" s="15"/>
      <c r="BE1851" s="15"/>
      <c r="BF1851" s="15"/>
      <c r="BG1851" s="15"/>
      <c r="BH1851" s="15"/>
    </row>
    <row r="1852" spans="1:60" outlineLevel="3">
      <c r="A1852" s="18"/>
      <c r="B1852" s="19"/>
      <c r="C1852" s="30" t="s">
        <v>303</v>
      </c>
      <c r="D1852" s="23"/>
      <c r="E1852" s="34">
        <v>492.8</v>
      </c>
      <c r="F1852" s="21"/>
      <c r="G1852" s="21"/>
      <c r="H1852" s="21"/>
      <c r="I1852" s="21"/>
      <c r="J1852" s="21"/>
      <c r="K1852" s="21"/>
      <c r="L1852" s="21"/>
      <c r="M1852" s="21"/>
      <c r="N1852" s="393"/>
      <c r="O1852" s="393"/>
      <c r="P1852" s="393"/>
      <c r="Q1852" s="393"/>
      <c r="R1852" s="21"/>
      <c r="S1852" s="21"/>
      <c r="T1852" s="21"/>
      <c r="U1852" s="21"/>
      <c r="V1852" s="21"/>
      <c r="W1852" s="21"/>
      <c r="X1852" s="21"/>
      <c r="Y1852" s="21"/>
      <c r="Z1852" s="15"/>
      <c r="AA1852" s="15"/>
      <c r="AB1852" s="15"/>
      <c r="AC1852" s="15"/>
      <c r="AD1852" s="15"/>
      <c r="AE1852" s="15"/>
      <c r="AF1852" s="15"/>
      <c r="AG1852" s="15" t="s">
        <v>131</v>
      </c>
      <c r="AH1852" s="15">
        <v>0</v>
      </c>
      <c r="AI1852" s="15"/>
      <c r="AJ1852" s="15"/>
      <c r="AK1852" s="15"/>
      <c r="AL1852" s="15"/>
      <c r="AM1852" s="15"/>
      <c r="AN1852" s="15"/>
      <c r="AO1852" s="15"/>
      <c r="AP1852" s="15"/>
      <c r="AQ1852" s="15"/>
      <c r="AR1852" s="15"/>
      <c r="AS1852" s="15"/>
      <c r="AT1852" s="15"/>
      <c r="AU1852" s="15"/>
      <c r="AV1852" s="15"/>
      <c r="AW1852" s="15"/>
      <c r="AX1852" s="15"/>
      <c r="AY1852" s="15"/>
      <c r="AZ1852" s="15"/>
      <c r="BA1852" s="15"/>
      <c r="BB1852" s="15"/>
      <c r="BC1852" s="15"/>
      <c r="BD1852" s="15"/>
      <c r="BE1852" s="15"/>
      <c r="BF1852" s="15"/>
      <c r="BG1852" s="15"/>
      <c r="BH1852" s="15"/>
    </row>
    <row r="1853" spans="1:60" outlineLevel="3">
      <c r="A1853" s="18"/>
      <c r="B1853" s="19"/>
      <c r="C1853" s="30" t="s">
        <v>304</v>
      </c>
      <c r="D1853" s="23"/>
      <c r="E1853" s="34">
        <v>45.64</v>
      </c>
      <c r="F1853" s="21"/>
      <c r="G1853" s="21"/>
      <c r="H1853" s="21"/>
      <c r="I1853" s="21"/>
      <c r="J1853" s="21"/>
      <c r="K1853" s="21"/>
      <c r="L1853" s="21"/>
      <c r="M1853" s="21"/>
      <c r="N1853" s="393"/>
      <c r="O1853" s="393"/>
      <c r="P1853" s="393"/>
      <c r="Q1853" s="393"/>
      <c r="R1853" s="21"/>
      <c r="S1853" s="21"/>
      <c r="T1853" s="21"/>
      <c r="U1853" s="21"/>
      <c r="V1853" s="21"/>
      <c r="W1853" s="21"/>
      <c r="X1853" s="21"/>
      <c r="Y1853" s="21"/>
      <c r="Z1853" s="15"/>
      <c r="AA1853" s="15"/>
      <c r="AB1853" s="15"/>
      <c r="AC1853" s="15"/>
      <c r="AD1853" s="15"/>
      <c r="AE1853" s="15"/>
      <c r="AF1853" s="15"/>
      <c r="AG1853" s="15" t="s">
        <v>131</v>
      </c>
      <c r="AH1853" s="15">
        <v>0</v>
      </c>
      <c r="AI1853" s="15"/>
      <c r="AJ1853" s="15"/>
      <c r="AK1853" s="15"/>
      <c r="AL1853" s="15"/>
      <c r="AM1853" s="15"/>
      <c r="AN1853" s="15"/>
      <c r="AO1853" s="15"/>
      <c r="AP1853" s="15"/>
      <c r="AQ1853" s="15"/>
      <c r="AR1853" s="15"/>
      <c r="AS1853" s="15"/>
      <c r="AT1853" s="15"/>
      <c r="AU1853" s="15"/>
      <c r="AV1853" s="15"/>
      <c r="AW1853" s="15"/>
      <c r="AX1853" s="15"/>
      <c r="AY1853" s="15"/>
      <c r="AZ1853" s="15"/>
      <c r="BA1853" s="15"/>
      <c r="BB1853" s="15"/>
      <c r="BC1853" s="15"/>
      <c r="BD1853" s="15"/>
      <c r="BE1853" s="15"/>
      <c r="BF1853" s="15"/>
      <c r="BG1853" s="15"/>
      <c r="BH1853" s="15"/>
    </row>
    <row r="1854" spans="1:60" outlineLevel="3">
      <c r="A1854" s="18"/>
      <c r="B1854" s="19"/>
      <c r="C1854" s="30" t="s">
        <v>305</v>
      </c>
      <c r="D1854" s="23"/>
      <c r="E1854" s="34">
        <v>478.6</v>
      </c>
      <c r="F1854" s="21"/>
      <c r="G1854" s="21"/>
      <c r="H1854" s="21"/>
      <c r="I1854" s="21"/>
      <c r="J1854" s="21"/>
      <c r="K1854" s="21"/>
      <c r="L1854" s="21"/>
      <c r="M1854" s="21"/>
      <c r="N1854" s="393"/>
      <c r="O1854" s="393"/>
      <c r="P1854" s="393"/>
      <c r="Q1854" s="393"/>
      <c r="R1854" s="21"/>
      <c r="S1854" s="21"/>
      <c r="T1854" s="21"/>
      <c r="U1854" s="21"/>
      <c r="V1854" s="21"/>
      <c r="W1854" s="21"/>
      <c r="X1854" s="21"/>
      <c r="Y1854" s="21"/>
      <c r="Z1854" s="15"/>
      <c r="AA1854" s="15"/>
      <c r="AB1854" s="15"/>
      <c r="AC1854" s="15"/>
      <c r="AD1854" s="15"/>
      <c r="AE1854" s="15"/>
      <c r="AF1854" s="15"/>
      <c r="AG1854" s="15" t="s">
        <v>131</v>
      </c>
      <c r="AH1854" s="15">
        <v>0</v>
      </c>
      <c r="AI1854" s="15"/>
      <c r="AJ1854" s="15"/>
      <c r="AK1854" s="15"/>
      <c r="AL1854" s="15"/>
      <c r="AM1854" s="15"/>
      <c r="AN1854" s="15"/>
      <c r="AO1854" s="15"/>
      <c r="AP1854" s="15"/>
      <c r="AQ1854" s="15"/>
      <c r="AR1854" s="15"/>
      <c r="AS1854" s="15"/>
      <c r="AT1854" s="15"/>
      <c r="AU1854" s="15"/>
      <c r="AV1854" s="15"/>
      <c r="AW1854" s="15"/>
      <c r="AX1854" s="15"/>
      <c r="AY1854" s="15"/>
      <c r="AZ1854" s="15"/>
      <c r="BA1854" s="15"/>
      <c r="BB1854" s="15"/>
      <c r="BC1854" s="15"/>
      <c r="BD1854" s="15"/>
      <c r="BE1854" s="15"/>
      <c r="BF1854" s="15"/>
      <c r="BG1854" s="15"/>
      <c r="BH1854" s="15"/>
    </row>
    <row r="1855" spans="1:60" outlineLevel="3">
      <c r="A1855" s="18"/>
      <c r="B1855" s="19"/>
      <c r="C1855" s="30" t="s">
        <v>306</v>
      </c>
      <c r="D1855" s="23"/>
      <c r="E1855" s="34">
        <v>152.19999999999999</v>
      </c>
      <c r="F1855" s="21"/>
      <c r="G1855" s="21"/>
      <c r="H1855" s="21"/>
      <c r="I1855" s="21"/>
      <c r="J1855" s="21"/>
      <c r="K1855" s="21"/>
      <c r="L1855" s="21"/>
      <c r="M1855" s="21"/>
      <c r="N1855" s="393"/>
      <c r="O1855" s="393"/>
      <c r="P1855" s="393"/>
      <c r="Q1855" s="393"/>
      <c r="R1855" s="21"/>
      <c r="S1855" s="21"/>
      <c r="T1855" s="21"/>
      <c r="U1855" s="21"/>
      <c r="V1855" s="21"/>
      <c r="W1855" s="21"/>
      <c r="X1855" s="21"/>
      <c r="Y1855" s="21"/>
      <c r="Z1855" s="15"/>
      <c r="AA1855" s="15"/>
      <c r="AB1855" s="15"/>
      <c r="AC1855" s="15"/>
      <c r="AD1855" s="15"/>
      <c r="AE1855" s="15"/>
      <c r="AF1855" s="15"/>
      <c r="AG1855" s="15" t="s">
        <v>131</v>
      </c>
      <c r="AH1855" s="15">
        <v>0</v>
      </c>
      <c r="AI1855" s="15"/>
      <c r="AJ1855" s="15"/>
      <c r="AK1855" s="15"/>
      <c r="AL1855" s="15"/>
      <c r="AM1855" s="15"/>
      <c r="AN1855" s="15"/>
      <c r="AO1855" s="15"/>
      <c r="AP1855" s="15"/>
      <c r="AQ1855" s="15"/>
      <c r="AR1855" s="15"/>
      <c r="AS1855" s="15"/>
      <c r="AT1855" s="15"/>
      <c r="AU1855" s="15"/>
      <c r="AV1855" s="15"/>
      <c r="AW1855" s="15"/>
      <c r="AX1855" s="15"/>
      <c r="AY1855" s="15"/>
      <c r="AZ1855" s="15"/>
      <c r="BA1855" s="15"/>
      <c r="BB1855" s="15"/>
      <c r="BC1855" s="15"/>
      <c r="BD1855" s="15"/>
      <c r="BE1855" s="15"/>
      <c r="BF1855" s="15"/>
      <c r="BG1855" s="15"/>
      <c r="BH1855" s="15"/>
    </row>
    <row r="1856" spans="1:60" ht="33.75" outlineLevel="3">
      <c r="A1856" s="18"/>
      <c r="B1856" s="19"/>
      <c r="C1856" s="30" t="s">
        <v>307</v>
      </c>
      <c r="D1856" s="23"/>
      <c r="E1856" s="34">
        <v>535.29999999999995</v>
      </c>
      <c r="F1856" s="21"/>
      <c r="G1856" s="21"/>
      <c r="H1856" s="21"/>
      <c r="I1856" s="21"/>
      <c r="J1856" s="21"/>
      <c r="K1856" s="21"/>
      <c r="L1856" s="21"/>
      <c r="M1856" s="21"/>
      <c r="N1856" s="393"/>
      <c r="O1856" s="393"/>
      <c r="P1856" s="393"/>
      <c r="Q1856" s="393"/>
      <c r="R1856" s="21"/>
      <c r="S1856" s="21"/>
      <c r="T1856" s="21"/>
      <c r="U1856" s="21"/>
      <c r="V1856" s="21"/>
      <c r="W1856" s="21"/>
      <c r="X1856" s="21"/>
      <c r="Y1856" s="21"/>
      <c r="Z1856" s="15"/>
      <c r="AA1856" s="15"/>
      <c r="AB1856" s="15"/>
      <c r="AC1856" s="15"/>
      <c r="AD1856" s="15"/>
      <c r="AE1856" s="15"/>
      <c r="AF1856" s="15"/>
      <c r="AG1856" s="15" t="s">
        <v>131</v>
      </c>
      <c r="AH1856" s="15">
        <v>0</v>
      </c>
      <c r="AI1856" s="15"/>
      <c r="AJ1856" s="15"/>
      <c r="AK1856" s="15"/>
      <c r="AL1856" s="15"/>
      <c r="AM1856" s="15"/>
      <c r="AN1856" s="15"/>
      <c r="AO1856" s="15"/>
      <c r="AP1856" s="15"/>
      <c r="AQ1856" s="15"/>
      <c r="AR1856" s="15"/>
      <c r="AS1856" s="15"/>
      <c r="AT1856" s="15"/>
      <c r="AU1856" s="15"/>
      <c r="AV1856" s="15"/>
      <c r="AW1856" s="15"/>
      <c r="AX1856" s="15"/>
      <c r="AY1856" s="15"/>
      <c r="AZ1856" s="15"/>
      <c r="BA1856" s="15"/>
      <c r="BB1856" s="15"/>
      <c r="BC1856" s="15"/>
      <c r="BD1856" s="15"/>
      <c r="BE1856" s="15"/>
      <c r="BF1856" s="15"/>
      <c r="BG1856" s="15"/>
      <c r="BH1856" s="15"/>
    </row>
    <row r="1857" spans="1:60" outlineLevel="3">
      <c r="A1857" s="18"/>
      <c r="B1857" s="19"/>
      <c r="C1857" s="30" t="s">
        <v>308</v>
      </c>
      <c r="D1857" s="23"/>
      <c r="E1857" s="34">
        <v>137.80000000000001</v>
      </c>
      <c r="F1857" s="21"/>
      <c r="G1857" s="21"/>
      <c r="H1857" s="21"/>
      <c r="I1857" s="21"/>
      <c r="J1857" s="21"/>
      <c r="K1857" s="21"/>
      <c r="L1857" s="21"/>
      <c r="M1857" s="21"/>
      <c r="N1857" s="393"/>
      <c r="O1857" s="393"/>
      <c r="P1857" s="393"/>
      <c r="Q1857" s="393"/>
      <c r="R1857" s="21"/>
      <c r="S1857" s="21"/>
      <c r="T1857" s="21"/>
      <c r="U1857" s="21"/>
      <c r="V1857" s="21"/>
      <c r="W1857" s="21"/>
      <c r="X1857" s="21"/>
      <c r="Y1857" s="21"/>
      <c r="Z1857" s="15"/>
      <c r="AA1857" s="15"/>
      <c r="AB1857" s="15"/>
      <c r="AC1857" s="15"/>
      <c r="AD1857" s="15"/>
      <c r="AE1857" s="15"/>
      <c r="AF1857" s="15"/>
      <c r="AG1857" s="15" t="s">
        <v>131</v>
      </c>
      <c r="AH1857" s="15">
        <v>0</v>
      </c>
      <c r="AI1857" s="15"/>
      <c r="AJ1857" s="15"/>
      <c r="AK1857" s="15"/>
      <c r="AL1857" s="15"/>
      <c r="AM1857" s="15"/>
      <c r="AN1857" s="15"/>
      <c r="AO1857" s="15"/>
      <c r="AP1857" s="15"/>
      <c r="AQ1857" s="15"/>
      <c r="AR1857" s="15"/>
      <c r="AS1857" s="15"/>
      <c r="AT1857" s="15"/>
      <c r="AU1857" s="15"/>
      <c r="AV1857" s="15"/>
      <c r="AW1857" s="15"/>
      <c r="AX1857" s="15"/>
      <c r="AY1857" s="15"/>
      <c r="AZ1857" s="15"/>
      <c r="BA1857" s="15"/>
      <c r="BB1857" s="15"/>
      <c r="BC1857" s="15"/>
      <c r="BD1857" s="15"/>
      <c r="BE1857" s="15"/>
      <c r="BF1857" s="15"/>
      <c r="BG1857" s="15"/>
      <c r="BH1857" s="15"/>
    </row>
    <row r="1858" spans="1:60" ht="33.75" outlineLevel="3">
      <c r="A1858" s="18"/>
      <c r="B1858" s="19"/>
      <c r="C1858" s="30" t="s">
        <v>406</v>
      </c>
      <c r="D1858" s="23"/>
      <c r="E1858" s="34">
        <v>98.539000000000001</v>
      </c>
      <c r="F1858" s="21"/>
      <c r="G1858" s="21"/>
      <c r="H1858" s="21"/>
      <c r="I1858" s="21"/>
      <c r="J1858" s="21"/>
      <c r="K1858" s="21"/>
      <c r="L1858" s="21"/>
      <c r="M1858" s="21"/>
      <c r="N1858" s="393"/>
      <c r="O1858" s="393"/>
      <c r="P1858" s="393"/>
      <c r="Q1858" s="393"/>
      <c r="R1858" s="21"/>
      <c r="S1858" s="21"/>
      <c r="T1858" s="21"/>
      <c r="U1858" s="21"/>
      <c r="V1858" s="21"/>
      <c r="W1858" s="21"/>
      <c r="X1858" s="21"/>
      <c r="Y1858" s="21"/>
      <c r="Z1858" s="15"/>
      <c r="AA1858" s="15"/>
      <c r="AB1858" s="15"/>
      <c r="AC1858" s="15"/>
      <c r="AD1858" s="15"/>
      <c r="AE1858" s="15"/>
      <c r="AF1858" s="15"/>
      <c r="AG1858" s="15" t="s">
        <v>131</v>
      </c>
      <c r="AH1858" s="15">
        <v>0</v>
      </c>
      <c r="AI1858" s="15"/>
      <c r="AJ1858" s="15"/>
      <c r="AK1858" s="15"/>
      <c r="AL1858" s="15"/>
      <c r="AM1858" s="15"/>
      <c r="AN1858" s="15"/>
      <c r="AO1858" s="15"/>
      <c r="AP1858" s="15"/>
      <c r="AQ1858" s="15"/>
      <c r="AR1858" s="15"/>
      <c r="AS1858" s="15"/>
      <c r="AT1858" s="15"/>
      <c r="AU1858" s="15"/>
      <c r="AV1858" s="15"/>
      <c r="AW1858" s="15"/>
      <c r="AX1858" s="15"/>
      <c r="AY1858" s="15"/>
      <c r="AZ1858" s="15"/>
      <c r="BA1858" s="15"/>
      <c r="BB1858" s="15"/>
      <c r="BC1858" s="15"/>
      <c r="BD1858" s="15"/>
      <c r="BE1858" s="15"/>
      <c r="BF1858" s="15"/>
      <c r="BG1858" s="15"/>
      <c r="BH1858" s="15"/>
    </row>
    <row r="1859" spans="1:60" outlineLevel="3">
      <c r="A1859" s="18"/>
      <c r="B1859" s="19"/>
      <c r="C1859" s="30" t="s">
        <v>407</v>
      </c>
      <c r="D1859" s="23"/>
      <c r="E1859" s="34">
        <v>17.715</v>
      </c>
      <c r="F1859" s="21"/>
      <c r="G1859" s="21"/>
      <c r="H1859" s="21"/>
      <c r="I1859" s="21"/>
      <c r="J1859" s="21"/>
      <c r="K1859" s="21"/>
      <c r="L1859" s="21"/>
      <c r="M1859" s="21"/>
      <c r="N1859" s="393"/>
      <c r="O1859" s="393"/>
      <c r="P1859" s="393"/>
      <c r="Q1859" s="393"/>
      <c r="R1859" s="21"/>
      <c r="S1859" s="21"/>
      <c r="T1859" s="21"/>
      <c r="U1859" s="21"/>
      <c r="V1859" s="21"/>
      <c r="W1859" s="21"/>
      <c r="X1859" s="21"/>
      <c r="Y1859" s="21"/>
      <c r="Z1859" s="15"/>
      <c r="AA1859" s="15"/>
      <c r="AB1859" s="15"/>
      <c r="AC1859" s="15"/>
      <c r="AD1859" s="15"/>
      <c r="AE1859" s="15"/>
      <c r="AF1859" s="15"/>
      <c r="AG1859" s="15" t="s">
        <v>131</v>
      </c>
      <c r="AH1859" s="15">
        <v>0</v>
      </c>
      <c r="AI1859" s="15"/>
      <c r="AJ1859" s="15"/>
      <c r="AK1859" s="15"/>
      <c r="AL1859" s="15"/>
      <c r="AM1859" s="15"/>
      <c r="AN1859" s="15"/>
      <c r="AO1859" s="15"/>
      <c r="AP1859" s="15"/>
      <c r="AQ1859" s="15"/>
      <c r="AR1859" s="15"/>
      <c r="AS1859" s="15"/>
      <c r="AT1859" s="15"/>
      <c r="AU1859" s="15"/>
      <c r="AV1859" s="15"/>
      <c r="AW1859" s="15"/>
      <c r="AX1859" s="15"/>
      <c r="AY1859" s="15"/>
      <c r="AZ1859" s="15"/>
      <c r="BA1859" s="15"/>
      <c r="BB1859" s="15"/>
      <c r="BC1859" s="15"/>
      <c r="BD1859" s="15"/>
      <c r="BE1859" s="15"/>
      <c r="BF1859" s="15"/>
      <c r="BG1859" s="15"/>
      <c r="BH1859" s="15"/>
    </row>
    <row r="1860" spans="1:60" outlineLevel="3">
      <c r="A1860" s="18"/>
      <c r="B1860" s="19"/>
      <c r="C1860" s="30" t="s">
        <v>408</v>
      </c>
      <c r="D1860" s="23"/>
      <c r="E1860" s="34">
        <v>65.105000000000004</v>
      </c>
      <c r="F1860" s="21"/>
      <c r="G1860" s="21"/>
      <c r="H1860" s="21"/>
      <c r="I1860" s="21"/>
      <c r="J1860" s="21"/>
      <c r="K1860" s="21"/>
      <c r="L1860" s="21"/>
      <c r="M1860" s="21"/>
      <c r="N1860" s="393"/>
      <c r="O1860" s="393"/>
      <c r="P1860" s="393"/>
      <c r="Q1860" s="393"/>
      <c r="R1860" s="21"/>
      <c r="S1860" s="21"/>
      <c r="T1860" s="21"/>
      <c r="U1860" s="21"/>
      <c r="V1860" s="21"/>
      <c r="W1860" s="21"/>
      <c r="X1860" s="21"/>
      <c r="Y1860" s="21"/>
      <c r="Z1860" s="15"/>
      <c r="AA1860" s="15"/>
      <c r="AB1860" s="15"/>
      <c r="AC1860" s="15"/>
      <c r="AD1860" s="15"/>
      <c r="AE1860" s="15"/>
      <c r="AF1860" s="15"/>
      <c r="AG1860" s="15" t="s">
        <v>131</v>
      </c>
      <c r="AH1860" s="15">
        <v>0</v>
      </c>
      <c r="AI1860" s="15"/>
      <c r="AJ1860" s="15"/>
      <c r="AK1860" s="15"/>
      <c r="AL1860" s="15"/>
      <c r="AM1860" s="15"/>
      <c r="AN1860" s="15"/>
      <c r="AO1860" s="15"/>
      <c r="AP1860" s="15"/>
      <c r="AQ1860" s="15"/>
      <c r="AR1860" s="15"/>
      <c r="AS1860" s="15"/>
      <c r="AT1860" s="15"/>
      <c r="AU1860" s="15"/>
      <c r="AV1860" s="15"/>
      <c r="AW1860" s="15"/>
      <c r="AX1860" s="15"/>
      <c r="AY1860" s="15"/>
      <c r="AZ1860" s="15"/>
      <c r="BA1860" s="15"/>
      <c r="BB1860" s="15"/>
      <c r="BC1860" s="15"/>
      <c r="BD1860" s="15"/>
      <c r="BE1860" s="15"/>
      <c r="BF1860" s="15"/>
      <c r="BG1860" s="15"/>
      <c r="BH1860" s="15"/>
    </row>
    <row r="1861" spans="1:60" outlineLevel="3">
      <c r="A1861" s="18"/>
      <c r="B1861" s="19"/>
      <c r="C1861" s="30" t="s">
        <v>409</v>
      </c>
      <c r="D1861" s="23"/>
      <c r="E1861" s="34">
        <v>20.59</v>
      </c>
      <c r="F1861" s="21"/>
      <c r="G1861" s="21"/>
      <c r="H1861" s="21"/>
      <c r="I1861" s="21"/>
      <c r="J1861" s="21"/>
      <c r="K1861" s="21"/>
      <c r="L1861" s="21"/>
      <c r="M1861" s="21"/>
      <c r="N1861" s="393"/>
      <c r="O1861" s="393"/>
      <c r="P1861" s="393"/>
      <c r="Q1861" s="393"/>
      <c r="R1861" s="21"/>
      <c r="S1861" s="21"/>
      <c r="T1861" s="21"/>
      <c r="U1861" s="21"/>
      <c r="V1861" s="21"/>
      <c r="W1861" s="21"/>
      <c r="X1861" s="21"/>
      <c r="Y1861" s="21"/>
      <c r="Z1861" s="15"/>
      <c r="AA1861" s="15"/>
      <c r="AB1861" s="15"/>
      <c r="AC1861" s="15"/>
      <c r="AD1861" s="15"/>
      <c r="AE1861" s="15"/>
      <c r="AF1861" s="15"/>
      <c r="AG1861" s="15" t="s">
        <v>131</v>
      </c>
      <c r="AH1861" s="15">
        <v>0</v>
      </c>
      <c r="AI1861" s="15"/>
      <c r="AJ1861" s="15"/>
      <c r="AK1861" s="15"/>
      <c r="AL1861" s="15"/>
      <c r="AM1861" s="15"/>
      <c r="AN1861" s="15"/>
      <c r="AO1861" s="15"/>
      <c r="AP1861" s="15"/>
      <c r="AQ1861" s="15"/>
      <c r="AR1861" s="15"/>
      <c r="AS1861" s="15"/>
      <c r="AT1861" s="15"/>
      <c r="AU1861" s="15"/>
      <c r="AV1861" s="15"/>
      <c r="AW1861" s="15"/>
      <c r="AX1861" s="15"/>
      <c r="AY1861" s="15"/>
      <c r="AZ1861" s="15"/>
      <c r="BA1861" s="15"/>
      <c r="BB1861" s="15"/>
      <c r="BC1861" s="15"/>
      <c r="BD1861" s="15"/>
      <c r="BE1861" s="15"/>
      <c r="BF1861" s="15"/>
      <c r="BG1861" s="15"/>
      <c r="BH1861" s="15"/>
    </row>
    <row r="1862" spans="1:60" outlineLevel="3">
      <c r="A1862" s="18"/>
      <c r="B1862" s="19"/>
      <c r="C1862" s="30" t="s">
        <v>410</v>
      </c>
      <c r="D1862" s="23"/>
      <c r="E1862" s="34">
        <v>44.472000000000001</v>
      </c>
      <c r="F1862" s="21"/>
      <c r="G1862" s="21"/>
      <c r="H1862" s="21"/>
      <c r="I1862" s="21"/>
      <c r="J1862" s="21"/>
      <c r="K1862" s="21"/>
      <c r="L1862" s="21"/>
      <c r="M1862" s="21"/>
      <c r="N1862" s="393"/>
      <c r="O1862" s="393"/>
      <c r="P1862" s="393"/>
      <c r="Q1862" s="393"/>
      <c r="R1862" s="21"/>
      <c r="S1862" s="21"/>
      <c r="T1862" s="21"/>
      <c r="U1862" s="21"/>
      <c r="V1862" s="21"/>
      <c r="W1862" s="21"/>
      <c r="X1862" s="21"/>
      <c r="Y1862" s="21"/>
      <c r="Z1862" s="15"/>
      <c r="AA1862" s="15"/>
      <c r="AB1862" s="15"/>
      <c r="AC1862" s="15"/>
      <c r="AD1862" s="15"/>
      <c r="AE1862" s="15"/>
      <c r="AF1862" s="15"/>
      <c r="AG1862" s="15" t="s">
        <v>131</v>
      </c>
      <c r="AH1862" s="15">
        <v>0</v>
      </c>
      <c r="AI1862" s="15"/>
      <c r="AJ1862" s="15"/>
      <c r="AK1862" s="15"/>
      <c r="AL1862" s="15"/>
      <c r="AM1862" s="15"/>
      <c r="AN1862" s="15"/>
      <c r="AO1862" s="15"/>
      <c r="AP1862" s="15"/>
      <c r="AQ1862" s="15"/>
      <c r="AR1862" s="15"/>
      <c r="AS1862" s="15"/>
      <c r="AT1862" s="15"/>
      <c r="AU1862" s="15"/>
      <c r="AV1862" s="15"/>
      <c r="AW1862" s="15"/>
      <c r="AX1862" s="15"/>
      <c r="AY1862" s="15"/>
      <c r="AZ1862" s="15"/>
      <c r="BA1862" s="15"/>
      <c r="BB1862" s="15"/>
      <c r="BC1862" s="15"/>
      <c r="BD1862" s="15"/>
      <c r="BE1862" s="15"/>
      <c r="BF1862" s="15"/>
      <c r="BG1862" s="15"/>
      <c r="BH1862" s="15"/>
    </row>
    <row r="1863" spans="1:60" ht="22.5" outlineLevel="3">
      <c r="A1863" s="18"/>
      <c r="B1863" s="19"/>
      <c r="C1863" s="30" t="s">
        <v>411</v>
      </c>
      <c r="D1863" s="23"/>
      <c r="E1863" s="34">
        <v>90.6</v>
      </c>
      <c r="F1863" s="21"/>
      <c r="G1863" s="21"/>
      <c r="H1863" s="21"/>
      <c r="I1863" s="21"/>
      <c r="J1863" s="21"/>
      <c r="K1863" s="21"/>
      <c r="L1863" s="21"/>
      <c r="M1863" s="21"/>
      <c r="N1863" s="393"/>
      <c r="O1863" s="393"/>
      <c r="P1863" s="393"/>
      <c r="Q1863" s="393"/>
      <c r="R1863" s="21"/>
      <c r="S1863" s="21"/>
      <c r="T1863" s="21"/>
      <c r="U1863" s="21"/>
      <c r="V1863" s="21"/>
      <c r="W1863" s="21"/>
      <c r="X1863" s="21"/>
      <c r="Y1863" s="21"/>
      <c r="Z1863" s="15"/>
      <c r="AA1863" s="15"/>
      <c r="AB1863" s="15"/>
      <c r="AC1863" s="15"/>
      <c r="AD1863" s="15"/>
      <c r="AE1863" s="15"/>
      <c r="AF1863" s="15"/>
      <c r="AG1863" s="15" t="s">
        <v>131</v>
      </c>
      <c r="AH1863" s="15">
        <v>0</v>
      </c>
      <c r="AI1863" s="15"/>
      <c r="AJ1863" s="15"/>
      <c r="AK1863" s="15"/>
      <c r="AL1863" s="15"/>
      <c r="AM1863" s="15"/>
      <c r="AN1863" s="15"/>
      <c r="AO1863" s="15"/>
      <c r="AP1863" s="15"/>
      <c r="AQ1863" s="15"/>
      <c r="AR1863" s="15"/>
      <c r="AS1863" s="15"/>
      <c r="AT1863" s="15"/>
      <c r="AU1863" s="15"/>
      <c r="AV1863" s="15"/>
      <c r="AW1863" s="15"/>
      <c r="AX1863" s="15"/>
      <c r="AY1863" s="15"/>
      <c r="AZ1863" s="15"/>
      <c r="BA1863" s="15"/>
      <c r="BB1863" s="15"/>
      <c r="BC1863" s="15"/>
      <c r="BD1863" s="15"/>
      <c r="BE1863" s="15"/>
      <c r="BF1863" s="15"/>
      <c r="BG1863" s="15"/>
      <c r="BH1863" s="15"/>
    </row>
    <row r="1864" spans="1:60" outlineLevel="3">
      <c r="A1864" s="18"/>
      <c r="B1864" s="19"/>
      <c r="C1864" s="30" t="s">
        <v>412</v>
      </c>
      <c r="D1864" s="23"/>
      <c r="E1864" s="34">
        <v>9.86</v>
      </c>
      <c r="F1864" s="21"/>
      <c r="G1864" s="21"/>
      <c r="H1864" s="21"/>
      <c r="I1864" s="21"/>
      <c r="J1864" s="21"/>
      <c r="K1864" s="21"/>
      <c r="L1864" s="21"/>
      <c r="M1864" s="21"/>
      <c r="N1864" s="393"/>
      <c r="O1864" s="393"/>
      <c r="P1864" s="393"/>
      <c r="Q1864" s="393"/>
      <c r="R1864" s="21"/>
      <c r="S1864" s="21"/>
      <c r="T1864" s="21"/>
      <c r="U1864" s="21"/>
      <c r="V1864" s="21"/>
      <c r="W1864" s="21"/>
      <c r="X1864" s="21"/>
      <c r="Y1864" s="21"/>
      <c r="Z1864" s="15"/>
      <c r="AA1864" s="15"/>
      <c r="AB1864" s="15"/>
      <c r="AC1864" s="15"/>
      <c r="AD1864" s="15"/>
      <c r="AE1864" s="15"/>
      <c r="AF1864" s="15"/>
      <c r="AG1864" s="15" t="s">
        <v>131</v>
      </c>
      <c r="AH1864" s="15">
        <v>0</v>
      </c>
      <c r="AI1864" s="15"/>
      <c r="AJ1864" s="15"/>
      <c r="AK1864" s="15"/>
      <c r="AL1864" s="15"/>
      <c r="AM1864" s="15"/>
      <c r="AN1864" s="15"/>
      <c r="AO1864" s="15"/>
      <c r="AP1864" s="15"/>
      <c r="AQ1864" s="15"/>
      <c r="AR1864" s="15"/>
      <c r="AS1864" s="15"/>
      <c r="AT1864" s="15"/>
      <c r="AU1864" s="15"/>
      <c r="AV1864" s="15"/>
      <c r="AW1864" s="15"/>
      <c r="AX1864" s="15"/>
      <c r="AY1864" s="15"/>
      <c r="AZ1864" s="15"/>
      <c r="BA1864" s="15"/>
      <c r="BB1864" s="15"/>
      <c r="BC1864" s="15"/>
      <c r="BD1864" s="15"/>
      <c r="BE1864" s="15"/>
      <c r="BF1864" s="15"/>
      <c r="BG1864" s="15"/>
      <c r="BH1864" s="15"/>
    </row>
    <row r="1865" spans="1:60" outlineLevel="3">
      <c r="A1865" s="18"/>
      <c r="B1865" s="19"/>
      <c r="C1865" s="30" t="s">
        <v>413</v>
      </c>
      <c r="D1865" s="23"/>
      <c r="E1865" s="34">
        <v>8.3230000000000004</v>
      </c>
      <c r="F1865" s="21"/>
      <c r="G1865" s="21"/>
      <c r="H1865" s="21"/>
      <c r="I1865" s="21"/>
      <c r="J1865" s="21"/>
      <c r="K1865" s="21"/>
      <c r="L1865" s="21"/>
      <c r="M1865" s="21"/>
      <c r="N1865" s="393"/>
      <c r="O1865" s="393"/>
      <c r="P1865" s="393"/>
      <c r="Q1865" s="393"/>
      <c r="R1865" s="21"/>
      <c r="S1865" s="21"/>
      <c r="T1865" s="21"/>
      <c r="U1865" s="21"/>
      <c r="V1865" s="21"/>
      <c r="W1865" s="21"/>
      <c r="X1865" s="21"/>
      <c r="Y1865" s="21"/>
      <c r="Z1865" s="15"/>
      <c r="AA1865" s="15"/>
      <c r="AB1865" s="15"/>
      <c r="AC1865" s="15"/>
      <c r="AD1865" s="15"/>
      <c r="AE1865" s="15"/>
      <c r="AF1865" s="15"/>
      <c r="AG1865" s="15" t="s">
        <v>131</v>
      </c>
      <c r="AH1865" s="15">
        <v>0</v>
      </c>
      <c r="AI1865" s="15"/>
      <c r="AJ1865" s="15"/>
      <c r="AK1865" s="15"/>
      <c r="AL1865" s="15"/>
      <c r="AM1865" s="15"/>
      <c r="AN1865" s="15"/>
      <c r="AO1865" s="15"/>
      <c r="AP1865" s="15"/>
      <c r="AQ1865" s="15"/>
      <c r="AR1865" s="15"/>
      <c r="AS1865" s="15"/>
      <c r="AT1865" s="15"/>
      <c r="AU1865" s="15"/>
      <c r="AV1865" s="15"/>
      <c r="AW1865" s="15"/>
      <c r="AX1865" s="15"/>
      <c r="AY1865" s="15"/>
      <c r="AZ1865" s="15"/>
      <c r="BA1865" s="15"/>
      <c r="BB1865" s="15"/>
      <c r="BC1865" s="15"/>
      <c r="BD1865" s="15"/>
      <c r="BE1865" s="15"/>
      <c r="BF1865" s="15"/>
      <c r="BG1865" s="15"/>
      <c r="BH1865" s="15"/>
    </row>
    <row r="1866" spans="1:60" outlineLevel="3">
      <c r="A1866" s="18"/>
      <c r="B1866" s="19"/>
      <c r="C1866" s="30" t="s">
        <v>414</v>
      </c>
      <c r="D1866" s="23"/>
      <c r="E1866" s="34">
        <v>5.51</v>
      </c>
      <c r="F1866" s="21"/>
      <c r="G1866" s="21"/>
      <c r="H1866" s="21"/>
      <c r="I1866" s="21"/>
      <c r="J1866" s="21"/>
      <c r="K1866" s="21"/>
      <c r="L1866" s="21"/>
      <c r="M1866" s="21"/>
      <c r="N1866" s="393"/>
      <c r="O1866" s="393"/>
      <c r="P1866" s="393"/>
      <c r="Q1866" s="393"/>
      <c r="R1866" s="21"/>
      <c r="S1866" s="21"/>
      <c r="T1866" s="21"/>
      <c r="U1866" s="21"/>
      <c r="V1866" s="21"/>
      <c r="W1866" s="21"/>
      <c r="X1866" s="21"/>
      <c r="Y1866" s="21"/>
      <c r="Z1866" s="15"/>
      <c r="AA1866" s="15"/>
      <c r="AB1866" s="15"/>
      <c r="AC1866" s="15"/>
      <c r="AD1866" s="15"/>
      <c r="AE1866" s="15"/>
      <c r="AF1866" s="15"/>
      <c r="AG1866" s="15" t="s">
        <v>131</v>
      </c>
      <c r="AH1866" s="15">
        <v>0</v>
      </c>
      <c r="AI1866" s="15"/>
      <c r="AJ1866" s="15"/>
      <c r="AK1866" s="15"/>
      <c r="AL1866" s="15"/>
      <c r="AM1866" s="15"/>
      <c r="AN1866" s="15"/>
      <c r="AO1866" s="15"/>
      <c r="AP1866" s="15"/>
      <c r="AQ1866" s="15"/>
      <c r="AR1866" s="15"/>
      <c r="AS1866" s="15"/>
      <c r="AT1866" s="15"/>
      <c r="AU1866" s="15"/>
      <c r="AV1866" s="15"/>
      <c r="AW1866" s="15"/>
      <c r="AX1866" s="15"/>
      <c r="AY1866" s="15"/>
      <c r="AZ1866" s="15"/>
      <c r="BA1866" s="15"/>
      <c r="BB1866" s="15"/>
      <c r="BC1866" s="15"/>
      <c r="BD1866" s="15"/>
      <c r="BE1866" s="15"/>
      <c r="BF1866" s="15"/>
      <c r="BG1866" s="15"/>
      <c r="BH1866" s="15"/>
    </row>
    <row r="1867" spans="1:60" ht="22.5" outlineLevel="3">
      <c r="A1867" s="18"/>
      <c r="B1867" s="19"/>
      <c r="C1867" s="30" t="s">
        <v>415</v>
      </c>
      <c r="D1867" s="23"/>
      <c r="E1867" s="34">
        <v>98.1995</v>
      </c>
      <c r="F1867" s="21"/>
      <c r="G1867" s="21"/>
      <c r="H1867" s="21"/>
      <c r="I1867" s="21"/>
      <c r="J1867" s="21"/>
      <c r="K1867" s="21"/>
      <c r="L1867" s="21"/>
      <c r="M1867" s="21"/>
      <c r="N1867" s="393"/>
      <c r="O1867" s="393"/>
      <c r="P1867" s="393"/>
      <c r="Q1867" s="393"/>
      <c r="R1867" s="21"/>
      <c r="S1867" s="21"/>
      <c r="T1867" s="21"/>
      <c r="U1867" s="21"/>
      <c r="V1867" s="21"/>
      <c r="W1867" s="21"/>
      <c r="X1867" s="21"/>
      <c r="Y1867" s="21"/>
      <c r="Z1867" s="15"/>
      <c r="AA1867" s="15"/>
      <c r="AB1867" s="15"/>
      <c r="AC1867" s="15"/>
      <c r="AD1867" s="15"/>
      <c r="AE1867" s="15"/>
      <c r="AF1867" s="15"/>
      <c r="AG1867" s="15" t="s">
        <v>131</v>
      </c>
      <c r="AH1867" s="15">
        <v>0</v>
      </c>
      <c r="AI1867" s="15"/>
      <c r="AJ1867" s="15"/>
      <c r="AK1867" s="15"/>
      <c r="AL1867" s="15"/>
      <c r="AM1867" s="15"/>
      <c r="AN1867" s="15"/>
      <c r="AO1867" s="15"/>
      <c r="AP1867" s="15"/>
      <c r="AQ1867" s="15"/>
      <c r="AR1867" s="15"/>
      <c r="AS1867" s="15"/>
      <c r="AT1867" s="15"/>
      <c r="AU1867" s="15"/>
      <c r="AV1867" s="15"/>
      <c r="AW1867" s="15"/>
      <c r="AX1867" s="15"/>
      <c r="AY1867" s="15"/>
      <c r="AZ1867" s="15"/>
      <c r="BA1867" s="15"/>
      <c r="BB1867" s="15"/>
      <c r="BC1867" s="15"/>
      <c r="BD1867" s="15"/>
      <c r="BE1867" s="15"/>
      <c r="BF1867" s="15"/>
      <c r="BG1867" s="15"/>
      <c r="BH1867" s="15"/>
    </row>
    <row r="1868" spans="1:60" outlineLevel="3">
      <c r="A1868" s="18"/>
      <c r="B1868" s="19"/>
      <c r="C1868" s="30" t="s">
        <v>416</v>
      </c>
      <c r="D1868" s="23"/>
      <c r="E1868" s="34">
        <v>15.834</v>
      </c>
      <c r="F1868" s="21"/>
      <c r="G1868" s="21"/>
      <c r="H1868" s="21"/>
      <c r="I1868" s="21"/>
      <c r="J1868" s="21"/>
      <c r="K1868" s="21"/>
      <c r="L1868" s="21"/>
      <c r="M1868" s="21"/>
      <c r="N1868" s="393"/>
      <c r="O1868" s="393"/>
      <c r="P1868" s="393"/>
      <c r="Q1868" s="393"/>
      <c r="R1868" s="21"/>
      <c r="S1868" s="21"/>
      <c r="T1868" s="21"/>
      <c r="U1868" s="21"/>
      <c r="V1868" s="21"/>
      <c r="W1868" s="21"/>
      <c r="X1868" s="21"/>
      <c r="Y1868" s="21"/>
      <c r="Z1868" s="15"/>
      <c r="AA1868" s="15"/>
      <c r="AB1868" s="15"/>
      <c r="AC1868" s="15"/>
      <c r="AD1868" s="15"/>
      <c r="AE1868" s="15"/>
      <c r="AF1868" s="15"/>
      <c r="AG1868" s="15" t="s">
        <v>131</v>
      </c>
      <c r="AH1868" s="15">
        <v>0</v>
      </c>
      <c r="AI1868" s="15"/>
      <c r="AJ1868" s="15"/>
      <c r="AK1868" s="15"/>
      <c r="AL1868" s="15"/>
      <c r="AM1868" s="15"/>
      <c r="AN1868" s="15"/>
      <c r="AO1868" s="15"/>
      <c r="AP1868" s="15"/>
      <c r="AQ1868" s="15"/>
      <c r="AR1868" s="15"/>
      <c r="AS1868" s="15"/>
      <c r="AT1868" s="15"/>
      <c r="AU1868" s="15"/>
      <c r="AV1868" s="15"/>
      <c r="AW1868" s="15"/>
      <c r="AX1868" s="15"/>
      <c r="AY1868" s="15"/>
      <c r="AZ1868" s="15"/>
      <c r="BA1868" s="15"/>
      <c r="BB1868" s="15"/>
      <c r="BC1868" s="15"/>
      <c r="BD1868" s="15"/>
      <c r="BE1868" s="15"/>
      <c r="BF1868" s="15"/>
      <c r="BG1868" s="15"/>
      <c r="BH1868" s="15"/>
    </row>
    <row r="1869" spans="1:60" ht="22.5" outlineLevel="3">
      <c r="A1869" s="18"/>
      <c r="B1869" s="19"/>
      <c r="C1869" s="30" t="s">
        <v>417</v>
      </c>
      <c r="D1869" s="23"/>
      <c r="E1869" s="34">
        <v>100.399</v>
      </c>
      <c r="F1869" s="21"/>
      <c r="G1869" s="21"/>
      <c r="H1869" s="21"/>
      <c r="I1869" s="21"/>
      <c r="J1869" s="21"/>
      <c r="K1869" s="21"/>
      <c r="L1869" s="21"/>
      <c r="M1869" s="21"/>
      <c r="N1869" s="393"/>
      <c r="O1869" s="393"/>
      <c r="P1869" s="393"/>
      <c r="Q1869" s="393"/>
      <c r="R1869" s="21"/>
      <c r="S1869" s="21"/>
      <c r="T1869" s="21"/>
      <c r="U1869" s="21"/>
      <c r="V1869" s="21"/>
      <c r="W1869" s="21"/>
      <c r="X1869" s="21"/>
      <c r="Y1869" s="21"/>
      <c r="Z1869" s="15"/>
      <c r="AA1869" s="15"/>
      <c r="AB1869" s="15"/>
      <c r="AC1869" s="15"/>
      <c r="AD1869" s="15"/>
      <c r="AE1869" s="15"/>
      <c r="AF1869" s="15"/>
      <c r="AG1869" s="15" t="s">
        <v>131</v>
      </c>
      <c r="AH1869" s="15">
        <v>0</v>
      </c>
      <c r="AI1869" s="15"/>
      <c r="AJ1869" s="15"/>
      <c r="AK1869" s="15"/>
      <c r="AL1869" s="15"/>
      <c r="AM1869" s="15"/>
      <c r="AN1869" s="15"/>
      <c r="AO1869" s="15"/>
      <c r="AP1869" s="15"/>
      <c r="AQ1869" s="15"/>
      <c r="AR1869" s="15"/>
      <c r="AS1869" s="15"/>
      <c r="AT1869" s="15"/>
      <c r="AU1869" s="15"/>
      <c r="AV1869" s="15"/>
      <c r="AW1869" s="15"/>
      <c r="AX1869" s="15"/>
      <c r="AY1869" s="15"/>
      <c r="AZ1869" s="15"/>
      <c r="BA1869" s="15"/>
      <c r="BB1869" s="15"/>
      <c r="BC1869" s="15"/>
      <c r="BD1869" s="15"/>
      <c r="BE1869" s="15"/>
      <c r="BF1869" s="15"/>
      <c r="BG1869" s="15"/>
      <c r="BH1869" s="15"/>
    </row>
    <row r="1870" spans="1:60" outlineLevel="3">
      <c r="A1870" s="18"/>
      <c r="B1870" s="19"/>
      <c r="C1870" s="30" t="s">
        <v>418</v>
      </c>
      <c r="D1870" s="23"/>
      <c r="E1870" s="34">
        <v>4.88</v>
      </c>
      <c r="F1870" s="21"/>
      <c r="G1870" s="21"/>
      <c r="H1870" s="21"/>
      <c r="I1870" s="21"/>
      <c r="J1870" s="21"/>
      <c r="K1870" s="21"/>
      <c r="L1870" s="21"/>
      <c r="M1870" s="21"/>
      <c r="N1870" s="393"/>
      <c r="O1870" s="393"/>
      <c r="P1870" s="393"/>
      <c r="Q1870" s="393"/>
      <c r="R1870" s="21"/>
      <c r="S1870" s="21"/>
      <c r="T1870" s="21"/>
      <c r="U1870" s="21"/>
      <c r="V1870" s="21"/>
      <c r="W1870" s="21"/>
      <c r="X1870" s="21"/>
      <c r="Y1870" s="21"/>
      <c r="Z1870" s="15"/>
      <c r="AA1870" s="15"/>
      <c r="AB1870" s="15"/>
      <c r="AC1870" s="15"/>
      <c r="AD1870" s="15"/>
      <c r="AE1870" s="15"/>
      <c r="AF1870" s="15"/>
      <c r="AG1870" s="15" t="s">
        <v>131</v>
      </c>
      <c r="AH1870" s="15">
        <v>0</v>
      </c>
      <c r="AI1870" s="15"/>
      <c r="AJ1870" s="15"/>
      <c r="AK1870" s="15"/>
      <c r="AL1870" s="15"/>
      <c r="AM1870" s="15"/>
      <c r="AN1870" s="15"/>
      <c r="AO1870" s="15"/>
      <c r="AP1870" s="15"/>
      <c r="AQ1870" s="15"/>
      <c r="AR1870" s="15"/>
      <c r="AS1870" s="15"/>
      <c r="AT1870" s="15"/>
      <c r="AU1870" s="15"/>
      <c r="AV1870" s="15"/>
      <c r="AW1870" s="15"/>
      <c r="AX1870" s="15"/>
      <c r="AY1870" s="15"/>
      <c r="AZ1870" s="15"/>
      <c r="BA1870" s="15"/>
      <c r="BB1870" s="15"/>
      <c r="BC1870" s="15"/>
      <c r="BD1870" s="15"/>
      <c r="BE1870" s="15"/>
      <c r="BF1870" s="15"/>
      <c r="BG1870" s="15"/>
      <c r="BH1870" s="15"/>
    </row>
    <row r="1871" spans="1:60" outlineLevel="3">
      <c r="A1871" s="18"/>
      <c r="B1871" s="19"/>
      <c r="C1871" s="30" t="s">
        <v>419</v>
      </c>
      <c r="D1871" s="23"/>
      <c r="E1871" s="34">
        <v>21.17</v>
      </c>
      <c r="F1871" s="21"/>
      <c r="G1871" s="21"/>
      <c r="H1871" s="21"/>
      <c r="I1871" s="21"/>
      <c r="J1871" s="21"/>
      <c r="K1871" s="21"/>
      <c r="L1871" s="21"/>
      <c r="M1871" s="21"/>
      <c r="N1871" s="393"/>
      <c r="O1871" s="393"/>
      <c r="P1871" s="393"/>
      <c r="Q1871" s="393"/>
      <c r="R1871" s="21"/>
      <c r="S1871" s="21"/>
      <c r="T1871" s="21"/>
      <c r="U1871" s="21"/>
      <c r="V1871" s="21"/>
      <c r="W1871" s="21"/>
      <c r="X1871" s="21"/>
      <c r="Y1871" s="21"/>
      <c r="Z1871" s="15"/>
      <c r="AA1871" s="15"/>
      <c r="AB1871" s="15"/>
      <c r="AC1871" s="15"/>
      <c r="AD1871" s="15"/>
      <c r="AE1871" s="15"/>
      <c r="AF1871" s="15"/>
      <c r="AG1871" s="15" t="s">
        <v>131</v>
      </c>
      <c r="AH1871" s="15">
        <v>0</v>
      </c>
      <c r="AI1871" s="15"/>
      <c r="AJ1871" s="15"/>
      <c r="AK1871" s="15"/>
      <c r="AL1871" s="15"/>
      <c r="AM1871" s="15"/>
      <c r="AN1871" s="15"/>
      <c r="AO1871" s="15"/>
      <c r="AP1871" s="15"/>
      <c r="AQ1871" s="15"/>
      <c r="AR1871" s="15"/>
      <c r="AS1871" s="15"/>
      <c r="AT1871" s="15"/>
      <c r="AU1871" s="15"/>
      <c r="AV1871" s="15"/>
      <c r="AW1871" s="15"/>
      <c r="AX1871" s="15"/>
      <c r="AY1871" s="15"/>
      <c r="AZ1871" s="15"/>
      <c r="BA1871" s="15"/>
      <c r="BB1871" s="15"/>
      <c r="BC1871" s="15"/>
      <c r="BD1871" s="15"/>
      <c r="BE1871" s="15"/>
      <c r="BF1871" s="15"/>
      <c r="BG1871" s="15"/>
      <c r="BH1871" s="15"/>
    </row>
    <row r="1872" spans="1:60" outlineLevel="3">
      <c r="A1872" s="18"/>
      <c r="B1872" s="19"/>
      <c r="C1872" s="30" t="s">
        <v>420</v>
      </c>
      <c r="D1872" s="23"/>
      <c r="E1872" s="34">
        <v>32.19</v>
      </c>
      <c r="F1872" s="21"/>
      <c r="G1872" s="21"/>
      <c r="H1872" s="21"/>
      <c r="I1872" s="21"/>
      <c r="J1872" s="21"/>
      <c r="K1872" s="21"/>
      <c r="L1872" s="21"/>
      <c r="M1872" s="21"/>
      <c r="N1872" s="393"/>
      <c r="O1872" s="393"/>
      <c r="P1872" s="393"/>
      <c r="Q1872" s="393"/>
      <c r="R1872" s="21"/>
      <c r="S1872" s="21"/>
      <c r="T1872" s="21"/>
      <c r="U1872" s="21"/>
      <c r="V1872" s="21"/>
      <c r="W1872" s="21"/>
      <c r="X1872" s="21"/>
      <c r="Y1872" s="21"/>
      <c r="Z1872" s="15"/>
      <c r="AA1872" s="15"/>
      <c r="AB1872" s="15"/>
      <c r="AC1872" s="15"/>
      <c r="AD1872" s="15"/>
      <c r="AE1872" s="15"/>
      <c r="AF1872" s="15"/>
      <c r="AG1872" s="15" t="s">
        <v>131</v>
      </c>
      <c r="AH1872" s="15">
        <v>0</v>
      </c>
      <c r="AI1872" s="15"/>
      <c r="AJ1872" s="15"/>
      <c r="AK1872" s="15"/>
      <c r="AL1872" s="15"/>
      <c r="AM1872" s="15"/>
      <c r="AN1872" s="15"/>
      <c r="AO1872" s="15"/>
      <c r="AP1872" s="15"/>
      <c r="AQ1872" s="15"/>
      <c r="AR1872" s="15"/>
      <c r="AS1872" s="15"/>
      <c r="AT1872" s="15"/>
      <c r="AU1872" s="15"/>
      <c r="AV1872" s="15"/>
      <c r="AW1872" s="15"/>
      <c r="AX1872" s="15"/>
      <c r="AY1872" s="15"/>
      <c r="AZ1872" s="15"/>
      <c r="BA1872" s="15"/>
      <c r="BB1872" s="15"/>
      <c r="BC1872" s="15"/>
      <c r="BD1872" s="15"/>
      <c r="BE1872" s="15"/>
      <c r="BF1872" s="15"/>
      <c r="BG1872" s="15"/>
      <c r="BH1872" s="15"/>
    </row>
    <row r="1873" spans="1:60" outlineLevel="3">
      <c r="A1873" s="18"/>
      <c r="B1873" s="19"/>
      <c r="C1873" s="30" t="s">
        <v>421</v>
      </c>
      <c r="D1873" s="23"/>
      <c r="E1873" s="34">
        <v>45.971499999999999</v>
      </c>
      <c r="F1873" s="21"/>
      <c r="G1873" s="21"/>
      <c r="H1873" s="21"/>
      <c r="I1873" s="21"/>
      <c r="J1873" s="21"/>
      <c r="K1873" s="21"/>
      <c r="L1873" s="21"/>
      <c r="M1873" s="21"/>
      <c r="N1873" s="393"/>
      <c r="O1873" s="393"/>
      <c r="P1873" s="393"/>
      <c r="Q1873" s="393"/>
      <c r="R1873" s="21"/>
      <c r="S1873" s="21"/>
      <c r="T1873" s="21"/>
      <c r="U1873" s="21"/>
      <c r="V1873" s="21"/>
      <c r="W1873" s="21"/>
      <c r="X1873" s="21"/>
      <c r="Y1873" s="21"/>
      <c r="Z1873" s="15"/>
      <c r="AA1873" s="15"/>
      <c r="AB1873" s="15"/>
      <c r="AC1873" s="15"/>
      <c r="AD1873" s="15"/>
      <c r="AE1873" s="15"/>
      <c r="AF1873" s="15"/>
      <c r="AG1873" s="15" t="s">
        <v>131</v>
      </c>
      <c r="AH1873" s="15">
        <v>0</v>
      </c>
      <c r="AI1873" s="15"/>
      <c r="AJ1873" s="15"/>
      <c r="AK1873" s="15"/>
      <c r="AL1873" s="15"/>
      <c r="AM1873" s="15"/>
      <c r="AN1873" s="15"/>
      <c r="AO1873" s="15"/>
      <c r="AP1873" s="15"/>
      <c r="AQ1873" s="15"/>
      <c r="AR1873" s="15"/>
      <c r="AS1873" s="15"/>
      <c r="AT1873" s="15"/>
      <c r="AU1873" s="15"/>
      <c r="AV1873" s="15"/>
      <c r="AW1873" s="15"/>
      <c r="AX1873" s="15"/>
      <c r="AY1873" s="15"/>
      <c r="AZ1873" s="15"/>
      <c r="BA1873" s="15"/>
      <c r="BB1873" s="15"/>
      <c r="BC1873" s="15"/>
      <c r="BD1873" s="15"/>
      <c r="BE1873" s="15"/>
      <c r="BF1873" s="15"/>
      <c r="BG1873" s="15"/>
      <c r="BH1873" s="15"/>
    </row>
    <row r="1874" spans="1:60" outlineLevel="3">
      <c r="A1874" s="18"/>
      <c r="B1874" s="19"/>
      <c r="C1874" s="30" t="s">
        <v>422</v>
      </c>
      <c r="D1874" s="23"/>
      <c r="E1874" s="34">
        <v>86.238</v>
      </c>
      <c r="F1874" s="21"/>
      <c r="G1874" s="21"/>
      <c r="H1874" s="21"/>
      <c r="I1874" s="21"/>
      <c r="J1874" s="21"/>
      <c r="K1874" s="21"/>
      <c r="L1874" s="21"/>
      <c r="M1874" s="21"/>
      <c r="N1874" s="393"/>
      <c r="O1874" s="393"/>
      <c r="P1874" s="393"/>
      <c r="Q1874" s="393"/>
      <c r="R1874" s="21"/>
      <c r="S1874" s="21"/>
      <c r="T1874" s="21"/>
      <c r="U1874" s="21"/>
      <c r="V1874" s="21"/>
      <c r="W1874" s="21"/>
      <c r="X1874" s="21"/>
      <c r="Y1874" s="21"/>
      <c r="Z1874" s="15"/>
      <c r="AA1874" s="15"/>
      <c r="AB1874" s="15"/>
      <c r="AC1874" s="15"/>
      <c r="AD1874" s="15"/>
      <c r="AE1874" s="15"/>
      <c r="AF1874" s="15"/>
      <c r="AG1874" s="15" t="s">
        <v>131</v>
      </c>
      <c r="AH1874" s="15">
        <v>0</v>
      </c>
      <c r="AI1874" s="15"/>
      <c r="AJ1874" s="15"/>
      <c r="AK1874" s="15"/>
      <c r="AL1874" s="15"/>
      <c r="AM1874" s="15"/>
      <c r="AN1874" s="15"/>
      <c r="AO1874" s="15"/>
      <c r="AP1874" s="15"/>
      <c r="AQ1874" s="15"/>
      <c r="AR1874" s="15"/>
      <c r="AS1874" s="15"/>
      <c r="AT1874" s="15"/>
      <c r="AU1874" s="15"/>
      <c r="AV1874" s="15"/>
      <c r="AW1874" s="15"/>
      <c r="AX1874" s="15"/>
      <c r="AY1874" s="15"/>
      <c r="AZ1874" s="15"/>
      <c r="BA1874" s="15"/>
      <c r="BB1874" s="15"/>
      <c r="BC1874" s="15"/>
      <c r="BD1874" s="15"/>
      <c r="BE1874" s="15"/>
      <c r="BF1874" s="15"/>
      <c r="BG1874" s="15"/>
      <c r="BH1874" s="15"/>
    </row>
    <row r="1875" spans="1:60" outlineLevel="3">
      <c r="A1875" s="18"/>
      <c r="B1875" s="19"/>
      <c r="C1875" s="30" t="s">
        <v>423</v>
      </c>
      <c r="D1875" s="23"/>
      <c r="E1875" s="34">
        <v>72.680999999999997</v>
      </c>
      <c r="F1875" s="21"/>
      <c r="G1875" s="21"/>
      <c r="H1875" s="21"/>
      <c r="I1875" s="21"/>
      <c r="J1875" s="21"/>
      <c r="K1875" s="21"/>
      <c r="L1875" s="21"/>
      <c r="M1875" s="21"/>
      <c r="N1875" s="393"/>
      <c r="O1875" s="393"/>
      <c r="P1875" s="393"/>
      <c r="Q1875" s="393"/>
      <c r="R1875" s="21"/>
      <c r="S1875" s="21"/>
      <c r="T1875" s="21"/>
      <c r="U1875" s="21"/>
      <c r="V1875" s="21"/>
      <c r="W1875" s="21"/>
      <c r="X1875" s="21"/>
      <c r="Y1875" s="21"/>
      <c r="Z1875" s="15"/>
      <c r="AA1875" s="15"/>
      <c r="AB1875" s="15"/>
      <c r="AC1875" s="15"/>
      <c r="AD1875" s="15"/>
      <c r="AE1875" s="15"/>
      <c r="AF1875" s="15"/>
      <c r="AG1875" s="15" t="s">
        <v>131</v>
      </c>
      <c r="AH1875" s="15">
        <v>0</v>
      </c>
      <c r="AI1875" s="15"/>
      <c r="AJ1875" s="15"/>
      <c r="AK1875" s="15"/>
      <c r="AL1875" s="15"/>
      <c r="AM1875" s="15"/>
      <c r="AN1875" s="15"/>
      <c r="AO1875" s="15"/>
      <c r="AP1875" s="15"/>
      <c r="AQ1875" s="15"/>
      <c r="AR1875" s="15"/>
      <c r="AS1875" s="15"/>
      <c r="AT1875" s="15"/>
      <c r="AU1875" s="15"/>
      <c r="AV1875" s="15"/>
      <c r="AW1875" s="15"/>
      <c r="AX1875" s="15"/>
      <c r="AY1875" s="15"/>
      <c r="AZ1875" s="15"/>
      <c r="BA1875" s="15"/>
      <c r="BB1875" s="15"/>
      <c r="BC1875" s="15"/>
      <c r="BD1875" s="15"/>
      <c r="BE1875" s="15"/>
      <c r="BF1875" s="15"/>
      <c r="BG1875" s="15"/>
      <c r="BH1875" s="15"/>
    </row>
    <row r="1876" spans="1:60" ht="22.5" outlineLevel="3">
      <c r="A1876" s="18"/>
      <c r="B1876" s="19"/>
      <c r="C1876" s="30" t="s">
        <v>424</v>
      </c>
      <c r="D1876" s="23"/>
      <c r="E1876" s="34">
        <v>144.76599999999999</v>
      </c>
      <c r="F1876" s="21"/>
      <c r="G1876" s="21"/>
      <c r="H1876" s="21"/>
      <c r="I1876" s="21"/>
      <c r="J1876" s="21"/>
      <c r="K1876" s="21"/>
      <c r="L1876" s="21"/>
      <c r="M1876" s="21"/>
      <c r="N1876" s="393"/>
      <c r="O1876" s="393"/>
      <c r="P1876" s="393"/>
      <c r="Q1876" s="393"/>
      <c r="R1876" s="21"/>
      <c r="S1876" s="21"/>
      <c r="T1876" s="21"/>
      <c r="U1876" s="21"/>
      <c r="V1876" s="21"/>
      <c r="W1876" s="21"/>
      <c r="X1876" s="21"/>
      <c r="Y1876" s="21"/>
      <c r="Z1876" s="15"/>
      <c r="AA1876" s="15"/>
      <c r="AB1876" s="15"/>
      <c r="AC1876" s="15"/>
      <c r="AD1876" s="15"/>
      <c r="AE1876" s="15"/>
      <c r="AF1876" s="15"/>
      <c r="AG1876" s="15" t="s">
        <v>131</v>
      </c>
      <c r="AH1876" s="15">
        <v>0</v>
      </c>
      <c r="AI1876" s="15"/>
      <c r="AJ1876" s="15"/>
      <c r="AK1876" s="15"/>
      <c r="AL1876" s="15"/>
      <c r="AM1876" s="15"/>
      <c r="AN1876" s="15"/>
      <c r="AO1876" s="15"/>
      <c r="AP1876" s="15"/>
      <c r="AQ1876" s="15"/>
      <c r="AR1876" s="15"/>
      <c r="AS1876" s="15"/>
      <c r="AT1876" s="15"/>
      <c r="AU1876" s="15"/>
      <c r="AV1876" s="15"/>
      <c r="AW1876" s="15"/>
      <c r="AX1876" s="15"/>
      <c r="AY1876" s="15"/>
      <c r="AZ1876" s="15"/>
      <c r="BA1876" s="15"/>
      <c r="BB1876" s="15"/>
      <c r="BC1876" s="15"/>
      <c r="BD1876" s="15"/>
      <c r="BE1876" s="15"/>
      <c r="BF1876" s="15"/>
      <c r="BG1876" s="15"/>
      <c r="BH1876" s="15"/>
    </row>
    <row r="1877" spans="1:60" ht="22.5" outlineLevel="3">
      <c r="A1877" s="18"/>
      <c r="B1877" s="19"/>
      <c r="C1877" s="30" t="s">
        <v>425</v>
      </c>
      <c r="D1877" s="23"/>
      <c r="E1877" s="34">
        <v>56.280999999999999</v>
      </c>
      <c r="F1877" s="21"/>
      <c r="G1877" s="21"/>
      <c r="H1877" s="21"/>
      <c r="I1877" s="21"/>
      <c r="J1877" s="21"/>
      <c r="K1877" s="21"/>
      <c r="L1877" s="21"/>
      <c r="M1877" s="21"/>
      <c r="N1877" s="393"/>
      <c r="O1877" s="393"/>
      <c r="P1877" s="393"/>
      <c r="Q1877" s="393"/>
      <c r="R1877" s="21"/>
      <c r="S1877" s="21"/>
      <c r="T1877" s="21"/>
      <c r="U1877" s="21"/>
      <c r="V1877" s="21"/>
      <c r="W1877" s="21"/>
      <c r="X1877" s="21"/>
      <c r="Y1877" s="21"/>
      <c r="Z1877" s="15"/>
      <c r="AA1877" s="15"/>
      <c r="AB1877" s="15"/>
      <c r="AC1877" s="15"/>
      <c r="AD1877" s="15"/>
      <c r="AE1877" s="15"/>
      <c r="AF1877" s="15"/>
      <c r="AG1877" s="15" t="s">
        <v>131</v>
      </c>
      <c r="AH1877" s="15">
        <v>0</v>
      </c>
      <c r="AI1877" s="15"/>
      <c r="AJ1877" s="15"/>
      <c r="AK1877" s="15"/>
      <c r="AL1877" s="15"/>
      <c r="AM1877" s="15"/>
      <c r="AN1877" s="15"/>
      <c r="AO1877" s="15"/>
      <c r="AP1877" s="15"/>
      <c r="AQ1877" s="15"/>
      <c r="AR1877" s="15"/>
      <c r="AS1877" s="15"/>
      <c r="AT1877" s="15"/>
      <c r="AU1877" s="15"/>
      <c r="AV1877" s="15"/>
      <c r="AW1877" s="15"/>
      <c r="AX1877" s="15"/>
      <c r="AY1877" s="15"/>
      <c r="AZ1877" s="15"/>
      <c r="BA1877" s="15"/>
      <c r="BB1877" s="15"/>
      <c r="BC1877" s="15"/>
      <c r="BD1877" s="15"/>
      <c r="BE1877" s="15"/>
      <c r="BF1877" s="15"/>
      <c r="BG1877" s="15"/>
      <c r="BH1877" s="15"/>
    </row>
    <row r="1878" spans="1:60" outlineLevel="3">
      <c r="A1878" s="18"/>
      <c r="B1878" s="19"/>
      <c r="C1878" s="30" t="s">
        <v>426</v>
      </c>
      <c r="D1878" s="23"/>
      <c r="E1878" s="34">
        <v>53.207999999999998</v>
      </c>
      <c r="F1878" s="21"/>
      <c r="G1878" s="21"/>
      <c r="H1878" s="21"/>
      <c r="I1878" s="21"/>
      <c r="J1878" s="21"/>
      <c r="K1878" s="21"/>
      <c r="L1878" s="21"/>
      <c r="M1878" s="21"/>
      <c r="N1878" s="393"/>
      <c r="O1878" s="393"/>
      <c r="P1878" s="393"/>
      <c r="Q1878" s="393"/>
      <c r="R1878" s="21"/>
      <c r="S1878" s="21"/>
      <c r="T1878" s="21"/>
      <c r="U1878" s="21"/>
      <c r="V1878" s="21"/>
      <c r="W1878" s="21"/>
      <c r="X1878" s="21"/>
      <c r="Y1878" s="21"/>
      <c r="Z1878" s="15"/>
      <c r="AA1878" s="15"/>
      <c r="AB1878" s="15"/>
      <c r="AC1878" s="15"/>
      <c r="AD1878" s="15"/>
      <c r="AE1878" s="15"/>
      <c r="AF1878" s="15"/>
      <c r="AG1878" s="15" t="s">
        <v>131</v>
      </c>
      <c r="AH1878" s="15">
        <v>0</v>
      </c>
      <c r="AI1878" s="15"/>
      <c r="AJ1878" s="15"/>
      <c r="AK1878" s="15"/>
      <c r="AL1878" s="15"/>
      <c r="AM1878" s="15"/>
      <c r="AN1878" s="15"/>
      <c r="AO1878" s="15"/>
      <c r="AP1878" s="15"/>
      <c r="AQ1878" s="15"/>
      <c r="AR1878" s="15"/>
      <c r="AS1878" s="15"/>
      <c r="AT1878" s="15"/>
      <c r="AU1878" s="15"/>
      <c r="AV1878" s="15"/>
      <c r="AW1878" s="15"/>
      <c r="AX1878" s="15"/>
      <c r="AY1878" s="15"/>
      <c r="AZ1878" s="15"/>
      <c r="BA1878" s="15"/>
      <c r="BB1878" s="15"/>
      <c r="BC1878" s="15"/>
      <c r="BD1878" s="15"/>
      <c r="BE1878" s="15"/>
      <c r="BF1878" s="15"/>
      <c r="BG1878" s="15"/>
      <c r="BH1878" s="15"/>
    </row>
    <row r="1879" spans="1:60" outlineLevel="3">
      <c r="A1879" s="18"/>
      <c r="B1879" s="19"/>
      <c r="C1879" s="30" t="s">
        <v>427</v>
      </c>
      <c r="D1879" s="23"/>
      <c r="E1879" s="34">
        <v>58.49</v>
      </c>
      <c r="F1879" s="21"/>
      <c r="G1879" s="21"/>
      <c r="H1879" s="21"/>
      <c r="I1879" s="21"/>
      <c r="J1879" s="21"/>
      <c r="K1879" s="21"/>
      <c r="L1879" s="21"/>
      <c r="M1879" s="21"/>
      <c r="N1879" s="393"/>
      <c r="O1879" s="393"/>
      <c r="P1879" s="393"/>
      <c r="Q1879" s="393"/>
      <c r="R1879" s="21"/>
      <c r="S1879" s="21"/>
      <c r="T1879" s="21"/>
      <c r="U1879" s="21"/>
      <c r="V1879" s="21"/>
      <c r="W1879" s="21"/>
      <c r="X1879" s="21"/>
      <c r="Y1879" s="21"/>
      <c r="Z1879" s="15"/>
      <c r="AA1879" s="15"/>
      <c r="AB1879" s="15"/>
      <c r="AC1879" s="15"/>
      <c r="AD1879" s="15"/>
      <c r="AE1879" s="15"/>
      <c r="AF1879" s="15"/>
      <c r="AG1879" s="15" t="s">
        <v>131</v>
      </c>
      <c r="AH1879" s="15">
        <v>0</v>
      </c>
      <c r="AI1879" s="15"/>
      <c r="AJ1879" s="15"/>
      <c r="AK1879" s="15"/>
      <c r="AL1879" s="15"/>
      <c r="AM1879" s="15"/>
      <c r="AN1879" s="15"/>
      <c r="AO1879" s="15"/>
      <c r="AP1879" s="15"/>
      <c r="AQ1879" s="15"/>
      <c r="AR1879" s="15"/>
      <c r="AS1879" s="15"/>
      <c r="AT1879" s="15"/>
      <c r="AU1879" s="15"/>
      <c r="AV1879" s="15"/>
      <c r="AW1879" s="15"/>
      <c r="AX1879" s="15"/>
      <c r="AY1879" s="15"/>
      <c r="AZ1879" s="15"/>
      <c r="BA1879" s="15"/>
      <c r="BB1879" s="15"/>
      <c r="BC1879" s="15"/>
      <c r="BD1879" s="15"/>
      <c r="BE1879" s="15"/>
      <c r="BF1879" s="15"/>
      <c r="BG1879" s="15"/>
      <c r="BH1879" s="15"/>
    </row>
    <row r="1880" spans="1:60" outlineLevel="3">
      <c r="A1880" s="18"/>
      <c r="B1880" s="19"/>
      <c r="C1880" s="30" t="s">
        <v>428</v>
      </c>
      <c r="D1880" s="23"/>
      <c r="E1880" s="34">
        <v>48.72</v>
      </c>
      <c r="F1880" s="21"/>
      <c r="G1880" s="21"/>
      <c r="H1880" s="21"/>
      <c r="I1880" s="21"/>
      <c r="J1880" s="21"/>
      <c r="K1880" s="21"/>
      <c r="L1880" s="21"/>
      <c r="M1880" s="21"/>
      <c r="N1880" s="393"/>
      <c r="O1880" s="393"/>
      <c r="P1880" s="393"/>
      <c r="Q1880" s="393"/>
      <c r="R1880" s="21"/>
      <c r="S1880" s="21"/>
      <c r="T1880" s="21"/>
      <c r="U1880" s="21"/>
      <c r="V1880" s="21"/>
      <c r="W1880" s="21"/>
      <c r="X1880" s="21"/>
      <c r="Y1880" s="21"/>
      <c r="Z1880" s="15"/>
      <c r="AA1880" s="15"/>
      <c r="AB1880" s="15"/>
      <c r="AC1880" s="15"/>
      <c r="AD1880" s="15"/>
      <c r="AE1880" s="15"/>
      <c r="AF1880" s="15"/>
      <c r="AG1880" s="15" t="s">
        <v>131</v>
      </c>
      <c r="AH1880" s="15">
        <v>0</v>
      </c>
      <c r="AI1880" s="15"/>
      <c r="AJ1880" s="15"/>
      <c r="AK1880" s="15"/>
      <c r="AL1880" s="15"/>
      <c r="AM1880" s="15"/>
      <c r="AN1880" s="15"/>
      <c r="AO1880" s="15"/>
      <c r="AP1880" s="15"/>
      <c r="AQ1880" s="15"/>
      <c r="AR1880" s="15"/>
      <c r="AS1880" s="15"/>
      <c r="AT1880" s="15"/>
      <c r="AU1880" s="15"/>
      <c r="AV1880" s="15"/>
      <c r="AW1880" s="15"/>
      <c r="AX1880" s="15"/>
      <c r="AY1880" s="15"/>
      <c r="AZ1880" s="15"/>
      <c r="BA1880" s="15"/>
      <c r="BB1880" s="15"/>
      <c r="BC1880" s="15"/>
      <c r="BD1880" s="15"/>
      <c r="BE1880" s="15"/>
      <c r="BF1880" s="15"/>
      <c r="BG1880" s="15"/>
      <c r="BH1880" s="15"/>
    </row>
    <row r="1881" spans="1:60" outlineLevel="3">
      <c r="A1881" s="18"/>
      <c r="B1881" s="19"/>
      <c r="C1881" s="30" t="s">
        <v>429</v>
      </c>
      <c r="D1881" s="23"/>
      <c r="E1881" s="34">
        <v>19.72</v>
      </c>
      <c r="F1881" s="21"/>
      <c r="G1881" s="21"/>
      <c r="H1881" s="21"/>
      <c r="I1881" s="21"/>
      <c r="J1881" s="21"/>
      <c r="K1881" s="21"/>
      <c r="L1881" s="21"/>
      <c r="M1881" s="21"/>
      <c r="N1881" s="393"/>
      <c r="O1881" s="393"/>
      <c r="P1881" s="393"/>
      <c r="Q1881" s="393"/>
      <c r="R1881" s="21"/>
      <c r="S1881" s="21"/>
      <c r="T1881" s="21"/>
      <c r="U1881" s="21"/>
      <c r="V1881" s="21"/>
      <c r="W1881" s="21"/>
      <c r="X1881" s="21"/>
      <c r="Y1881" s="21"/>
      <c r="Z1881" s="15"/>
      <c r="AA1881" s="15"/>
      <c r="AB1881" s="15"/>
      <c r="AC1881" s="15"/>
      <c r="AD1881" s="15"/>
      <c r="AE1881" s="15"/>
      <c r="AF1881" s="15"/>
      <c r="AG1881" s="15" t="s">
        <v>131</v>
      </c>
      <c r="AH1881" s="15">
        <v>0</v>
      </c>
      <c r="AI1881" s="15"/>
      <c r="AJ1881" s="15"/>
      <c r="AK1881" s="15"/>
      <c r="AL1881" s="15"/>
      <c r="AM1881" s="15"/>
      <c r="AN1881" s="15"/>
      <c r="AO1881" s="15"/>
      <c r="AP1881" s="15"/>
      <c r="AQ1881" s="15"/>
      <c r="AR1881" s="15"/>
      <c r="AS1881" s="15"/>
      <c r="AT1881" s="15"/>
      <c r="AU1881" s="15"/>
      <c r="AV1881" s="15"/>
      <c r="AW1881" s="15"/>
      <c r="AX1881" s="15"/>
      <c r="AY1881" s="15"/>
      <c r="AZ1881" s="15"/>
      <c r="BA1881" s="15"/>
      <c r="BB1881" s="15"/>
      <c r="BC1881" s="15"/>
      <c r="BD1881" s="15"/>
      <c r="BE1881" s="15"/>
      <c r="BF1881" s="15"/>
      <c r="BG1881" s="15"/>
      <c r="BH1881" s="15"/>
    </row>
    <row r="1882" spans="1:60" outlineLevel="3">
      <c r="A1882" s="18"/>
      <c r="B1882" s="19"/>
      <c r="C1882" s="30" t="s">
        <v>430</v>
      </c>
      <c r="D1882" s="23"/>
      <c r="E1882" s="34">
        <v>45.82</v>
      </c>
      <c r="F1882" s="21"/>
      <c r="G1882" s="21"/>
      <c r="H1882" s="21"/>
      <c r="I1882" s="21"/>
      <c r="J1882" s="21"/>
      <c r="K1882" s="21"/>
      <c r="L1882" s="21"/>
      <c r="M1882" s="21"/>
      <c r="N1882" s="393"/>
      <c r="O1882" s="393"/>
      <c r="P1882" s="393"/>
      <c r="Q1882" s="393"/>
      <c r="R1882" s="21"/>
      <c r="S1882" s="21"/>
      <c r="T1882" s="21"/>
      <c r="U1882" s="21"/>
      <c r="V1882" s="21"/>
      <c r="W1882" s="21"/>
      <c r="X1882" s="21"/>
      <c r="Y1882" s="21"/>
      <c r="Z1882" s="15"/>
      <c r="AA1882" s="15"/>
      <c r="AB1882" s="15"/>
      <c r="AC1882" s="15"/>
      <c r="AD1882" s="15"/>
      <c r="AE1882" s="15"/>
      <c r="AF1882" s="15"/>
      <c r="AG1882" s="15" t="s">
        <v>131</v>
      </c>
      <c r="AH1882" s="15">
        <v>0</v>
      </c>
      <c r="AI1882" s="15"/>
      <c r="AJ1882" s="15"/>
      <c r="AK1882" s="15"/>
      <c r="AL1882" s="15"/>
      <c r="AM1882" s="15"/>
      <c r="AN1882" s="15"/>
      <c r="AO1882" s="15"/>
      <c r="AP1882" s="15"/>
      <c r="AQ1882" s="15"/>
      <c r="AR1882" s="15"/>
      <c r="AS1882" s="15"/>
      <c r="AT1882" s="15"/>
      <c r="AU1882" s="15"/>
      <c r="AV1882" s="15"/>
      <c r="AW1882" s="15"/>
      <c r="AX1882" s="15"/>
      <c r="AY1882" s="15"/>
      <c r="AZ1882" s="15"/>
      <c r="BA1882" s="15"/>
      <c r="BB1882" s="15"/>
      <c r="BC1882" s="15"/>
      <c r="BD1882" s="15"/>
      <c r="BE1882" s="15"/>
      <c r="BF1882" s="15"/>
      <c r="BG1882" s="15"/>
      <c r="BH1882" s="15"/>
    </row>
    <row r="1883" spans="1:60" outlineLevel="3">
      <c r="A1883" s="18"/>
      <c r="B1883" s="19"/>
      <c r="C1883" s="30" t="s">
        <v>431</v>
      </c>
      <c r="D1883" s="23"/>
      <c r="E1883" s="34">
        <v>36.770000000000003</v>
      </c>
      <c r="F1883" s="21"/>
      <c r="G1883" s="21"/>
      <c r="H1883" s="21"/>
      <c r="I1883" s="21"/>
      <c r="J1883" s="21"/>
      <c r="K1883" s="21"/>
      <c r="L1883" s="21"/>
      <c r="M1883" s="21"/>
      <c r="N1883" s="393"/>
      <c r="O1883" s="393"/>
      <c r="P1883" s="393"/>
      <c r="Q1883" s="393"/>
      <c r="R1883" s="21"/>
      <c r="S1883" s="21"/>
      <c r="T1883" s="21"/>
      <c r="U1883" s="21"/>
      <c r="V1883" s="21"/>
      <c r="W1883" s="21"/>
      <c r="X1883" s="21"/>
      <c r="Y1883" s="21"/>
      <c r="Z1883" s="15"/>
      <c r="AA1883" s="15"/>
      <c r="AB1883" s="15"/>
      <c r="AC1883" s="15"/>
      <c r="AD1883" s="15"/>
      <c r="AE1883" s="15"/>
      <c r="AF1883" s="15"/>
      <c r="AG1883" s="15" t="s">
        <v>131</v>
      </c>
      <c r="AH1883" s="15">
        <v>0</v>
      </c>
      <c r="AI1883" s="15"/>
      <c r="AJ1883" s="15"/>
      <c r="AK1883" s="15"/>
      <c r="AL1883" s="15"/>
      <c r="AM1883" s="15"/>
      <c r="AN1883" s="15"/>
      <c r="AO1883" s="15"/>
      <c r="AP1883" s="15"/>
      <c r="AQ1883" s="15"/>
      <c r="AR1883" s="15"/>
      <c r="AS1883" s="15"/>
      <c r="AT1883" s="15"/>
      <c r="AU1883" s="15"/>
      <c r="AV1883" s="15"/>
      <c r="AW1883" s="15"/>
      <c r="AX1883" s="15"/>
      <c r="AY1883" s="15"/>
      <c r="AZ1883" s="15"/>
      <c r="BA1883" s="15"/>
      <c r="BB1883" s="15"/>
      <c r="BC1883" s="15"/>
      <c r="BD1883" s="15"/>
      <c r="BE1883" s="15"/>
      <c r="BF1883" s="15"/>
      <c r="BG1883" s="15"/>
      <c r="BH1883" s="15"/>
    </row>
    <row r="1884" spans="1:60" outlineLevel="3">
      <c r="A1884" s="18"/>
      <c r="B1884" s="19"/>
      <c r="C1884" s="30" t="s">
        <v>432</v>
      </c>
      <c r="D1884" s="23"/>
      <c r="E1884" s="34">
        <v>6.3</v>
      </c>
      <c r="F1884" s="21"/>
      <c r="G1884" s="21"/>
      <c r="H1884" s="21"/>
      <c r="I1884" s="21"/>
      <c r="J1884" s="21"/>
      <c r="K1884" s="21"/>
      <c r="L1884" s="21"/>
      <c r="M1884" s="21"/>
      <c r="N1884" s="393"/>
      <c r="O1884" s="393"/>
      <c r="P1884" s="393"/>
      <c r="Q1884" s="393"/>
      <c r="R1884" s="21"/>
      <c r="S1884" s="21"/>
      <c r="T1884" s="21"/>
      <c r="U1884" s="21"/>
      <c r="V1884" s="21"/>
      <c r="W1884" s="21"/>
      <c r="X1884" s="21"/>
      <c r="Y1884" s="21"/>
      <c r="Z1884" s="15"/>
      <c r="AA1884" s="15"/>
      <c r="AB1884" s="15"/>
      <c r="AC1884" s="15"/>
      <c r="AD1884" s="15"/>
      <c r="AE1884" s="15"/>
      <c r="AF1884" s="15"/>
      <c r="AG1884" s="15" t="s">
        <v>131</v>
      </c>
      <c r="AH1884" s="15">
        <v>0</v>
      </c>
      <c r="AI1884" s="15"/>
      <c r="AJ1884" s="15"/>
      <c r="AK1884" s="15"/>
      <c r="AL1884" s="15"/>
      <c r="AM1884" s="15"/>
      <c r="AN1884" s="15"/>
      <c r="AO1884" s="15"/>
      <c r="AP1884" s="15"/>
      <c r="AQ1884" s="15"/>
      <c r="AR1884" s="15"/>
      <c r="AS1884" s="15"/>
      <c r="AT1884" s="15"/>
      <c r="AU1884" s="15"/>
      <c r="AV1884" s="15"/>
      <c r="AW1884" s="15"/>
      <c r="AX1884" s="15"/>
      <c r="AY1884" s="15"/>
      <c r="AZ1884" s="15"/>
      <c r="BA1884" s="15"/>
      <c r="BB1884" s="15"/>
      <c r="BC1884" s="15"/>
      <c r="BD1884" s="15"/>
      <c r="BE1884" s="15"/>
      <c r="BF1884" s="15"/>
      <c r="BG1884" s="15"/>
      <c r="BH1884" s="15"/>
    </row>
    <row r="1885" spans="1:60" outlineLevel="3">
      <c r="A1885" s="18"/>
      <c r="B1885" s="19"/>
      <c r="C1885" s="30" t="s">
        <v>433</v>
      </c>
      <c r="D1885" s="23"/>
      <c r="E1885" s="34">
        <v>6.16</v>
      </c>
      <c r="F1885" s="21"/>
      <c r="G1885" s="21"/>
      <c r="H1885" s="21"/>
      <c r="I1885" s="21"/>
      <c r="J1885" s="21"/>
      <c r="K1885" s="21"/>
      <c r="L1885" s="21"/>
      <c r="M1885" s="21"/>
      <c r="N1885" s="393"/>
      <c r="O1885" s="393"/>
      <c r="P1885" s="393"/>
      <c r="Q1885" s="393"/>
      <c r="R1885" s="21"/>
      <c r="S1885" s="21"/>
      <c r="T1885" s="21"/>
      <c r="U1885" s="21"/>
      <c r="V1885" s="21"/>
      <c r="W1885" s="21"/>
      <c r="X1885" s="21"/>
      <c r="Y1885" s="21"/>
      <c r="Z1885" s="15"/>
      <c r="AA1885" s="15"/>
      <c r="AB1885" s="15"/>
      <c r="AC1885" s="15"/>
      <c r="AD1885" s="15"/>
      <c r="AE1885" s="15"/>
      <c r="AF1885" s="15"/>
      <c r="AG1885" s="15" t="s">
        <v>131</v>
      </c>
      <c r="AH1885" s="15">
        <v>0</v>
      </c>
      <c r="AI1885" s="15"/>
      <c r="AJ1885" s="15"/>
      <c r="AK1885" s="15"/>
      <c r="AL1885" s="15"/>
      <c r="AM1885" s="15"/>
      <c r="AN1885" s="15"/>
      <c r="AO1885" s="15"/>
      <c r="AP1885" s="15"/>
      <c r="AQ1885" s="15"/>
      <c r="AR1885" s="15"/>
      <c r="AS1885" s="15"/>
      <c r="AT1885" s="15"/>
      <c r="AU1885" s="15"/>
      <c r="AV1885" s="15"/>
      <c r="AW1885" s="15"/>
      <c r="AX1885" s="15"/>
      <c r="AY1885" s="15"/>
      <c r="AZ1885" s="15"/>
      <c r="BA1885" s="15"/>
      <c r="BB1885" s="15"/>
      <c r="BC1885" s="15"/>
      <c r="BD1885" s="15"/>
      <c r="BE1885" s="15"/>
      <c r="BF1885" s="15"/>
      <c r="BG1885" s="15"/>
      <c r="BH1885" s="15"/>
    </row>
    <row r="1886" spans="1:60" outlineLevel="3">
      <c r="A1886" s="18"/>
      <c r="B1886" s="19"/>
      <c r="C1886" s="30" t="s">
        <v>434</v>
      </c>
      <c r="D1886" s="23"/>
      <c r="E1886" s="34">
        <v>25.81</v>
      </c>
      <c r="F1886" s="21"/>
      <c r="G1886" s="21"/>
      <c r="H1886" s="21"/>
      <c r="I1886" s="21"/>
      <c r="J1886" s="21"/>
      <c r="K1886" s="21"/>
      <c r="L1886" s="21"/>
      <c r="M1886" s="21"/>
      <c r="N1886" s="393"/>
      <c r="O1886" s="393"/>
      <c r="P1886" s="393"/>
      <c r="Q1886" s="393"/>
      <c r="R1886" s="21"/>
      <c r="S1886" s="21"/>
      <c r="T1886" s="21"/>
      <c r="U1886" s="21"/>
      <c r="V1886" s="21"/>
      <c r="W1886" s="21"/>
      <c r="X1886" s="21"/>
      <c r="Y1886" s="21"/>
      <c r="Z1886" s="15"/>
      <c r="AA1886" s="15"/>
      <c r="AB1886" s="15"/>
      <c r="AC1886" s="15"/>
      <c r="AD1886" s="15"/>
      <c r="AE1886" s="15"/>
      <c r="AF1886" s="15"/>
      <c r="AG1886" s="15" t="s">
        <v>131</v>
      </c>
      <c r="AH1886" s="15">
        <v>0</v>
      </c>
      <c r="AI1886" s="15"/>
      <c r="AJ1886" s="15"/>
      <c r="AK1886" s="15"/>
      <c r="AL1886" s="15"/>
      <c r="AM1886" s="15"/>
      <c r="AN1886" s="15"/>
      <c r="AO1886" s="15"/>
      <c r="AP1886" s="15"/>
      <c r="AQ1886" s="15"/>
      <c r="AR1886" s="15"/>
      <c r="AS1886" s="15"/>
      <c r="AT1886" s="15"/>
      <c r="AU1886" s="15"/>
      <c r="AV1886" s="15"/>
      <c r="AW1886" s="15"/>
      <c r="AX1886" s="15"/>
      <c r="AY1886" s="15"/>
      <c r="AZ1886" s="15"/>
      <c r="BA1886" s="15"/>
      <c r="BB1886" s="15"/>
      <c r="BC1886" s="15"/>
      <c r="BD1886" s="15"/>
      <c r="BE1886" s="15"/>
      <c r="BF1886" s="15"/>
      <c r="BG1886" s="15"/>
      <c r="BH1886" s="15"/>
    </row>
    <row r="1887" spans="1:60" outlineLevel="3">
      <c r="A1887" s="18"/>
      <c r="B1887" s="19"/>
      <c r="C1887" s="30" t="s">
        <v>435</v>
      </c>
      <c r="D1887" s="23"/>
      <c r="E1887" s="34">
        <v>52.95</v>
      </c>
      <c r="F1887" s="21"/>
      <c r="G1887" s="21"/>
      <c r="H1887" s="21"/>
      <c r="I1887" s="21"/>
      <c r="J1887" s="21"/>
      <c r="K1887" s="21"/>
      <c r="L1887" s="21"/>
      <c r="M1887" s="21"/>
      <c r="N1887" s="393"/>
      <c r="O1887" s="393"/>
      <c r="P1887" s="393"/>
      <c r="Q1887" s="393"/>
      <c r="R1887" s="21"/>
      <c r="S1887" s="21"/>
      <c r="T1887" s="21"/>
      <c r="U1887" s="21"/>
      <c r="V1887" s="21"/>
      <c r="W1887" s="21"/>
      <c r="X1887" s="21"/>
      <c r="Y1887" s="21"/>
      <c r="Z1887" s="15"/>
      <c r="AA1887" s="15"/>
      <c r="AB1887" s="15"/>
      <c r="AC1887" s="15"/>
      <c r="AD1887" s="15"/>
      <c r="AE1887" s="15"/>
      <c r="AF1887" s="15"/>
      <c r="AG1887" s="15" t="s">
        <v>131</v>
      </c>
      <c r="AH1887" s="15">
        <v>0</v>
      </c>
      <c r="AI1887" s="15"/>
      <c r="AJ1887" s="15"/>
      <c r="AK1887" s="15"/>
      <c r="AL1887" s="15"/>
      <c r="AM1887" s="15"/>
      <c r="AN1887" s="15"/>
      <c r="AO1887" s="15"/>
      <c r="AP1887" s="15"/>
      <c r="AQ1887" s="15"/>
      <c r="AR1887" s="15"/>
      <c r="AS1887" s="15"/>
      <c r="AT1887" s="15"/>
      <c r="AU1887" s="15"/>
      <c r="AV1887" s="15"/>
      <c r="AW1887" s="15"/>
      <c r="AX1887" s="15"/>
      <c r="AY1887" s="15"/>
      <c r="AZ1887" s="15"/>
      <c r="BA1887" s="15"/>
      <c r="BB1887" s="15"/>
      <c r="BC1887" s="15"/>
      <c r="BD1887" s="15"/>
      <c r="BE1887" s="15"/>
      <c r="BF1887" s="15"/>
      <c r="BG1887" s="15"/>
      <c r="BH1887" s="15"/>
    </row>
    <row r="1888" spans="1:60" outlineLevel="3">
      <c r="A1888" s="18"/>
      <c r="B1888" s="19"/>
      <c r="C1888" s="30" t="s">
        <v>436</v>
      </c>
      <c r="D1888" s="23"/>
      <c r="E1888" s="34">
        <v>29.58</v>
      </c>
      <c r="F1888" s="21"/>
      <c r="G1888" s="21"/>
      <c r="H1888" s="21"/>
      <c r="I1888" s="21"/>
      <c r="J1888" s="21"/>
      <c r="K1888" s="21"/>
      <c r="L1888" s="21"/>
      <c r="M1888" s="21"/>
      <c r="N1888" s="393"/>
      <c r="O1888" s="393"/>
      <c r="P1888" s="393"/>
      <c r="Q1888" s="393"/>
      <c r="R1888" s="21"/>
      <c r="S1888" s="21"/>
      <c r="T1888" s="21"/>
      <c r="U1888" s="21"/>
      <c r="V1888" s="21"/>
      <c r="W1888" s="21"/>
      <c r="X1888" s="21"/>
      <c r="Y1888" s="21"/>
      <c r="Z1888" s="15"/>
      <c r="AA1888" s="15"/>
      <c r="AB1888" s="15"/>
      <c r="AC1888" s="15"/>
      <c r="AD1888" s="15"/>
      <c r="AE1888" s="15"/>
      <c r="AF1888" s="15"/>
      <c r="AG1888" s="15" t="s">
        <v>131</v>
      </c>
      <c r="AH1888" s="15">
        <v>0</v>
      </c>
      <c r="AI1888" s="15"/>
      <c r="AJ1888" s="15"/>
      <c r="AK1888" s="15"/>
      <c r="AL1888" s="15"/>
      <c r="AM1888" s="15"/>
      <c r="AN1888" s="15"/>
      <c r="AO1888" s="15"/>
      <c r="AP1888" s="15"/>
      <c r="AQ1888" s="15"/>
      <c r="AR1888" s="15"/>
      <c r="AS1888" s="15"/>
      <c r="AT1888" s="15"/>
      <c r="AU1888" s="15"/>
      <c r="AV1888" s="15"/>
      <c r="AW1888" s="15"/>
      <c r="AX1888" s="15"/>
      <c r="AY1888" s="15"/>
      <c r="AZ1888" s="15"/>
      <c r="BA1888" s="15"/>
      <c r="BB1888" s="15"/>
      <c r="BC1888" s="15"/>
      <c r="BD1888" s="15"/>
      <c r="BE1888" s="15"/>
      <c r="BF1888" s="15"/>
      <c r="BG1888" s="15"/>
      <c r="BH1888" s="15"/>
    </row>
    <row r="1889" spans="1:60" outlineLevel="3">
      <c r="A1889" s="18"/>
      <c r="B1889" s="19"/>
      <c r="C1889" s="30" t="s">
        <v>437</v>
      </c>
      <c r="D1889" s="23"/>
      <c r="E1889" s="34">
        <v>32.482500000000002</v>
      </c>
      <c r="F1889" s="21"/>
      <c r="G1889" s="21"/>
      <c r="H1889" s="21"/>
      <c r="I1889" s="21"/>
      <c r="J1889" s="21"/>
      <c r="K1889" s="21"/>
      <c r="L1889" s="21"/>
      <c r="M1889" s="21"/>
      <c r="N1889" s="393"/>
      <c r="O1889" s="393"/>
      <c r="P1889" s="393"/>
      <c r="Q1889" s="393"/>
      <c r="R1889" s="21"/>
      <c r="S1889" s="21"/>
      <c r="T1889" s="21"/>
      <c r="U1889" s="21"/>
      <c r="V1889" s="21"/>
      <c r="W1889" s="21"/>
      <c r="X1889" s="21"/>
      <c r="Y1889" s="21"/>
      <c r="Z1889" s="15"/>
      <c r="AA1889" s="15"/>
      <c r="AB1889" s="15"/>
      <c r="AC1889" s="15"/>
      <c r="AD1889" s="15"/>
      <c r="AE1889" s="15"/>
      <c r="AF1889" s="15"/>
      <c r="AG1889" s="15" t="s">
        <v>131</v>
      </c>
      <c r="AH1889" s="15">
        <v>0</v>
      </c>
      <c r="AI1889" s="15"/>
      <c r="AJ1889" s="15"/>
      <c r="AK1889" s="15"/>
      <c r="AL1889" s="15"/>
      <c r="AM1889" s="15"/>
      <c r="AN1889" s="15"/>
      <c r="AO1889" s="15"/>
      <c r="AP1889" s="15"/>
      <c r="AQ1889" s="15"/>
      <c r="AR1889" s="15"/>
      <c r="AS1889" s="15"/>
      <c r="AT1889" s="15"/>
      <c r="AU1889" s="15"/>
      <c r="AV1889" s="15"/>
      <c r="AW1889" s="15"/>
      <c r="AX1889" s="15"/>
      <c r="AY1889" s="15"/>
      <c r="AZ1889" s="15"/>
      <c r="BA1889" s="15"/>
      <c r="BB1889" s="15"/>
      <c r="BC1889" s="15"/>
      <c r="BD1889" s="15"/>
      <c r="BE1889" s="15"/>
      <c r="BF1889" s="15"/>
      <c r="BG1889" s="15"/>
      <c r="BH1889" s="15"/>
    </row>
    <row r="1890" spans="1:60" outlineLevel="3">
      <c r="A1890" s="18"/>
      <c r="B1890" s="19"/>
      <c r="C1890" s="30" t="s">
        <v>438</v>
      </c>
      <c r="D1890" s="23"/>
      <c r="E1890" s="34">
        <v>14.8825</v>
      </c>
      <c r="F1890" s="21"/>
      <c r="G1890" s="21"/>
      <c r="H1890" s="21"/>
      <c r="I1890" s="21"/>
      <c r="J1890" s="21"/>
      <c r="K1890" s="21"/>
      <c r="L1890" s="21"/>
      <c r="M1890" s="21"/>
      <c r="N1890" s="393"/>
      <c r="O1890" s="393"/>
      <c r="P1890" s="393"/>
      <c r="Q1890" s="393"/>
      <c r="R1890" s="21"/>
      <c r="S1890" s="21"/>
      <c r="T1890" s="21"/>
      <c r="U1890" s="21"/>
      <c r="V1890" s="21"/>
      <c r="W1890" s="21"/>
      <c r="X1890" s="21"/>
      <c r="Y1890" s="21"/>
      <c r="Z1890" s="15"/>
      <c r="AA1890" s="15"/>
      <c r="AB1890" s="15"/>
      <c r="AC1890" s="15"/>
      <c r="AD1890" s="15"/>
      <c r="AE1890" s="15"/>
      <c r="AF1890" s="15"/>
      <c r="AG1890" s="15" t="s">
        <v>131</v>
      </c>
      <c r="AH1890" s="15">
        <v>0</v>
      </c>
      <c r="AI1890" s="15"/>
      <c r="AJ1890" s="15"/>
      <c r="AK1890" s="15"/>
      <c r="AL1890" s="15"/>
      <c r="AM1890" s="15"/>
      <c r="AN1890" s="15"/>
      <c r="AO1890" s="15"/>
      <c r="AP1890" s="15"/>
      <c r="AQ1890" s="15"/>
      <c r="AR1890" s="15"/>
      <c r="AS1890" s="15"/>
      <c r="AT1890" s="15"/>
      <c r="AU1890" s="15"/>
      <c r="AV1890" s="15"/>
      <c r="AW1890" s="15"/>
      <c r="AX1890" s="15"/>
      <c r="AY1890" s="15"/>
      <c r="AZ1890" s="15"/>
      <c r="BA1890" s="15"/>
      <c r="BB1890" s="15"/>
      <c r="BC1890" s="15"/>
      <c r="BD1890" s="15"/>
      <c r="BE1890" s="15"/>
      <c r="BF1890" s="15"/>
      <c r="BG1890" s="15"/>
      <c r="BH1890" s="15"/>
    </row>
    <row r="1891" spans="1:60" outlineLevel="3">
      <c r="A1891" s="18"/>
      <c r="B1891" s="19"/>
      <c r="C1891" s="30" t="s">
        <v>439</v>
      </c>
      <c r="D1891" s="23"/>
      <c r="E1891" s="34">
        <v>192.20400000000001</v>
      </c>
      <c r="F1891" s="21"/>
      <c r="G1891" s="21"/>
      <c r="H1891" s="21"/>
      <c r="I1891" s="21"/>
      <c r="J1891" s="21"/>
      <c r="K1891" s="21"/>
      <c r="L1891" s="21"/>
      <c r="M1891" s="21"/>
      <c r="N1891" s="393"/>
      <c r="O1891" s="393"/>
      <c r="P1891" s="393"/>
      <c r="Q1891" s="393"/>
      <c r="R1891" s="21"/>
      <c r="S1891" s="21"/>
      <c r="T1891" s="21"/>
      <c r="U1891" s="21"/>
      <c r="V1891" s="21"/>
      <c r="W1891" s="21"/>
      <c r="X1891" s="21"/>
      <c r="Y1891" s="21"/>
      <c r="Z1891" s="15"/>
      <c r="AA1891" s="15"/>
      <c r="AB1891" s="15"/>
      <c r="AC1891" s="15"/>
      <c r="AD1891" s="15"/>
      <c r="AE1891" s="15"/>
      <c r="AF1891" s="15"/>
      <c r="AG1891" s="15" t="s">
        <v>131</v>
      </c>
      <c r="AH1891" s="15">
        <v>0</v>
      </c>
      <c r="AI1891" s="15"/>
      <c r="AJ1891" s="15"/>
      <c r="AK1891" s="15"/>
      <c r="AL1891" s="15"/>
      <c r="AM1891" s="15"/>
      <c r="AN1891" s="15"/>
      <c r="AO1891" s="15"/>
      <c r="AP1891" s="15"/>
      <c r="AQ1891" s="15"/>
      <c r="AR1891" s="15"/>
      <c r="AS1891" s="15"/>
      <c r="AT1891" s="15"/>
      <c r="AU1891" s="15"/>
      <c r="AV1891" s="15"/>
      <c r="AW1891" s="15"/>
      <c r="AX1891" s="15"/>
      <c r="AY1891" s="15"/>
      <c r="AZ1891" s="15"/>
      <c r="BA1891" s="15"/>
      <c r="BB1891" s="15"/>
      <c r="BC1891" s="15"/>
      <c r="BD1891" s="15"/>
      <c r="BE1891" s="15"/>
      <c r="BF1891" s="15"/>
      <c r="BG1891" s="15"/>
      <c r="BH1891" s="15"/>
    </row>
    <row r="1892" spans="1:60" ht="22.5" outlineLevel="3">
      <c r="A1892" s="18"/>
      <c r="B1892" s="19"/>
      <c r="C1892" s="30" t="s">
        <v>440</v>
      </c>
      <c r="D1892" s="23"/>
      <c r="E1892" s="34">
        <v>209.97</v>
      </c>
      <c r="F1892" s="21"/>
      <c r="G1892" s="21"/>
      <c r="H1892" s="21"/>
      <c r="I1892" s="21"/>
      <c r="J1892" s="21"/>
      <c r="K1892" s="21"/>
      <c r="L1892" s="21"/>
      <c r="M1892" s="21"/>
      <c r="N1892" s="393"/>
      <c r="O1892" s="393"/>
      <c r="P1892" s="393"/>
      <c r="Q1892" s="393"/>
      <c r="R1892" s="21"/>
      <c r="S1892" s="21"/>
      <c r="T1892" s="21"/>
      <c r="U1892" s="21"/>
      <c r="V1892" s="21"/>
      <c r="W1892" s="21"/>
      <c r="X1892" s="21"/>
      <c r="Y1892" s="21"/>
      <c r="Z1892" s="15"/>
      <c r="AA1892" s="15"/>
      <c r="AB1892" s="15"/>
      <c r="AC1892" s="15"/>
      <c r="AD1892" s="15"/>
      <c r="AE1892" s="15"/>
      <c r="AF1892" s="15"/>
      <c r="AG1892" s="15" t="s">
        <v>131</v>
      </c>
      <c r="AH1892" s="15">
        <v>0</v>
      </c>
      <c r="AI1892" s="15"/>
      <c r="AJ1892" s="15"/>
      <c r="AK1892" s="15"/>
      <c r="AL1892" s="15"/>
      <c r="AM1892" s="15"/>
      <c r="AN1892" s="15"/>
      <c r="AO1892" s="15"/>
      <c r="AP1892" s="15"/>
      <c r="AQ1892" s="15"/>
      <c r="AR1892" s="15"/>
      <c r="AS1892" s="15"/>
      <c r="AT1892" s="15"/>
      <c r="AU1892" s="15"/>
      <c r="AV1892" s="15"/>
      <c r="AW1892" s="15"/>
      <c r="AX1892" s="15"/>
      <c r="AY1892" s="15"/>
      <c r="AZ1892" s="15"/>
      <c r="BA1892" s="15"/>
      <c r="BB1892" s="15"/>
      <c r="BC1892" s="15"/>
      <c r="BD1892" s="15"/>
      <c r="BE1892" s="15"/>
      <c r="BF1892" s="15"/>
      <c r="BG1892" s="15"/>
      <c r="BH1892" s="15"/>
    </row>
    <row r="1893" spans="1:60" outlineLevel="3">
      <c r="A1893" s="18"/>
      <c r="B1893" s="19"/>
      <c r="C1893" s="30" t="s">
        <v>441</v>
      </c>
      <c r="D1893" s="23"/>
      <c r="E1893" s="34">
        <v>59.649000000000001</v>
      </c>
      <c r="F1893" s="21"/>
      <c r="G1893" s="21"/>
      <c r="H1893" s="21"/>
      <c r="I1893" s="21"/>
      <c r="J1893" s="21"/>
      <c r="K1893" s="21"/>
      <c r="L1893" s="21"/>
      <c r="M1893" s="21"/>
      <c r="N1893" s="393"/>
      <c r="O1893" s="393"/>
      <c r="P1893" s="393"/>
      <c r="Q1893" s="393"/>
      <c r="R1893" s="21"/>
      <c r="S1893" s="21"/>
      <c r="T1893" s="21"/>
      <c r="U1893" s="21"/>
      <c r="V1893" s="21"/>
      <c r="W1893" s="21"/>
      <c r="X1893" s="21"/>
      <c r="Y1893" s="21"/>
      <c r="Z1893" s="15"/>
      <c r="AA1893" s="15"/>
      <c r="AB1893" s="15"/>
      <c r="AC1893" s="15"/>
      <c r="AD1893" s="15"/>
      <c r="AE1893" s="15"/>
      <c r="AF1893" s="15"/>
      <c r="AG1893" s="15" t="s">
        <v>131</v>
      </c>
      <c r="AH1893" s="15">
        <v>0</v>
      </c>
      <c r="AI1893" s="15"/>
      <c r="AJ1893" s="15"/>
      <c r="AK1893" s="15"/>
      <c r="AL1893" s="15"/>
      <c r="AM1893" s="15"/>
      <c r="AN1893" s="15"/>
      <c r="AO1893" s="15"/>
      <c r="AP1893" s="15"/>
      <c r="AQ1893" s="15"/>
      <c r="AR1893" s="15"/>
      <c r="AS1893" s="15"/>
      <c r="AT1893" s="15"/>
      <c r="AU1893" s="15"/>
      <c r="AV1893" s="15"/>
      <c r="AW1893" s="15"/>
      <c r="AX1893" s="15"/>
      <c r="AY1893" s="15"/>
      <c r="AZ1893" s="15"/>
      <c r="BA1893" s="15"/>
      <c r="BB1893" s="15"/>
      <c r="BC1893" s="15"/>
      <c r="BD1893" s="15"/>
      <c r="BE1893" s="15"/>
      <c r="BF1893" s="15"/>
      <c r="BG1893" s="15"/>
      <c r="BH1893" s="15"/>
    </row>
    <row r="1894" spans="1:60" outlineLevel="3">
      <c r="A1894" s="18"/>
      <c r="B1894" s="19"/>
      <c r="C1894" s="30" t="s">
        <v>442</v>
      </c>
      <c r="D1894" s="23"/>
      <c r="E1894" s="34">
        <v>18.765000000000001</v>
      </c>
      <c r="F1894" s="21"/>
      <c r="G1894" s="21"/>
      <c r="H1894" s="21"/>
      <c r="I1894" s="21"/>
      <c r="J1894" s="21"/>
      <c r="K1894" s="21"/>
      <c r="L1894" s="21"/>
      <c r="M1894" s="21"/>
      <c r="N1894" s="393"/>
      <c r="O1894" s="393"/>
      <c r="P1894" s="393"/>
      <c r="Q1894" s="393"/>
      <c r="R1894" s="21"/>
      <c r="S1894" s="21"/>
      <c r="T1894" s="21"/>
      <c r="U1894" s="21"/>
      <c r="V1894" s="21"/>
      <c r="W1894" s="21"/>
      <c r="X1894" s="21"/>
      <c r="Y1894" s="21"/>
      <c r="Z1894" s="15"/>
      <c r="AA1894" s="15"/>
      <c r="AB1894" s="15"/>
      <c r="AC1894" s="15"/>
      <c r="AD1894" s="15"/>
      <c r="AE1894" s="15"/>
      <c r="AF1894" s="15"/>
      <c r="AG1894" s="15" t="s">
        <v>131</v>
      </c>
      <c r="AH1894" s="15">
        <v>0</v>
      </c>
      <c r="AI1894" s="15"/>
      <c r="AJ1894" s="15"/>
      <c r="AK1894" s="15"/>
      <c r="AL1894" s="15"/>
      <c r="AM1894" s="15"/>
      <c r="AN1894" s="15"/>
      <c r="AO1894" s="15"/>
      <c r="AP1894" s="15"/>
      <c r="AQ1894" s="15"/>
      <c r="AR1894" s="15"/>
      <c r="AS1894" s="15"/>
      <c r="AT1894" s="15"/>
      <c r="AU1894" s="15"/>
      <c r="AV1894" s="15"/>
      <c r="AW1894" s="15"/>
      <c r="AX1894" s="15"/>
      <c r="AY1894" s="15"/>
      <c r="AZ1894" s="15"/>
      <c r="BA1894" s="15"/>
      <c r="BB1894" s="15"/>
      <c r="BC1894" s="15"/>
      <c r="BD1894" s="15"/>
      <c r="BE1894" s="15"/>
      <c r="BF1894" s="15"/>
      <c r="BG1894" s="15"/>
      <c r="BH1894" s="15"/>
    </row>
    <row r="1895" spans="1:60" outlineLevel="3">
      <c r="A1895" s="18"/>
      <c r="B1895" s="19"/>
      <c r="C1895" s="30" t="s">
        <v>443</v>
      </c>
      <c r="D1895" s="23"/>
      <c r="E1895" s="34">
        <v>14.7</v>
      </c>
      <c r="F1895" s="21"/>
      <c r="G1895" s="21"/>
      <c r="H1895" s="21"/>
      <c r="I1895" s="21"/>
      <c r="J1895" s="21"/>
      <c r="K1895" s="21"/>
      <c r="L1895" s="21"/>
      <c r="M1895" s="21"/>
      <c r="N1895" s="393"/>
      <c r="O1895" s="393"/>
      <c r="P1895" s="393"/>
      <c r="Q1895" s="393"/>
      <c r="R1895" s="21"/>
      <c r="S1895" s="21"/>
      <c r="T1895" s="21"/>
      <c r="U1895" s="21"/>
      <c r="V1895" s="21"/>
      <c r="W1895" s="21"/>
      <c r="X1895" s="21"/>
      <c r="Y1895" s="21"/>
      <c r="Z1895" s="15"/>
      <c r="AA1895" s="15"/>
      <c r="AB1895" s="15"/>
      <c r="AC1895" s="15"/>
      <c r="AD1895" s="15"/>
      <c r="AE1895" s="15"/>
      <c r="AF1895" s="15"/>
      <c r="AG1895" s="15" t="s">
        <v>131</v>
      </c>
      <c r="AH1895" s="15">
        <v>0</v>
      </c>
      <c r="AI1895" s="15"/>
      <c r="AJ1895" s="15"/>
      <c r="AK1895" s="15"/>
      <c r="AL1895" s="15"/>
      <c r="AM1895" s="15"/>
      <c r="AN1895" s="15"/>
      <c r="AO1895" s="15"/>
      <c r="AP1895" s="15"/>
      <c r="AQ1895" s="15"/>
      <c r="AR1895" s="15"/>
      <c r="AS1895" s="15"/>
      <c r="AT1895" s="15"/>
      <c r="AU1895" s="15"/>
      <c r="AV1895" s="15"/>
      <c r="AW1895" s="15"/>
      <c r="AX1895" s="15"/>
      <c r="AY1895" s="15"/>
      <c r="AZ1895" s="15"/>
      <c r="BA1895" s="15"/>
      <c r="BB1895" s="15"/>
      <c r="BC1895" s="15"/>
      <c r="BD1895" s="15"/>
      <c r="BE1895" s="15"/>
      <c r="BF1895" s="15"/>
      <c r="BG1895" s="15"/>
      <c r="BH1895" s="15"/>
    </row>
    <row r="1896" spans="1:60" outlineLevel="3">
      <c r="A1896" s="18"/>
      <c r="B1896" s="19"/>
      <c r="C1896" s="30" t="s">
        <v>444</v>
      </c>
      <c r="D1896" s="23"/>
      <c r="E1896" s="34">
        <v>6.375</v>
      </c>
      <c r="F1896" s="21"/>
      <c r="G1896" s="21"/>
      <c r="H1896" s="21"/>
      <c r="I1896" s="21"/>
      <c r="J1896" s="21"/>
      <c r="K1896" s="21"/>
      <c r="L1896" s="21"/>
      <c r="M1896" s="21"/>
      <c r="N1896" s="393"/>
      <c r="O1896" s="393"/>
      <c r="P1896" s="393"/>
      <c r="Q1896" s="393"/>
      <c r="R1896" s="21"/>
      <c r="S1896" s="21"/>
      <c r="T1896" s="21"/>
      <c r="U1896" s="21"/>
      <c r="V1896" s="21"/>
      <c r="W1896" s="21"/>
      <c r="X1896" s="21"/>
      <c r="Y1896" s="21"/>
      <c r="Z1896" s="15"/>
      <c r="AA1896" s="15"/>
      <c r="AB1896" s="15"/>
      <c r="AC1896" s="15"/>
      <c r="AD1896" s="15"/>
      <c r="AE1896" s="15"/>
      <c r="AF1896" s="15"/>
      <c r="AG1896" s="15" t="s">
        <v>131</v>
      </c>
      <c r="AH1896" s="15">
        <v>0</v>
      </c>
      <c r="AI1896" s="15"/>
      <c r="AJ1896" s="15"/>
      <c r="AK1896" s="15"/>
      <c r="AL1896" s="15"/>
      <c r="AM1896" s="15"/>
      <c r="AN1896" s="15"/>
      <c r="AO1896" s="15"/>
      <c r="AP1896" s="15"/>
      <c r="AQ1896" s="15"/>
      <c r="AR1896" s="15"/>
      <c r="AS1896" s="15"/>
      <c r="AT1896" s="15"/>
      <c r="AU1896" s="15"/>
      <c r="AV1896" s="15"/>
      <c r="AW1896" s="15"/>
      <c r="AX1896" s="15"/>
      <c r="AY1896" s="15"/>
      <c r="AZ1896" s="15"/>
      <c r="BA1896" s="15"/>
      <c r="BB1896" s="15"/>
      <c r="BC1896" s="15"/>
      <c r="BD1896" s="15"/>
      <c r="BE1896" s="15"/>
      <c r="BF1896" s="15"/>
      <c r="BG1896" s="15"/>
      <c r="BH1896" s="15"/>
    </row>
    <row r="1897" spans="1:60" outlineLevel="3">
      <c r="A1897" s="18"/>
      <c r="B1897" s="19"/>
      <c r="C1897" s="30" t="s">
        <v>445</v>
      </c>
      <c r="D1897" s="23"/>
      <c r="E1897" s="34">
        <v>22.65</v>
      </c>
      <c r="F1897" s="21"/>
      <c r="G1897" s="21"/>
      <c r="H1897" s="21"/>
      <c r="I1897" s="21"/>
      <c r="J1897" s="21"/>
      <c r="K1897" s="21"/>
      <c r="L1897" s="21"/>
      <c r="M1897" s="21"/>
      <c r="N1897" s="393"/>
      <c r="O1897" s="393"/>
      <c r="P1897" s="393"/>
      <c r="Q1897" s="393"/>
      <c r="R1897" s="21"/>
      <c r="S1897" s="21"/>
      <c r="T1897" s="21"/>
      <c r="U1897" s="21"/>
      <c r="V1897" s="21"/>
      <c r="W1897" s="21"/>
      <c r="X1897" s="21"/>
      <c r="Y1897" s="21"/>
      <c r="Z1897" s="15"/>
      <c r="AA1897" s="15"/>
      <c r="AB1897" s="15"/>
      <c r="AC1897" s="15"/>
      <c r="AD1897" s="15"/>
      <c r="AE1897" s="15"/>
      <c r="AF1897" s="15"/>
      <c r="AG1897" s="15" t="s">
        <v>131</v>
      </c>
      <c r="AH1897" s="15">
        <v>0</v>
      </c>
      <c r="AI1897" s="15"/>
      <c r="AJ1897" s="15"/>
      <c r="AK1897" s="15"/>
      <c r="AL1897" s="15"/>
      <c r="AM1897" s="15"/>
      <c r="AN1897" s="15"/>
      <c r="AO1897" s="15"/>
      <c r="AP1897" s="15"/>
      <c r="AQ1897" s="15"/>
      <c r="AR1897" s="15"/>
      <c r="AS1897" s="15"/>
      <c r="AT1897" s="15"/>
      <c r="AU1897" s="15"/>
      <c r="AV1897" s="15"/>
      <c r="AW1897" s="15"/>
      <c r="AX1897" s="15"/>
      <c r="AY1897" s="15"/>
      <c r="AZ1897" s="15"/>
      <c r="BA1897" s="15"/>
      <c r="BB1897" s="15"/>
      <c r="BC1897" s="15"/>
      <c r="BD1897" s="15"/>
      <c r="BE1897" s="15"/>
      <c r="BF1897" s="15"/>
      <c r="BG1897" s="15"/>
      <c r="BH1897" s="15"/>
    </row>
    <row r="1898" spans="1:60" outlineLevel="3">
      <c r="A1898" s="18"/>
      <c r="B1898" s="19"/>
      <c r="C1898" s="30" t="s">
        <v>446</v>
      </c>
      <c r="D1898" s="23"/>
      <c r="E1898" s="34">
        <v>16.5</v>
      </c>
      <c r="F1898" s="21"/>
      <c r="G1898" s="21"/>
      <c r="H1898" s="21"/>
      <c r="I1898" s="21"/>
      <c r="J1898" s="21"/>
      <c r="K1898" s="21"/>
      <c r="L1898" s="21"/>
      <c r="M1898" s="21"/>
      <c r="N1898" s="393"/>
      <c r="O1898" s="393"/>
      <c r="P1898" s="393"/>
      <c r="Q1898" s="393"/>
      <c r="R1898" s="21"/>
      <c r="S1898" s="21"/>
      <c r="T1898" s="21"/>
      <c r="U1898" s="21"/>
      <c r="V1898" s="21"/>
      <c r="W1898" s="21"/>
      <c r="X1898" s="21"/>
      <c r="Y1898" s="21"/>
      <c r="Z1898" s="15"/>
      <c r="AA1898" s="15"/>
      <c r="AB1898" s="15"/>
      <c r="AC1898" s="15"/>
      <c r="AD1898" s="15"/>
      <c r="AE1898" s="15"/>
      <c r="AF1898" s="15"/>
      <c r="AG1898" s="15" t="s">
        <v>131</v>
      </c>
      <c r="AH1898" s="15">
        <v>0</v>
      </c>
      <c r="AI1898" s="15"/>
      <c r="AJ1898" s="15"/>
      <c r="AK1898" s="15"/>
      <c r="AL1898" s="15"/>
      <c r="AM1898" s="15"/>
      <c r="AN1898" s="15"/>
      <c r="AO1898" s="15"/>
      <c r="AP1898" s="15"/>
      <c r="AQ1898" s="15"/>
      <c r="AR1898" s="15"/>
      <c r="AS1898" s="15"/>
      <c r="AT1898" s="15"/>
      <c r="AU1898" s="15"/>
      <c r="AV1898" s="15"/>
      <c r="AW1898" s="15"/>
      <c r="AX1898" s="15"/>
      <c r="AY1898" s="15"/>
      <c r="AZ1898" s="15"/>
      <c r="BA1898" s="15"/>
      <c r="BB1898" s="15"/>
      <c r="BC1898" s="15"/>
      <c r="BD1898" s="15"/>
      <c r="BE1898" s="15"/>
      <c r="BF1898" s="15"/>
      <c r="BG1898" s="15"/>
      <c r="BH1898" s="15"/>
    </row>
    <row r="1899" spans="1:60" outlineLevel="3">
      <c r="A1899" s="18"/>
      <c r="B1899" s="19"/>
      <c r="C1899" s="30" t="s">
        <v>447</v>
      </c>
      <c r="D1899" s="23"/>
      <c r="E1899" s="34">
        <v>31.552499999999998</v>
      </c>
      <c r="F1899" s="21"/>
      <c r="G1899" s="21"/>
      <c r="H1899" s="21"/>
      <c r="I1899" s="21"/>
      <c r="J1899" s="21"/>
      <c r="K1899" s="21"/>
      <c r="L1899" s="21"/>
      <c r="M1899" s="21"/>
      <c r="N1899" s="393"/>
      <c r="O1899" s="393"/>
      <c r="P1899" s="393"/>
      <c r="Q1899" s="393"/>
      <c r="R1899" s="21"/>
      <c r="S1899" s="21"/>
      <c r="T1899" s="21"/>
      <c r="U1899" s="21"/>
      <c r="V1899" s="21"/>
      <c r="W1899" s="21"/>
      <c r="X1899" s="21"/>
      <c r="Y1899" s="21"/>
      <c r="Z1899" s="15"/>
      <c r="AA1899" s="15"/>
      <c r="AB1899" s="15"/>
      <c r="AC1899" s="15"/>
      <c r="AD1899" s="15"/>
      <c r="AE1899" s="15"/>
      <c r="AF1899" s="15"/>
      <c r="AG1899" s="15" t="s">
        <v>131</v>
      </c>
      <c r="AH1899" s="15">
        <v>0</v>
      </c>
      <c r="AI1899" s="15"/>
      <c r="AJ1899" s="15"/>
      <c r="AK1899" s="15"/>
      <c r="AL1899" s="15"/>
      <c r="AM1899" s="15"/>
      <c r="AN1899" s="15"/>
      <c r="AO1899" s="15"/>
      <c r="AP1899" s="15"/>
      <c r="AQ1899" s="15"/>
      <c r="AR1899" s="15"/>
      <c r="AS1899" s="15"/>
      <c r="AT1899" s="15"/>
      <c r="AU1899" s="15"/>
      <c r="AV1899" s="15"/>
      <c r="AW1899" s="15"/>
      <c r="AX1899" s="15"/>
      <c r="AY1899" s="15"/>
      <c r="AZ1899" s="15"/>
      <c r="BA1899" s="15"/>
      <c r="BB1899" s="15"/>
      <c r="BC1899" s="15"/>
      <c r="BD1899" s="15"/>
      <c r="BE1899" s="15"/>
      <c r="BF1899" s="15"/>
      <c r="BG1899" s="15"/>
      <c r="BH1899" s="15"/>
    </row>
    <row r="1900" spans="1:60" outlineLevel="3">
      <c r="A1900" s="18"/>
      <c r="B1900" s="19"/>
      <c r="C1900" s="30" t="s">
        <v>448</v>
      </c>
      <c r="D1900" s="23"/>
      <c r="E1900" s="34">
        <v>9.4499999999999993</v>
      </c>
      <c r="F1900" s="21"/>
      <c r="G1900" s="21"/>
      <c r="H1900" s="21"/>
      <c r="I1900" s="21"/>
      <c r="J1900" s="21"/>
      <c r="K1900" s="21"/>
      <c r="L1900" s="21"/>
      <c r="M1900" s="21"/>
      <c r="N1900" s="393"/>
      <c r="O1900" s="393"/>
      <c r="P1900" s="393"/>
      <c r="Q1900" s="393"/>
      <c r="R1900" s="21"/>
      <c r="S1900" s="21"/>
      <c r="T1900" s="21"/>
      <c r="U1900" s="21"/>
      <c r="V1900" s="21"/>
      <c r="W1900" s="21"/>
      <c r="X1900" s="21"/>
      <c r="Y1900" s="21"/>
      <c r="Z1900" s="15"/>
      <c r="AA1900" s="15"/>
      <c r="AB1900" s="15"/>
      <c r="AC1900" s="15"/>
      <c r="AD1900" s="15"/>
      <c r="AE1900" s="15"/>
      <c r="AF1900" s="15"/>
      <c r="AG1900" s="15" t="s">
        <v>131</v>
      </c>
      <c r="AH1900" s="15">
        <v>0</v>
      </c>
      <c r="AI1900" s="15"/>
      <c r="AJ1900" s="15"/>
      <c r="AK1900" s="15"/>
      <c r="AL1900" s="15"/>
      <c r="AM1900" s="15"/>
      <c r="AN1900" s="15"/>
      <c r="AO1900" s="15"/>
      <c r="AP1900" s="15"/>
      <c r="AQ1900" s="15"/>
      <c r="AR1900" s="15"/>
      <c r="AS1900" s="15"/>
      <c r="AT1900" s="15"/>
      <c r="AU1900" s="15"/>
      <c r="AV1900" s="15"/>
      <c r="AW1900" s="15"/>
      <c r="AX1900" s="15"/>
      <c r="AY1900" s="15"/>
      <c r="AZ1900" s="15"/>
      <c r="BA1900" s="15"/>
      <c r="BB1900" s="15"/>
      <c r="BC1900" s="15"/>
      <c r="BD1900" s="15"/>
      <c r="BE1900" s="15"/>
      <c r="BF1900" s="15"/>
      <c r="BG1900" s="15"/>
      <c r="BH1900" s="15"/>
    </row>
    <row r="1901" spans="1:60" outlineLevel="3">
      <c r="A1901" s="18"/>
      <c r="B1901" s="19"/>
      <c r="C1901" s="30" t="s">
        <v>449</v>
      </c>
      <c r="D1901" s="23"/>
      <c r="E1901" s="34">
        <v>27</v>
      </c>
      <c r="F1901" s="21"/>
      <c r="G1901" s="21"/>
      <c r="H1901" s="21"/>
      <c r="I1901" s="21"/>
      <c r="J1901" s="21"/>
      <c r="K1901" s="21"/>
      <c r="L1901" s="21"/>
      <c r="M1901" s="21"/>
      <c r="N1901" s="393"/>
      <c r="O1901" s="393"/>
      <c r="P1901" s="393"/>
      <c r="Q1901" s="393"/>
      <c r="R1901" s="21"/>
      <c r="S1901" s="21"/>
      <c r="T1901" s="21"/>
      <c r="U1901" s="21"/>
      <c r="V1901" s="21"/>
      <c r="W1901" s="21"/>
      <c r="X1901" s="21"/>
      <c r="Y1901" s="21"/>
      <c r="Z1901" s="15"/>
      <c r="AA1901" s="15"/>
      <c r="AB1901" s="15"/>
      <c r="AC1901" s="15"/>
      <c r="AD1901" s="15"/>
      <c r="AE1901" s="15"/>
      <c r="AF1901" s="15"/>
      <c r="AG1901" s="15" t="s">
        <v>131</v>
      </c>
      <c r="AH1901" s="15">
        <v>0</v>
      </c>
      <c r="AI1901" s="15"/>
      <c r="AJ1901" s="15"/>
      <c r="AK1901" s="15"/>
      <c r="AL1901" s="15"/>
      <c r="AM1901" s="15"/>
      <c r="AN1901" s="15"/>
      <c r="AO1901" s="15"/>
      <c r="AP1901" s="15"/>
      <c r="AQ1901" s="15"/>
      <c r="AR1901" s="15"/>
      <c r="AS1901" s="15"/>
      <c r="AT1901" s="15"/>
      <c r="AU1901" s="15"/>
      <c r="AV1901" s="15"/>
      <c r="AW1901" s="15"/>
      <c r="AX1901" s="15"/>
      <c r="AY1901" s="15"/>
      <c r="AZ1901" s="15"/>
      <c r="BA1901" s="15"/>
      <c r="BB1901" s="15"/>
      <c r="BC1901" s="15"/>
      <c r="BD1901" s="15"/>
      <c r="BE1901" s="15"/>
      <c r="BF1901" s="15"/>
      <c r="BG1901" s="15"/>
      <c r="BH1901" s="15"/>
    </row>
    <row r="1902" spans="1:60" outlineLevel="3">
      <c r="A1902" s="18"/>
      <c r="B1902" s="19"/>
      <c r="C1902" s="30" t="s">
        <v>443</v>
      </c>
      <c r="D1902" s="23"/>
      <c r="E1902" s="34">
        <v>14.7</v>
      </c>
      <c r="F1902" s="21"/>
      <c r="G1902" s="21"/>
      <c r="H1902" s="21"/>
      <c r="I1902" s="21"/>
      <c r="J1902" s="21"/>
      <c r="K1902" s="21"/>
      <c r="L1902" s="21"/>
      <c r="M1902" s="21"/>
      <c r="N1902" s="393"/>
      <c r="O1902" s="393"/>
      <c r="P1902" s="393"/>
      <c r="Q1902" s="393"/>
      <c r="R1902" s="21"/>
      <c r="S1902" s="21"/>
      <c r="T1902" s="21"/>
      <c r="U1902" s="21"/>
      <c r="V1902" s="21"/>
      <c r="W1902" s="21"/>
      <c r="X1902" s="21"/>
      <c r="Y1902" s="21"/>
      <c r="Z1902" s="15"/>
      <c r="AA1902" s="15"/>
      <c r="AB1902" s="15"/>
      <c r="AC1902" s="15"/>
      <c r="AD1902" s="15"/>
      <c r="AE1902" s="15"/>
      <c r="AF1902" s="15"/>
      <c r="AG1902" s="15" t="s">
        <v>131</v>
      </c>
      <c r="AH1902" s="15">
        <v>0</v>
      </c>
      <c r="AI1902" s="15"/>
      <c r="AJ1902" s="15"/>
      <c r="AK1902" s="15"/>
      <c r="AL1902" s="15"/>
      <c r="AM1902" s="15"/>
      <c r="AN1902" s="15"/>
      <c r="AO1902" s="15"/>
      <c r="AP1902" s="15"/>
      <c r="AQ1902" s="15"/>
      <c r="AR1902" s="15"/>
      <c r="AS1902" s="15"/>
      <c r="AT1902" s="15"/>
      <c r="AU1902" s="15"/>
      <c r="AV1902" s="15"/>
      <c r="AW1902" s="15"/>
      <c r="AX1902" s="15"/>
      <c r="AY1902" s="15"/>
      <c r="AZ1902" s="15"/>
      <c r="BA1902" s="15"/>
      <c r="BB1902" s="15"/>
      <c r="BC1902" s="15"/>
      <c r="BD1902" s="15"/>
      <c r="BE1902" s="15"/>
      <c r="BF1902" s="15"/>
      <c r="BG1902" s="15"/>
      <c r="BH1902" s="15"/>
    </row>
    <row r="1903" spans="1:60" outlineLevel="3">
      <c r="A1903" s="18"/>
      <c r="B1903" s="19"/>
      <c r="C1903" s="30" t="s">
        <v>442</v>
      </c>
      <c r="D1903" s="23"/>
      <c r="E1903" s="34">
        <v>18.765000000000001</v>
      </c>
      <c r="F1903" s="21"/>
      <c r="G1903" s="21"/>
      <c r="H1903" s="21"/>
      <c r="I1903" s="21"/>
      <c r="J1903" s="21"/>
      <c r="K1903" s="21"/>
      <c r="L1903" s="21"/>
      <c r="M1903" s="21"/>
      <c r="N1903" s="393"/>
      <c r="O1903" s="393"/>
      <c r="P1903" s="393"/>
      <c r="Q1903" s="393"/>
      <c r="R1903" s="21"/>
      <c r="S1903" s="21"/>
      <c r="T1903" s="21"/>
      <c r="U1903" s="21"/>
      <c r="V1903" s="21"/>
      <c r="W1903" s="21"/>
      <c r="X1903" s="21"/>
      <c r="Y1903" s="21"/>
      <c r="Z1903" s="15"/>
      <c r="AA1903" s="15"/>
      <c r="AB1903" s="15"/>
      <c r="AC1903" s="15"/>
      <c r="AD1903" s="15"/>
      <c r="AE1903" s="15"/>
      <c r="AF1903" s="15"/>
      <c r="AG1903" s="15" t="s">
        <v>131</v>
      </c>
      <c r="AH1903" s="15">
        <v>0</v>
      </c>
      <c r="AI1903" s="15"/>
      <c r="AJ1903" s="15"/>
      <c r="AK1903" s="15"/>
      <c r="AL1903" s="15"/>
      <c r="AM1903" s="15"/>
      <c r="AN1903" s="15"/>
      <c r="AO1903" s="15"/>
      <c r="AP1903" s="15"/>
      <c r="AQ1903" s="15"/>
      <c r="AR1903" s="15"/>
      <c r="AS1903" s="15"/>
      <c r="AT1903" s="15"/>
      <c r="AU1903" s="15"/>
      <c r="AV1903" s="15"/>
      <c r="AW1903" s="15"/>
      <c r="AX1903" s="15"/>
      <c r="AY1903" s="15"/>
      <c r="AZ1903" s="15"/>
      <c r="BA1903" s="15"/>
      <c r="BB1903" s="15"/>
      <c r="BC1903" s="15"/>
      <c r="BD1903" s="15"/>
      <c r="BE1903" s="15"/>
      <c r="BF1903" s="15"/>
      <c r="BG1903" s="15"/>
      <c r="BH1903" s="15"/>
    </row>
    <row r="1904" spans="1:60" outlineLevel="3">
      <c r="A1904" s="18"/>
      <c r="B1904" s="19"/>
      <c r="C1904" s="30" t="s">
        <v>450</v>
      </c>
      <c r="D1904" s="23"/>
      <c r="E1904" s="34">
        <v>54</v>
      </c>
      <c r="F1904" s="21"/>
      <c r="G1904" s="21"/>
      <c r="H1904" s="21"/>
      <c r="I1904" s="21"/>
      <c r="J1904" s="21"/>
      <c r="K1904" s="21"/>
      <c r="L1904" s="21"/>
      <c r="M1904" s="21"/>
      <c r="N1904" s="393"/>
      <c r="O1904" s="393"/>
      <c r="P1904" s="393"/>
      <c r="Q1904" s="393"/>
      <c r="R1904" s="21"/>
      <c r="S1904" s="21"/>
      <c r="T1904" s="21"/>
      <c r="U1904" s="21"/>
      <c r="V1904" s="21"/>
      <c r="W1904" s="21"/>
      <c r="X1904" s="21"/>
      <c r="Y1904" s="21"/>
      <c r="Z1904" s="15"/>
      <c r="AA1904" s="15"/>
      <c r="AB1904" s="15"/>
      <c r="AC1904" s="15"/>
      <c r="AD1904" s="15"/>
      <c r="AE1904" s="15"/>
      <c r="AF1904" s="15"/>
      <c r="AG1904" s="15" t="s">
        <v>131</v>
      </c>
      <c r="AH1904" s="15">
        <v>0</v>
      </c>
      <c r="AI1904" s="15"/>
      <c r="AJ1904" s="15"/>
      <c r="AK1904" s="15"/>
      <c r="AL1904" s="15"/>
      <c r="AM1904" s="15"/>
      <c r="AN1904" s="15"/>
      <c r="AO1904" s="15"/>
      <c r="AP1904" s="15"/>
      <c r="AQ1904" s="15"/>
      <c r="AR1904" s="15"/>
      <c r="AS1904" s="15"/>
      <c r="AT1904" s="15"/>
      <c r="AU1904" s="15"/>
      <c r="AV1904" s="15"/>
      <c r="AW1904" s="15"/>
      <c r="AX1904" s="15"/>
      <c r="AY1904" s="15"/>
      <c r="AZ1904" s="15"/>
      <c r="BA1904" s="15"/>
      <c r="BB1904" s="15"/>
      <c r="BC1904" s="15"/>
      <c r="BD1904" s="15"/>
      <c r="BE1904" s="15"/>
      <c r="BF1904" s="15"/>
      <c r="BG1904" s="15"/>
      <c r="BH1904" s="15"/>
    </row>
    <row r="1905" spans="1:60" outlineLevel="3">
      <c r="A1905" s="18"/>
      <c r="B1905" s="19"/>
      <c r="C1905" s="30" t="s">
        <v>451</v>
      </c>
      <c r="D1905" s="23"/>
      <c r="E1905" s="34">
        <v>43.2</v>
      </c>
      <c r="F1905" s="21"/>
      <c r="G1905" s="21"/>
      <c r="H1905" s="21"/>
      <c r="I1905" s="21"/>
      <c r="J1905" s="21"/>
      <c r="K1905" s="21"/>
      <c r="L1905" s="21"/>
      <c r="M1905" s="21"/>
      <c r="N1905" s="393"/>
      <c r="O1905" s="393"/>
      <c r="P1905" s="393"/>
      <c r="Q1905" s="393"/>
      <c r="R1905" s="21"/>
      <c r="S1905" s="21"/>
      <c r="T1905" s="21"/>
      <c r="U1905" s="21"/>
      <c r="V1905" s="21"/>
      <c r="W1905" s="21"/>
      <c r="X1905" s="21"/>
      <c r="Y1905" s="21"/>
      <c r="Z1905" s="15"/>
      <c r="AA1905" s="15"/>
      <c r="AB1905" s="15"/>
      <c r="AC1905" s="15"/>
      <c r="AD1905" s="15"/>
      <c r="AE1905" s="15"/>
      <c r="AF1905" s="15"/>
      <c r="AG1905" s="15" t="s">
        <v>131</v>
      </c>
      <c r="AH1905" s="15">
        <v>0</v>
      </c>
      <c r="AI1905" s="15"/>
      <c r="AJ1905" s="15"/>
      <c r="AK1905" s="15"/>
      <c r="AL1905" s="15"/>
      <c r="AM1905" s="15"/>
      <c r="AN1905" s="15"/>
      <c r="AO1905" s="15"/>
      <c r="AP1905" s="15"/>
      <c r="AQ1905" s="15"/>
      <c r="AR1905" s="15"/>
      <c r="AS1905" s="15"/>
      <c r="AT1905" s="15"/>
      <c r="AU1905" s="15"/>
      <c r="AV1905" s="15"/>
      <c r="AW1905" s="15"/>
      <c r="AX1905" s="15"/>
      <c r="AY1905" s="15"/>
      <c r="AZ1905" s="15"/>
      <c r="BA1905" s="15"/>
      <c r="BB1905" s="15"/>
      <c r="BC1905" s="15"/>
      <c r="BD1905" s="15"/>
      <c r="BE1905" s="15"/>
      <c r="BF1905" s="15"/>
      <c r="BG1905" s="15"/>
      <c r="BH1905" s="15"/>
    </row>
    <row r="1906" spans="1:60" outlineLevel="3">
      <c r="A1906" s="18"/>
      <c r="B1906" s="19"/>
      <c r="C1906" s="30" t="s">
        <v>452</v>
      </c>
      <c r="D1906" s="23"/>
      <c r="E1906" s="34">
        <v>33.479999999999997</v>
      </c>
      <c r="F1906" s="21"/>
      <c r="G1906" s="21"/>
      <c r="H1906" s="21"/>
      <c r="I1906" s="21"/>
      <c r="J1906" s="21"/>
      <c r="K1906" s="21"/>
      <c r="L1906" s="21"/>
      <c r="M1906" s="21"/>
      <c r="N1906" s="393"/>
      <c r="O1906" s="393"/>
      <c r="P1906" s="393"/>
      <c r="Q1906" s="393"/>
      <c r="R1906" s="21"/>
      <c r="S1906" s="21"/>
      <c r="T1906" s="21"/>
      <c r="U1906" s="21"/>
      <c r="V1906" s="21"/>
      <c r="W1906" s="21"/>
      <c r="X1906" s="21"/>
      <c r="Y1906" s="21"/>
      <c r="Z1906" s="15"/>
      <c r="AA1906" s="15"/>
      <c r="AB1906" s="15"/>
      <c r="AC1906" s="15"/>
      <c r="AD1906" s="15"/>
      <c r="AE1906" s="15"/>
      <c r="AF1906" s="15"/>
      <c r="AG1906" s="15" t="s">
        <v>131</v>
      </c>
      <c r="AH1906" s="15">
        <v>0</v>
      </c>
      <c r="AI1906" s="15"/>
      <c r="AJ1906" s="15"/>
      <c r="AK1906" s="15"/>
      <c r="AL1906" s="15"/>
      <c r="AM1906" s="15"/>
      <c r="AN1906" s="15"/>
      <c r="AO1906" s="15"/>
      <c r="AP1906" s="15"/>
      <c r="AQ1906" s="15"/>
      <c r="AR1906" s="15"/>
      <c r="AS1906" s="15"/>
      <c r="AT1906" s="15"/>
      <c r="AU1906" s="15"/>
      <c r="AV1906" s="15"/>
      <c r="AW1906" s="15"/>
      <c r="AX1906" s="15"/>
      <c r="AY1906" s="15"/>
      <c r="AZ1906" s="15"/>
      <c r="BA1906" s="15"/>
      <c r="BB1906" s="15"/>
      <c r="BC1906" s="15"/>
      <c r="BD1906" s="15"/>
      <c r="BE1906" s="15"/>
      <c r="BF1906" s="15"/>
      <c r="BG1906" s="15"/>
      <c r="BH1906" s="15"/>
    </row>
    <row r="1907" spans="1:60" outlineLevel="3">
      <c r="A1907" s="18"/>
      <c r="B1907" s="19"/>
      <c r="C1907" s="30" t="s">
        <v>453</v>
      </c>
      <c r="D1907" s="23"/>
      <c r="E1907" s="34">
        <v>11.55</v>
      </c>
      <c r="F1907" s="21"/>
      <c r="G1907" s="21"/>
      <c r="H1907" s="21"/>
      <c r="I1907" s="21"/>
      <c r="J1907" s="21"/>
      <c r="K1907" s="21"/>
      <c r="L1907" s="21"/>
      <c r="M1907" s="21"/>
      <c r="N1907" s="393"/>
      <c r="O1907" s="393"/>
      <c r="P1907" s="393"/>
      <c r="Q1907" s="393"/>
      <c r="R1907" s="21"/>
      <c r="S1907" s="21"/>
      <c r="T1907" s="21"/>
      <c r="U1907" s="21"/>
      <c r="V1907" s="21"/>
      <c r="W1907" s="21"/>
      <c r="X1907" s="21"/>
      <c r="Y1907" s="21"/>
      <c r="Z1907" s="15"/>
      <c r="AA1907" s="15"/>
      <c r="AB1907" s="15"/>
      <c r="AC1907" s="15"/>
      <c r="AD1907" s="15"/>
      <c r="AE1907" s="15"/>
      <c r="AF1907" s="15"/>
      <c r="AG1907" s="15" t="s">
        <v>131</v>
      </c>
      <c r="AH1907" s="15">
        <v>0</v>
      </c>
      <c r="AI1907" s="15"/>
      <c r="AJ1907" s="15"/>
      <c r="AK1907" s="15"/>
      <c r="AL1907" s="15"/>
      <c r="AM1907" s="15"/>
      <c r="AN1907" s="15"/>
      <c r="AO1907" s="15"/>
      <c r="AP1907" s="15"/>
      <c r="AQ1907" s="15"/>
      <c r="AR1907" s="15"/>
      <c r="AS1907" s="15"/>
      <c r="AT1907" s="15"/>
      <c r="AU1907" s="15"/>
      <c r="AV1907" s="15"/>
      <c r="AW1907" s="15"/>
      <c r="AX1907" s="15"/>
      <c r="AY1907" s="15"/>
      <c r="AZ1907" s="15"/>
      <c r="BA1907" s="15"/>
      <c r="BB1907" s="15"/>
      <c r="BC1907" s="15"/>
      <c r="BD1907" s="15"/>
      <c r="BE1907" s="15"/>
      <c r="BF1907" s="15"/>
      <c r="BG1907" s="15"/>
      <c r="BH1907" s="15"/>
    </row>
    <row r="1908" spans="1:60" outlineLevel="3">
      <c r="A1908" s="18"/>
      <c r="B1908" s="19"/>
      <c r="C1908" s="30" t="s">
        <v>359</v>
      </c>
      <c r="D1908" s="23"/>
      <c r="E1908" s="34">
        <v>6.75</v>
      </c>
      <c r="F1908" s="21"/>
      <c r="G1908" s="21"/>
      <c r="H1908" s="21"/>
      <c r="I1908" s="21"/>
      <c r="J1908" s="21"/>
      <c r="K1908" s="21"/>
      <c r="L1908" s="21"/>
      <c r="M1908" s="21"/>
      <c r="N1908" s="393"/>
      <c r="O1908" s="393"/>
      <c r="P1908" s="393"/>
      <c r="Q1908" s="393"/>
      <c r="R1908" s="21"/>
      <c r="S1908" s="21"/>
      <c r="T1908" s="21"/>
      <c r="U1908" s="21"/>
      <c r="V1908" s="21"/>
      <c r="W1908" s="21"/>
      <c r="X1908" s="21"/>
      <c r="Y1908" s="21"/>
      <c r="Z1908" s="15"/>
      <c r="AA1908" s="15"/>
      <c r="AB1908" s="15"/>
      <c r="AC1908" s="15"/>
      <c r="AD1908" s="15"/>
      <c r="AE1908" s="15"/>
      <c r="AF1908" s="15"/>
      <c r="AG1908" s="15" t="s">
        <v>131</v>
      </c>
      <c r="AH1908" s="15">
        <v>0</v>
      </c>
      <c r="AI1908" s="15"/>
      <c r="AJ1908" s="15"/>
      <c r="AK1908" s="15"/>
      <c r="AL1908" s="15"/>
      <c r="AM1908" s="15"/>
      <c r="AN1908" s="15"/>
      <c r="AO1908" s="15"/>
      <c r="AP1908" s="15"/>
      <c r="AQ1908" s="15"/>
      <c r="AR1908" s="15"/>
      <c r="AS1908" s="15"/>
      <c r="AT1908" s="15"/>
      <c r="AU1908" s="15"/>
      <c r="AV1908" s="15"/>
      <c r="AW1908" s="15"/>
      <c r="AX1908" s="15"/>
      <c r="AY1908" s="15"/>
      <c r="AZ1908" s="15"/>
      <c r="BA1908" s="15"/>
      <c r="BB1908" s="15"/>
      <c r="BC1908" s="15"/>
      <c r="BD1908" s="15"/>
      <c r="BE1908" s="15"/>
      <c r="BF1908" s="15"/>
      <c r="BG1908" s="15"/>
      <c r="BH1908" s="15"/>
    </row>
    <row r="1909" spans="1:60" outlineLevel="3">
      <c r="A1909" s="18"/>
      <c r="B1909" s="19"/>
      <c r="C1909" s="30" t="s">
        <v>454</v>
      </c>
      <c r="D1909" s="23"/>
      <c r="E1909" s="34">
        <v>61.92</v>
      </c>
      <c r="F1909" s="21"/>
      <c r="G1909" s="21"/>
      <c r="H1909" s="21"/>
      <c r="I1909" s="21"/>
      <c r="J1909" s="21"/>
      <c r="K1909" s="21"/>
      <c r="L1909" s="21"/>
      <c r="M1909" s="21"/>
      <c r="N1909" s="393"/>
      <c r="O1909" s="393"/>
      <c r="P1909" s="393"/>
      <c r="Q1909" s="393"/>
      <c r="R1909" s="21"/>
      <c r="S1909" s="21"/>
      <c r="T1909" s="21"/>
      <c r="U1909" s="21"/>
      <c r="V1909" s="21"/>
      <c r="W1909" s="21"/>
      <c r="X1909" s="21"/>
      <c r="Y1909" s="21"/>
      <c r="Z1909" s="15"/>
      <c r="AA1909" s="15"/>
      <c r="AB1909" s="15"/>
      <c r="AC1909" s="15"/>
      <c r="AD1909" s="15"/>
      <c r="AE1909" s="15"/>
      <c r="AF1909" s="15"/>
      <c r="AG1909" s="15" t="s">
        <v>131</v>
      </c>
      <c r="AH1909" s="15">
        <v>0</v>
      </c>
      <c r="AI1909" s="15"/>
      <c r="AJ1909" s="15"/>
      <c r="AK1909" s="15"/>
      <c r="AL1909" s="15"/>
      <c r="AM1909" s="15"/>
      <c r="AN1909" s="15"/>
      <c r="AO1909" s="15"/>
      <c r="AP1909" s="15"/>
      <c r="AQ1909" s="15"/>
      <c r="AR1909" s="15"/>
      <c r="AS1909" s="15"/>
      <c r="AT1909" s="15"/>
      <c r="AU1909" s="15"/>
      <c r="AV1909" s="15"/>
      <c r="AW1909" s="15"/>
      <c r="AX1909" s="15"/>
      <c r="AY1909" s="15"/>
      <c r="AZ1909" s="15"/>
      <c r="BA1909" s="15"/>
      <c r="BB1909" s="15"/>
      <c r="BC1909" s="15"/>
      <c r="BD1909" s="15"/>
      <c r="BE1909" s="15"/>
      <c r="BF1909" s="15"/>
      <c r="BG1909" s="15"/>
      <c r="BH1909" s="15"/>
    </row>
    <row r="1910" spans="1:60" outlineLevel="3">
      <c r="A1910" s="18"/>
      <c r="B1910" s="19"/>
      <c r="C1910" s="30" t="s">
        <v>455</v>
      </c>
      <c r="D1910" s="23"/>
      <c r="E1910" s="34">
        <v>49.32</v>
      </c>
      <c r="F1910" s="21"/>
      <c r="G1910" s="21"/>
      <c r="H1910" s="21"/>
      <c r="I1910" s="21"/>
      <c r="J1910" s="21"/>
      <c r="K1910" s="21"/>
      <c r="L1910" s="21"/>
      <c r="M1910" s="21"/>
      <c r="N1910" s="393"/>
      <c r="O1910" s="393"/>
      <c r="P1910" s="393"/>
      <c r="Q1910" s="393"/>
      <c r="R1910" s="21"/>
      <c r="S1910" s="21"/>
      <c r="T1910" s="21"/>
      <c r="U1910" s="21"/>
      <c r="V1910" s="21"/>
      <c r="W1910" s="21"/>
      <c r="X1910" s="21"/>
      <c r="Y1910" s="21"/>
      <c r="Z1910" s="15"/>
      <c r="AA1910" s="15"/>
      <c r="AB1910" s="15"/>
      <c r="AC1910" s="15"/>
      <c r="AD1910" s="15"/>
      <c r="AE1910" s="15"/>
      <c r="AF1910" s="15"/>
      <c r="AG1910" s="15" t="s">
        <v>131</v>
      </c>
      <c r="AH1910" s="15">
        <v>0</v>
      </c>
      <c r="AI1910" s="15"/>
      <c r="AJ1910" s="15"/>
      <c r="AK1910" s="15"/>
      <c r="AL1910" s="15"/>
      <c r="AM1910" s="15"/>
      <c r="AN1910" s="15"/>
      <c r="AO1910" s="15"/>
      <c r="AP1910" s="15"/>
      <c r="AQ1910" s="15"/>
      <c r="AR1910" s="15"/>
      <c r="AS1910" s="15"/>
      <c r="AT1910" s="15"/>
      <c r="AU1910" s="15"/>
      <c r="AV1910" s="15"/>
      <c r="AW1910" s="15"/>
      <c r="AX1910" s="15"/>
      <c r="AY1910" s="15"/>
      <c r="AZ1910" s="15"/>
      <c r="BA1910" s="15"/>
      <c r="BB1910" s="15"/>
      <c r="BC1910" s="15"/>
      <c r="BD1910" s="15"/>
      <c r="BE1910" s="15"/>
      <c r="BF1910" s="15"/>
      <c r="BG1910" s="15"/>
      <c r="BH1910" s="15"/>
    </row>
    <row r="1911" spans="1:60" outlineLevel="3">
      <c r="A1911" s="18"/>
      <c r="B1911" s="19"/>
      <c r="C1911" s="30" t="s">
        <v>456</v>
      </c>
      <c r="D1911" s="23"/>
      <c r="E1911" s="34">
        <v>94.948499999999996</v>
      </c>
      <c r="F1911" s="21"/>
      <c r="G1911" s="21"/>
      <c r="H1911" s="21"/>
      <c r="I1911" s="21"/>
      <c r="J1911" s="21"/>
      <c r="K1911" s="21"/>
      <c r="L1911" s="21"/>
      <c r="M1911" s="21"/>
      <c r="N1911" s="393"/>
      <c r="O1911" s="393"/>
      <c r="P1911" s="393"/>
      <c r="Q1911" s="393"/>
      <c r="R1911" s="21"/>
      <c r="S1911" s="21"/>
      <c r="T1911" s="21"/>
      <c r="U1911" s="21"/>
      <c r="V1911" s="21"/>
      <c r="W1911" s="21"/>
      <c r="X1911" s="21"/>
      <c r="Y1911" s="21"/>
      <c r="Z1911" s="15"/>
      <c r="AA1911" s="15"/>
      <c r="AB1911" s="15"/>
      <c r="AC1911" s="15"/>
      <c r="AD1911" s="15"/>
      <c r="AE1911" s="15"/>
      <c r="AF1911" s="15"/>
      <c r="AG1911" s="15" t="s">
        <v>131</v>
      </c>
      <c r="AH1911" s="15">
        <v>0</v>
      </c>
      <c r="AI1911" s="15"/>
      <c r="AJ1911" s="15"/>
      <c r="AK1911" s="15"/>
      <c r="AL1911" s="15"/>
      <c r="AM1911" s="15"/>
      <c r="AN1911" s="15"/>
      <c r="AO1911" s="15"/>
      <c r="AP1911" s="15"/>
      <c r="AQ1911" s="15"/>
      <c r="AR1911" s="15"/>
      <c r="AS1911" s="15"/>
      <c r="AT1911" s="15"/>
      <c r="AU1911" s="15"/>
      <c r="AV1911" s="15"/>
      <c r="AW1911" s="15"/>
      <c r="AX1911" s="15"/>
      <c r="AY1911" s="15"/>
      <c r="AZ1911" s="15"/>
      <c r="BA1911" s="15"/>
      <c r="BB1911" s="15"/>
      <c r="BC1911" s="15"/>
      <c r="BD1911" s="15"/>
      <c r="BE1911" s="15"/>
      <c r="BF1911" s="15"/>
      <c r="BG1911" s="15"/>
      <c r="BH1911" s="15"/>
    </row>
    <row r="1912" spans="1:60" outlineLevel="3">
      <c r="A1912" s="18"/>
      <c r="B1912" s="19"/>
      <c r="C1912" s="30" t="s">
        <v>457</v>
      </c>
      <c r="D1912" s="23"/>
      <c r="E1912" s="34">
        <v>38.340000000000003</v>
      </c>
      <c r="F1912" s="21"/>
      <c r="G1912" s="21"/>
      <c r="H1912" s="21"/>
      <c r="I1912" s="21"/>
      <c r="J1912" s="21"/>
      <c r="K1912" s="21"/>
      <c r="L1912" s="21"/>
      <c r="M1912" s="21"/>
      <c r="N1912" s="393"/>
      <c r="O1912" s="393"/>
      <c r="P1912" s="393"/>
      <c r="Q1912" s="393"/>
      <c r="R1912" s="21"/>
      <c r="S1912" s="21"/>
      <c r="T1912" s="21"/>
      <c r="U1912" s="21"/>
      <c r="V1912" s="21"/>
      <c r="W1912" s="21"/>
      <c r="X1912" s="21"/>
      <c r="Y1912" s="21"/>
      <c r="Z1912" s="15"/>
      <c r="AA1912" s="15"/>
      <c r="AB1912" s="15"/>
      <c r="AC1912" s="15"/>
      <c r="AD1912" s="15"/>
      <c r="AE1912" s="15"/>
      <c r="AF1912" s="15"/>
      <c r="AG1912" s="15" t="s">
        <v>131</v>
      </c>
      <c r="AH1912" s="15">
        <v>0</v>
      </c>
      <c r="AI1912" s="15"/>
      <c r="AJ1912" s="15"/>
      <c r="AK1912" s="15"/>
      <c r="AL1912" s="15"/>
      <c r="AM1912" s="15"/>
      <c r="AN1912" s="15"/>
      <c r="AO1912" s="15"/>
      <c r="AP1912" s="15"/>
      <c r="AQ1912" s="15"/>
      <c r="AR1912" s="15"/>
      <c r="AS1912" s="15"/>
      <c r="AT1912" s="15"/>
      <c r="AU1912" s="15"/>
      <c r="AV1912" s="15"/>
      <c r="AW1912" s="15"/>
      <c r="AX1912" s="15"/>
      <c r="AY1912" s="15"/>
      <c r="AZ1912" s="15"/>
      <c r="BA1912" s="15"/>
      <c r="BB1912" s="15"/>
      <c r="BC1912" s="15"/>
      <c r="BD1912" s="15"/>
      <c r="BE1912" s="15"/>
      <c r="BF1912" s="15"/>
      <c r="BG1912" s="15"/>
      <c r="BH1912" s="15"/>
    </row>
    <row r="1913" spans="1:60" outlineLevel="3">
      <c r="A1913" s="18"/>
      <c r="B1913" s="19"/>
      <c r="C1913" s="30" t="s">
        <v>458</v>
      </c>
      <c r="D1913" s="23"/>
      <c r="E1913" s="34">
        <v>29.52</v>
      </c>
      <c r="F1913" s="21"/>
      <c r="G1913" s="21"/>
      <c r="H1913" s="21"/>
      <c r="I1913" s="21"/>
      <c r="J1913" s="21"/>
      <c r="K1913" s="21"/>
      <c r="L1913" s="21"/>
      <c r="M1913" s="21"/>
      <c r="N1913" s="393"/>
      <c r="O1913" s="393"/>
      <c r="P1913" s="393"/>
      <c r="Q1913" s="393"/>
      <c r="R1913" s="21"/>
      <c r="S1913" s="21"/>
      <c r="T1913" s="21"/>
      <c r="U1913" s="21"/>
      <c r="V1913" s="21"/>
      <c r="W1913" s="21"/>
      <c r="X1913" s="21"/>
      <c r="Y1913" s="21"/>
      <c r="Z1913" s="15"/>
      <c r="AA1913" s="15"/>
      <c r="AB1913" s="15"/>
      <c r="AC1913" s="15"/>
      <c r="AD1913" s="15"/>
      <c r="AE1913" s="15"/>
      <c r="AF1913" s="15"/>
      <c r="AG1913" s="15" t="s">
        <v>131</v>
      </c>
      <c r="AH1913" s="15">
        <v>0</v>
      </c>
      <c r="AI1913" s="15"/>
      <c r="AJ1913" s="15"/>
      <c r="AK1913" s="15"/>
      <c r="AL1913" s="15"/>
      <c r="AM1913" s="15"/>
      <c r="AN1913" s="15"/>
      <c r="AO1913" s="15"/>
      <c r="AP1913" s="15"/>
      <c r="AQ1913" s="15"/>
      <c r="AR1913" s="15"/>
      <c r="AS1913" s="15"/>
      <c r="AT1913" s="15"/>
      <c r="AU1913" s="15"/>
      <c r="AV1913" s="15"/>
      <c r="AW1913" s="15"/>
      <c r="AX1913" s="15"/>
      <c r="AY1913" s="15"/>
      <c r="AZ1913" s="15"/>
      <c r="BA1913" s="15"/>
      <c r="BB1913" s="15"/>
      <c r="BC1913" s="15"/>
      <c r="BD1913" s="15"/>
      <c r="BE1913" s="15"/>
      <c r="BF1913" s="15"/>
      <c r="BG1913" s="15"/>
      <c r="BH1913" s="15"/>
    </row>
    <row r="1914" spans="1:60" outlineLevel="3">
      <c r="A1914" s="18"/>
      <c r="B1914" s="19"/>
      <c r="C1914" s="30" t="s">
        <v>459</v>
      </c>
      <c r="D1914" s="23"/>
      <c r="E1914" s="34">
        <v>103.5</v>
      </c>
      <c r="F1914" s="21"/>
      <c r="G1914" s="21"/>
      <c r="H1914" s="21"/>
      <c r="I1914" s="21"/>
      <c r="J1914" s="21"/>
      <c r="K1914" s="21"/>
      <c r="L1914" s="21"/>
      <c r="M1914" s="21"/>
      <c r="N1914" s="393"/>
      <c r="O1914" s="393"/>
      <c r="P1914" s="393"/>
      <c r="Q1914" s="393"/>
      <c r="R1914" s="21"/>
      <c r="S1914" s="21"/>
      <c r="T1914" s="21"/>
      <c r="U1914" s="21"/>
      <c r="V1914" s="21"/>
      <c r="W1914" s="21"/>
      <c r="X1914" s="21"/>
      <c r="Y1914" s="21"/>
      <c r="Z1914" s="15"/>
      <c r="AA1914" s="15"/>
      <c r="AB1914" s="15"/>
      <c r="AC1914" s="15"/>
      <c r="AD1914" s="15"/>
      <c r="AE1914" s="15"/>
      <c r="AF1914" s="15"/>
      <c r="AG1914" s="15" t="s">
        <v>131</v>
      </c>
      <c r="AH1914" s="15">
        <v>0</v>
      </c>
      <c r="AI1914" s="15"/>
      <c r="AJ1914" s="15"/>
      <c r="AK1914" s="15"/>
      <c r="AL1914" s="15"/>
      <c r="AM1914" s="15"/>
      <c r="AN1914" s="15"/>
      <c r="AO1914" s="15"/>
      <c r="AP1914" s="15"/>
      <c r="AQ1914" s="15"/>
      <c r="AR1914" s="15"/>
      <c r="AS1914" s="15"/>
      <c r="AT1914" s="15"/>
      <c r="AU1914" s="15"/>
      <c r="AV1914" s="15"/>
      <c r="AW1914" s="15"/>
      <c r="AX1914" s="15"/>
      <c r="AY1914" s="15"/>
      <c r="AZ1914" s="15"/>
      <c r="BA1914" s="15"/>
      <c r="BB1914" s="15"/>
      <c r="BC1914" s="15"/>
      <c r="BD1914" s="15"/>
      <c r="BE1914" s="15"/>
      <c r="BF1914" s="15"/>
      <c r="BG1914" s="15"/>
      <c r="BH1914" s="15"/>
    </row>
    <row r="1915" spans="1:60" outlineLevel="3">
      <c r="A1915" s="18"/>
      <c r="B1915" s="19"/>
      <c r="C1915" s="30" t="s">
        <v>460</v>
      </c>
      <c r="D1915" s="23"/>
      <c r="E1915" s="34">
        <v>96.48</v>
      </c>
      <c r="F1915" s="21"/>
      <c r="G1915" s="21"/>
      <c r="H1915" s="21"/>
      <c r="I1915" s="21"/>
      <c r="J1915" s="21"/>
      <c r="K1915" s="21"/>
      <c r="L1915" s="21"/>
      <c r="M1915" s="21"/>
      <c r="N1915" s="393"/>
      <c r="O1915" s="393"/>
      <c r="P1915" s="393"/>
      <c r="Q1915" s="393"/>
      <c r="R1915" s="21"/>
      <c r="S1915" s="21"/>
      <c r="T1915" s="21"/>
      <c r="U1915" s="21"/>
      <c r="V1915" s="21"/>
      <c r="W1915" s="21"/>
      <c r="X1915" s="21"/>
      <c r="Y1915" s="21"/>
      <c r="Z1915" s="15"/>
      <c r="AA1915" s="15"/>
      <c r="AB1915" s="15"/>
      <c r="AC1915" s="15"/>
      <c r="AD1915" s="15"/>
      <c r="AE1915" s="15"/>
      <c r="AF1915" s="15"/>
      <c r="AG1915" s="15" t="s">
        <v>131</v>
      </c>
      <c r="AH1915" s="15">
        <v>0</v>
      </c>
      <c r="AI1915" s="15"/>
      <c r="AJ1915" s="15"/>
      <c r="AK1915" s="15"/>
      <c r="AL1915" s="15"/>
      <c r="AM1915" s="15"/>
      <c r="AN1915" s="15"/>
      <c r="AO1915" s="15"/>
      <c r="AP1915" s="15"/>
      <c r="AQ1915" s="15"/>
      <c r="AR1915" s="15"/>
      <c r="AS1915" s="15"/>
      <c r="AT1915" s="15"/>
      <c r="AU1915" s="15"/>
      <c r="AV1915" s="15"/>
      <c r="AW1915" s="15"/>
      <c r="AX1915" s="15"/>
      <c r="AY1915" s="15"/>
      <c r="AZ1915" s="15"/>
      <c r="BA1915" s="15"/>
      <c r="BB1915" s="15"/>
      <c r="BC1915" s="15"/>
      <c r="BD1915" s="15"/>
      <c r="BE1915" s="15"/>
      <c r="BF1915" s="15"/>
      <c r="BG1915" s="15"/>
      <c r="BH1915" s="15"/>
    </row>
    <row r="1916" spans="1:60" outlineLevel="3">
      <c r="A1916" s="18"/>
      <c r="B1916" s="19"/>
      <c r="C1916" s="30" t="s">
        <v>461</v>
      </c>
      <c r="D1916" s="23"/>
      <c r="E1916" s="34">
        <v>98.1</v>
      </c>
      <c r="F1916" s="21"/>
      <c r="G1916" s="21"/>
      <c r="H1916" s="21"/>
      <c r="I1916" s="21"/>
      <c r="J1916" s="21"/>
      <c r="K1916" s="21"/>
      <c r="L1916" s="21"/>
      <c r="M1916" s="21"/>
      <c r="N1916" s="393"/>
      <c r="O1916" s="393"/>
      <c r="P1916" s="393"/>
      <c r="Q1916" s="393"/>
      <c r="R1916" s="21"/>
      <c r="S1916" s="21"/>
      <c r="T1916" s="21"/>
      <c r="U1916" s="21"/>
      <c r="V1916" s="21"/>
      <c r="W1916" s="21"/>
      <c r="X1916" s="21"/>
      <c r="Y1916" s="21"/>
      <c r="Z1916" s="15"/>
      <c r="AA1916" s="15"/>
      <c r="AB1916" s="15"/>
      <c r="AC1916" s="15"/>
      <c r="AD1916" s="15"/>
      <c r="AE1916" s="15"/>
      <c r="AF1916" s="15"/>
      <c r="AG1916" s="15" t="s">
        <v>131</v>
      </c>
      <c r="AH1916" s="15">
        <v>0</v>
      </c>
      <c r="AI1916" s="15"/>
      <c r="AJ1916" s="15"/>
      <c r="AK1916" s="15"/>
      <c r="AL1916" s="15"/>
      <c r="AM1916" s="15"/>
      <c r="AN1916" s="15"/>
      <c r="AO1916" s="15"/>
      <c r="AP1916" s="15"/>
      <c r="AQ1916" s="15"/>
      <c r="AR1916" s="15"/>
      <c r="AS1916" s="15"/>
      <c r="AT1916" s="15"/>
      <c r="AU1916" s="15"/>
      <c r="AV1916" s="15"/>
      <c r="AW1916" s="15"/>
      <c r="AX1916" s="15"/>
      <c r="AY1916" s="15"/>
      <c r="AZ1916" s="15"/>
      <c r="BA1916" s="15"/>
      <c r="BB1916" s="15"/>
      <c r="BC1916" s="15"/>
      <c r="BD1916" s="15"/>
      <c r="BE1916" s="15"/>
      <c r="BF1916" s="15"/>
      <c r="BG1916" s="15"/>
      <c r="BH1916" s="15"/>
    </row>
    <row r="1917" spans="1:60" outlineLevel="3">
      <c r="A1917" s="18"/>
      <c r="B1917" s="19"/>
      <c r="C1917" s="30" t="s">
        <v>462</v>
      </c>
      <c r="D1917" s="23"/>
      <c r="E1917" s="34">
        <v>98.82</v>
      </c>
      <c r="F1917" s="21"/>
      <c r="G1917" s="21"/>
      <c r="H1917" s="21"/>
      <c r="I1917" s="21"/>
      <c r="J1917" s="21"/>
      <c r="K1917" s="21"/>
      <c r="L1917" s="21"/>
      <c r="M1917" s="21"/>
      <c r="N1917" s="393"/>
      <c r="O1917" s="393"/>
      <c r="P1917" s="393"/>
      <c r="Q1917" s="393"/>
      <c r="R1917" s="21"/>
      <c r="S1917" s="21"/>
      <c r="T1917" s="21"/>
      <c r="U1917" s="21"/>
      <c r="V1917" s="21"/>
      <c r="W1917" s="21"/>
      <c r="X1917" s="21"/>
      <c r="Y1917" s="21"/>
      <c r="Z1917" s="15"/>
      <c r="AA1917" s="15"/>
      <c r="AB1917" s="15"/>
      <c r="AC1917" s="15"/>
      <c r="AD1917" s="15"/>
      <c r="AE1917" s="15"/>
      <c r="AF1917" s="15"/>
      <c r="AG1917" s="15" t="s">
        <v>131</v>
      </c>
      <c r="AH1917" s="15">
        <v>0</v>
      </c>
      <c r="AI1917" s="15"/>
      <c r="AJ1917" s="15"/>
      <c r="AK1917" s="15"/>
      <c r="AL1917" s="15"/>
      <c r="AM1917" s="15"/>
      <c r="AN1917" s="15"/>
      <c r="AO1917" s="15"/>
      <c r="AP1917" s="15"/>
      <c r="AQ1917" s="15"/>
      <c r="AR1917" s="15"/>
      <c r="AS1917" s="15"/>
      <c r="AT1917" s="15"/>
      <c r="AU1917" s="15"/>
      <c r="AV1917" s="15"/>
      <c r="AW1917" s="15"/>
      <c r="AX1917" s="15"/>
      <c r="AY1917" s="15"/>
      <c r="AZ1917" s="15"/>
      <c r="BA1917" s="15"/>
      <c r="BB1917" s="15"/>
      <c r="BC1917" s="15"/>
      <c r="BD1917" s="15"/>
      <c r="BE1917" s="15"/>
      <c r="BF1917" s="15"/>
      <c r="BG1917" s="15"/>
      <c r="BH1917" s="15"/>
    </row>
    <row r="1918" spans="1:60" outlineLevel="3">
      <c r="A1918" s="18"/>
      <c r="B1918" s="19"/>
      <c r="C1918" s="30" t="s">
        <v>463</v>
      </c>
      <c r="D1918" s="23"/>
      <c r="E1918" s="34">
        <v>14.898</v>
      </c>
      <c r="F1918" s="21"/>
      <c r="G1918" s="21"/>
      <c r="H1918" s="21"/>
      <c r="I1918" s="21"/>
      <c r="J1918" s="21"/>
      <c r="K1918" s="21"/>
      <c r="L1918" s="21"/>
      <c r="M1918" s="21"/>
      <c r="N1918" s="393"/>
      <c r="O1918" s="393"/>
      <c r="P1918" s="393"/>
      <c r="Q1918" s="393"/>
      <c r="R1918" s="21"/>
      <c r="S1918" s="21"/>
      <c r="T1918" s="21"/>
      <c r="U1918" s="21"/>
      <c r="V1918" s="21"/>
      <c r="W1918" s="21"/>
      <c r="X1918" s="21"/>
      <c r="Y1918" s="21"/>
      <c r="Z1918" s="15"/>
      <c r="AA1918" s="15"/>
      <c r="AB1918" s="15"/>
      <c r="AC1918" s="15"/>
      <c r="AD1918" s="15"/>
      <c r="AE1918" s="15"/>
      <c r="AF1918" s="15"/>
      <c r="AG1918" s="15" t="s">
        <v>131</v>
      </c>
      <c r="AH1918" s="15">
        <v>0</v>
      </c>
      <c r="AI1918" s="15"/>
      <c r="AJ1918" s="15"/>
      <c r="AK1918" s="15"/>
      <c r="AL1918" s="15"/>
      <c r="AM1918" s="15"/>
      <c r="AN1918" s="15"/>
      <c r="AO1918" s="15"/>
      <c r="AP1918" s="15"/>
      <c r="AQ1918" s="15"/>
      <c r="AR1918" s="15"/>
      <c r="AS1918" s="15"/>
      <c r="AT1918" s="15"/>
      <c r="AU1918" s="15"/>
      <c r="AV1918" s="15"/>
      <c r="AW1918" s="15"/>
      <c r="AX1918" s="15"/>
      <c r="AY1918" s="15"/>
      <c r="AZ1918" s="15"/>
      <c r="BA1918" s="15"/>
      <c r="BB1918" s="15"/>
      <c r="BC1918" s="15"/>
      <c r="BD1918" s="15"/>
      <c r="BE1918" s="15"/>
      <c r="BF1918" s="15"/>
      <c r="BG1918" s="15"/>
      <c r="BH1918" s="15"/>
    </row>
    <row r="1919" spans="1:60" outlineLevel="3">
      <c r="A1919" s="18"/>
      <c r="B1919" s="19"/>
      <c r="C1919" s="30" t="s">
        <v>464</v>
      </c>
      <c r="D1919" s="23"/>
      <c r="E1919" s="34">
        <v>6.0750000000000002</v>
      </c>
      <c r="F1919" s="21"/>
      <c r="G1919" s="21"/>
      <c r="H1919" s="21"/>
      <c r="I1919" s="21"/>
      <c r="J1919" s="21"/>
      <c r="K1919" s="21"/>
      <c r="L1919" s="21"/>
      <c r="M1919" s="21"/>
      <c r="N1919" s="393"/>
      <c r="O1919" s="393"/>
      <c r="P1919" s="393"/>
      <c r="Q1919" s="393"/>
      <c r="R1919" s="21"/>
      <c r="S1919" s="21"/>
      <c r="T1919" s="21"/>
      <c r="U1919" s="21"/>
      <c r="V1919" s="21"/>
      <c r="W1919" s="21"/>
      <c r="X1919" s="21"/>
      <c r="Y1919" s="21"/>
      <c r="Z1919" s="15"/>
      <c r="AA1919" s="15"/>
      <c r="AB1919" s="15"/>
      <c r="AC1919" s="15"/>
      <c r="AD1919" s="15"/>
      <c r="AE1919" s="15"/>
      <c r="AF1919" s="15"/>
      <c r="AG1919" s="15" t="s">
        <v>131</v>
      </c>
      <c r="AH1919" s="15">
        <v>0</v>
      </c>
      <c r="AI1919" s="15"/>
      <c r="AJ1919" s="15"/>
      <c r="AK1919" s="15"/>
      <c r="AL1919" s="15"/>
      <c r="AM1919" s="15"/>
      <c r="AN1919" s="15"/>
      <c r="AO1919" s="15"/>
      <c r="AP1919" s="15"/>
      <c r="AQ1919" s="15"/>
      <c r="AR1919" s="15"/>
      <c r="AS1919" s="15"/>
      <c r="AT1919" s="15"/>
      <c r="AU1919" s="15"/>
      <c r="AV1919" s="15"/>
      <c r="AW1919" s="15"/>
      <c r="AX1919" s="15"/>
      <c r="AY1919" s="15"/>
      <c r="AZ1919" s="15"/>
      <c r="BA1919" s="15"/>
      <c r="BB1919" s="15"/>
      <c r="BC1919" s="15"/>
      <c r="BD1919" s="15"/>
      <c r="BE1919" s="15"/>
      <c r="BF1919" s="15"/>
      <c r="BG1919" s="15"/>
      <c r="BH1919" s="15"/>
    </row>
    <row r="1920" spans="1:60" outlineLevel="3">
      <c r="A1920" s="18"/>
      <c r="B1920" s="19"/>
      <c r="C1920" s="30" t="s">
        <v>465</v>
      </c>
      <c r="D1920" s="23"/>
      <c r="E1920" s="34">
        <v>14.85</v>
      </c>
      <c r="F1920" s="21"/>
      <c r="G1920" s="21"/>
      <c r="H1920" s="21"/>
      <c r="I1920" s="21"/>
      <c r="J1920" s="21"/>
      <c r="K1920" s="21"/>
      <c r="L1920" s="21"/>
      <c r="M1920" s="21"/>
      <c r="N1920" s="393"/>
      <c r="O1920" s="393"/>
      <c r="P1920" s="393"/>
      <c r="Q1920" s="393"/>
      <c r="R1920" s="21"/>
      <c r="S1920" s="21"/>
      <c r="T1920" s="21"/>
      <c r="U1920" s="21"/>
      <c r="V1920" s="21"/>
      <c r="W1920" s="21"/>
      <c r="X1920" s="21"/>
      <c r="Y1920" s="21"/>
      <c r="Z1920" s="15"/>
      <c r="AA1920" s="15"/>
      <c r="AB1920" s="15"/>
      <c r="AC1920" s="15"/>
      <c r="AD1920" s="15"/>
      <c r="AE1920" s="15"/>
      <c r="AF1920" s="15"/>
      <c r="AG1920" s="15" t="s">
        <v>131</v>
      </c>
      <c r="AH1920" s="15">
        <v>0</v>
      </c>
      <c r="AI1920" s="15"/>
      <c r="AJ1920" s="15"/>
      <c r="AK1920" s="15"/>
      <c r="AL1920" s="15"/>
      <c r="AM1920" s="15"/>
      <c r="AN1920" s="15"/>
      <c r="AO1920" s="15"/>
      <c r="AP1920" s="15"/>
      <c r="AQ1920" s="15"/>
      <c r="AR1920" s="15"/>
      <c r="AS1920" s="15"/>
      <c r="AT1920" s="15"/>
      <c r="AU1920" s="15"/>
      <c r="AV1920" s="15"/>
      <c r="AW1920" s="15"/>
      <c r="AX1920" s="15"/>
      <c r="AY1920" s="15"/>
      <c r="AZ1920" s="15"/>
      <c r="BA1920" s="15"/>
      <c r="BB1920" s="15"/>
      <c r="BC1920" s="15"/>
      <c r="BD1920" s="15"/>
      <c r="BE1920" s="15"/>
      <c r="BF1920" s="15"/>
      <c r="BG1920" s="15"/>
      <c r="BH1920" s="15"/>
    </row>
    <row r="1921" spans="1:60" outlineLevel="3">
      <c r="A1921" s="18"/>
      <c r="B1921" s="19"/>
      <c r="C1921" s="30" t="s">
        <v>444</v>
      </c>
      <c r="D1921" s="23"/>
      <c r="E1921" s="34">
        <v>6.375</v>
      </c>
      <c r="F1921" s="21"/>
      <c r="G1921" s="21"/>
      <c r="H1921" s="21"/>
      <c r="I1921" s="21"/>
      <c r="J1921" s="21"/>
      <c r="K1921" s="21"/>
      <c r="L1921" s="21"/>
      <c r="M1921" s="21"/>
      <c r="N1921" s="393"/>
      <c r="O1921" s="393"/>
      <c r="P1921" s="393"/>
      <c r="Q1921" s="393"/>
      <c r="R1921" s="21"/>
      <c r="S1921" s="21"/>
      <c r="T1921" s="21"/>
      <c r="U1921" s="21"/>
      <c r="V1921" s="21"/>
      <c r="W1921" s="21"/>
      <c r="X1921" s="21"/>
      <c r="Y1921" s="21"/>
      <c r="Z1921" s="15"/>
      <c r="AA1921" s="15"/>
      <c r="AB1921" s="15"/>
      <c r="AC1921" s="15"/>
      <c r="AD1921" s="15"/>
      <c r="AE1921" s="15"/>
      <c r="AF1921" s="15"/>
      <c r="AG1921" s="15" t="s">
        <v>131</v>
      </c>
      <c r="AH1921" s="15">
        <v>0</v>
      </c>
      <c r="AI1921" s="15"/>
      <c r="AJ1921" s="15"/>
      <c r="AK1921" s="15"/>
      <c r="AL1921" s="15"/>
      <c r="AM1921" s="15"/>
      <c r="AN1921" s="15"/>
      <c r="AO1921" s="15"/>
      <c r="AP1921" s="15"/>
      <c r="AQ1921" s="15"/>
      <c r="AR1921" s="15"/>
      <c r="AS1921" s="15"/>
      <c r="AT1921" s="15"/>
      <c r="AU1921" s="15"/>
      <c r="AV1921" s="15"/>
      <c r="AW1921" s="15"/>
      <c r="AX1921" s="15"/>
      <c r="AY1921" s="15"/>
      <c r="AZ1921" s="15"/>
      <c r="BA1921" s="15"/>
      <c r="BB1921" s="15"/>
      <c r="BC1921" s="15"/>
      <c r="BD1921" s="15"/>
      <c r="BE1921" s="15"/>
      <c r="BF1921" s="15"/>
      <c r="BG1921" s="15"/>
      <c r="BH1921" s="15"/>
    </row>
    <row r="1922" spans="1:60" outlineLevel="3">
      <c r="A1922" s="18"/>
      <c r="B1922" s="19"/>
      <c r="C1922" s="30" t="s">
        <v>466</v>
      </c>
      <c r="D1922" s="23"/>
      <c r="E1922" s="34">
        <v>22.875</v>
      </c>
      <c r="F1922" s="21"/>
      <c r="G1922" s="21"/>
      <c r="H1922" s="21"/>
      <c r="I1922" s="21"/>
      <c r="J1922" s="21"/>
      <c r="K1922" s="21"/>
      <c r="L1922" s="21"/>
      <c r="M1922" s="21"/>
      <c r="N1922" s="393"/>
      <c r="O1922" s="393"/>
      <c r="P1922" s="393"/>
      <c r="Q1922" s="393"/>
      <c r="R1922" s="21"/>
      <c r="S1922" s="21"/>
      <c r="T1922" s="21"/>
      <c r="U1922" s="21"/>
      <c r="V1922" s="21"/>
      <c r="W1922" s="21"/>
      <c r="X1922" s="21"/>
      <c r="Y1922" s="21"/>
      <c r="Z1922" s="15"/>
      <c r="AA1922" s="15"/>
      <c r="AB1922" s="15"/>
      <c r="AC1922" s="15"/>
      <c r="AD1922" s="15"/>
      <c r="AE1922" s="15"/>
      <c r="AF1922" s="15"/>
      <c r="AG1922" s="15" t="s">
        <v>131</v>
      </c>
      <c r="AH1922" s="15">
        <v>0</v>
      </c>
      <c r="AI1922" s="15"/>
      <c r="AJ1922" s="15"/>
      <c r="AK1922" s="15"/>
      <c r="AL1922" s="15"/>
      <c r="AM1922" s="15"/>
      <c r="AN1922" s="15"/>
      <c r="AO1922" s="15"/>
      <c r="AP1922" s="15"/>
      <c r="AQ1922" s="15"/>
      <c r="AR1922" s="15"/>
      <c r="AS1922" s="15"/>
      <c r="AT1922" s="15"/>
      <c r="AU1922" s="15"/>
      <c r="AV1922" s="15"/>
      <c r="AW1922" s="15"/>
      <c r="AX1922" s="15"/>
      <c r="AY1922" s="15"/>
      <c r="AZ1922" s="15"/>
      <c r="BA1922" s="15"/>
      <c r="BB1922" s="15"/>
      <c r="BC1922" s="15"/>
      <c r="BD1922" s="15"/>
      <c r="BE1922" s="15"/>
      <c r="BF1922" s="15"/>
      <c r="BG1922" s="15"/>
      <c r="BH1922" s="15"/>
    </row>
    <row r="1923" spans="1:60" outlineLevel="3">
      <c r="A1923" s="18"/>
      <c r="B1923" s="19"/>
      <c r="C1923" s="30" t="s">
        <v>467</v>
      </c>
      <c r="D1923" s="23"/>
      <c r="E1923" s="34">
        <v>19.425000000000001</v>
      </c>
      <c r="F1923" s="21"/>
      <c r="G1923" s="21"/>
      <c r="H1923" s="21"/>
      <c r="I1923" s="21"/>
      <c r="J1923" s="21"/>
      <c r="K1923" s="21"/>
      <c r="L1923" s="21"/>
      <c r="M1923" s="21"/>
      <c r="N1923" s="393"/>
      <c r="O1923" s="393"/>
      <c r="P1923" s="393"/>
      <c r="Q1923" s="393"/>
      <c r="R1923" s="21"/>
      <c r="S1923" s="21"/>
      <c r="T1923" s="21"/>
      <c r="U1923" s="21"/>
      <c r="V1923" s="21"/>
      <c r="W1923" s="21"/>
      <c r="X1923" s="21"/>
      <c r="Y1923" s="21"/>
      <c r="Z1923" s="15"/>
      <c r="AA1923" s="15"/>
      <c r="AB1923" s="15"/>
      <c r="AC1923" s="15"/>
      <c r="AD1923" s="15"/>
      <c r="AE1923" s="15"/>
      <c r="AF1923" s="15"/>
      <c r="AG1923" s="15" t="s">
        <v>131</v>
      </c>
      <c r="AH1923" s="15">
        <v>0</v>
      </c>
      <c r="AI1923" s="15"/>
      <c r="AJ1923" s="15"/>
      <c r="AK1923" s="15"/>
      <c r="AL1923" s="15"/>
      <c r="AM1923" s="15"/>
      <c r="AN1923" s="15"/>
      <c r="AO1923" s="15"/>
      <c r="AP1923" s="15"/>
      <c r="AQ1923" s="15"/>
      <c r="AR1923" s="15"/>
      <c r="AS1923" s="15"/>
      <c r="AT1923" s="15"/>
      <c r="AU1923" s="15"/>
      <c r="AV1923" s="15"/>
      <c r="AW1923" s="15"/>
      <c r="AX1923" s="15"/>
      <c r="AY1923" s="15"/>
      <c r="AZ1923" s="15"/>
      <c r="BA1923" s="15"/>
      <c r="BB1923" s="15"/>
      <c r="BC1923" s="15"/>
      <c r="BD1923" s="15"/>
      <c r="BE1923" s="15"/>
      <c r="BF1923" s="15"/>
      <c r="BG1923" s="15"/>
      <c r="BH1923" s="15"/>
    </row>
    <row r="1924" spans="1:60" outlineLevel="3">
      <c r="A1924" s="18"/>
      <c r="B1924" s="19"/>
      <c r="C1924" s="30" t="s">
        <v>468</v>
      </c>
      <c r="D1924" s="23"/>
      <c r="E1924" s="34">
        <v>25.725000000000001</v>
      </c>
      <c r="F1924" s="21"/>
      <c r="G1924" s="21"/>
      <c r="H1924" s="21"/>
      <c r="I1924" s="21"/>
      <c r="J1924" s="21"/>
      <c r="K1924" s="21"/>
      <c r="L1924" s="21"/>
      <c r="M1924" s="21"/>
      <c r="N1924" s="393"/>
      <c r="O1924" s="393"/>
      <c r="P1924" s="393"/>
      <c r="Q1924" s="393"/>
      <c r="R1924" s="21"/>
      <c r="S1924" s="21"/>
      <c r="T1924" s="21"/>
      <c r="U1924" s="21"/>
      <c r="V1924" s="21"/>
      <c r="W1924" s="21"/>
      <c r="X1924" s="21"/>
      <c r="Y1924" s="21"/>
      <c r="Z1924" s="15"/>
      <c r="AA1924" s="15"/>
      <c r="AB1924" s="15"/>
      <c r="AC1924" s="15"/>
      <c r="AD1924" s="15"/>
      <c r="AE1924" s="15"/>
      <c r="AF1924" s="15"/>
      <c r="AG1924" s="15" t="s">
        <v>131</v>
      </c>
      <c r="AH1924" s="15">
        <v>0</v>
      </c>
      <c r="AI1924" s="15"/>
      <c r="AJ1924" s="15"/>
      <c r="AK1924" s="15"/>
      <c r="AL1924" s="15"/>
      <c r="AM1924" s="15"/>
      <c r="AN1924" s="15"/>
      <c r="AO1924" s="15"/>
      <c r="AP1924" s="15"/>
      <c r="AQ1924" s="15"/>
      <c r="AR1924" s="15"/>
      <c r="AS1924" s="15"/>
      <c r="AT1924" s="15"/>
      <c r="AU1924" s="15"/>
      <c r="AV1924" s="15"/>
      <c r="AW1924" s="15"/>
      <c r="AX1924" s="15"/>
      <c r="AY1924" s="15"/>
      <c r="AZ1924" s="15"/>
      <c r="BA1924" s="15"/>
      <c r="BB1924" s="15"/>
      <c r="BC1924" s="15"/>
      <c r="BD1924" s="15"/>
      <c r="BE1924" s="15"/>
      <c r="BF1924" s="15"/>
      <c r="BG1924" s="15"/>
      <c r="BH1924" s="15"/>
    </row>
    <row r="1925" spans="1:60" outlineLevel="3">
      <c r="A1925" s="18"/>
      <c r="B1925" s="19"/>
      <c r="C1925" s="30" t="s">
        <v>469</v>
      </c>
      <c r="D1925" s="23"/>
      <c r="E1925" s="34">
        <v>14.25</v>
      </c>
      <c r="F1925" s="21"/>
      <c r="G1925" s="21"/>
      <c r="H1925" s="21"/>
      <c r="I1925" s="21"/>
      <c r="J1925" s="21"/>
      <c r="K1925" s="21"/>
      <c r="L1925" s="21"/>
      <c r="M1925" s="21"/>
      <c r="N1925" s="393"/>
      <c r="O1925" s="393"/>
      <c r="P1925" s="393"/>
      <c r="Q1925" s="393"/>
      <c r="R1925" s="21"/>
      <c r="S1925" s="21"/>
      <c r="T1925" s="21"/>
      <c r="U1925" s="21"/>
      <c r="V1925" s="21"/>
      <c r="W1925" s="21"/>
      <c r="X1925" s="21"/>
      <c r="Y1925" s="21"/>
      <c r="Z1925" s="15"/>
      <c r="AA1925" s="15"/>
      <c r="AB1925" s="15"/>
      <c r="AC1925" s="15"/>
      <c r="AD1925" s="15"/>
      <c r="AE1925" s="15"/>
      <c r="AF1925" s="15"/>
      <c r="AG1925" s="15" t="s">
        <v>131</v>
      </c>
      <c r="AH1925" s="15">
        <v>0</v>
      </c>
      <c r="AI1925" s="15"/>
      <c r="AJ1925" s="15"/>
      <c r="AK1925" s="15"/>
      <c r="AL1925" s="15"/>
      <c r="AM1925" s="15"/>
      <c r="AN1925" s="15"/>
      <c r="AO1925" s="15"/>
      <c r="AP1925" s="15"/>
      <c r="AQ1925" s="15"/>
      <c r="AR1925" s="15"/>
      <c r="AS1925" s="15"/>
      <c r="AT1925" s="15"/>
      <c r="AU1925" s="15"/>
      <c r="AV1925" s="15"/>
      <c r="AW1925" s="15"/>
      <c r="AX1925" s="15"/>
      <c r="AY1925" s="15"/>
      <c r="AZ1925" s="15"/>
      <c r="BA1925" s="15"/>
      <c r="BB1925" s="15"/>
      <c r="BC1925" s="15"/>
      <c r="BD1925" s="15"/>
      <c r="BE1925" s="15"/>
      <c r="BF1925" s="15"/>
      <c r="BG1925" s="15"/>
      <c r="BH1925" s="15"/>
    </row>
    <row r="1926" spans="1:60" ht="22.5" outlineLevel="3">
      <c r="A1926" s="18"/>
      <c r="B1926" s="19"/>
      <c r="C1926" s="30" t="s">
        <v>470</v>
      </c>
      <c r="D1926" s="23"/>
      <c r="E1926" s="34">
        <v>214.51949999999999</v>
      </c>
      <c r="F1926" s="21"/>
      <c r="G1926" s="21"/>
      <c r="H1926" s="21"/>
      <c r="I1926" s="21"/>
      <c r="J1926" s="21"/>
      <c r="K1926" s="21"/>
      <c r="L1926" s="21"/>
      <c r="M1926" s="21"/>
      <c r="N1926" s="393"/>
      <c r="O1926" s="393"/>
      <c r="P1926" s="393"/>
      <c r="Q1926" s="393"/>
      <c r="R1926" s="21"/>
      <c r="S1926" s="21"/>
      <c r="T1926" s="21"/>
      <c r="U1926" s="21"/>
      <c r="V1926" s="21"/>
      <c r="W1926" s="21"/>
      <c r="X1926" s="21"/>
      <c r="Y1926" s="21"/>
      <c r="Z1926" s="15"/>
      <c r="AA1926" s="15"/>
      <c r="AB1926" s="15"/>
      <c r="AC1926" s="15"/>
      <c r="AD1926" s="15"/>
      <c r="AE1926" s="15"/>
      <c r="AF1926" s="15"/>
      <c r="AG1926" s="15" t="s">
        <v>131</v>
      </c>
      <c r="AH1926" s="15">
        <v>0</v>
      </c>
      <c r="AI1926" s="15"/>
      <c r="AJ1926" s="15"/>
      <c r="AK1926" s="15"/>
      <c r="AL1926" s="15"/>
      <c r="AM1926" s="15"/>
      <c r="AN1926" s="15"/>
      <c r="AO1926" s="15"/>
      <c r="AP1926" s="15"/>
      <c r="AQ1926" s="15"/>
      <c r="AR1926" s="15"/>
      <c r="AS1926" s="15"/>
      <c r="AT1926" s="15"/>
      <c r="AU1926" s="15"/>
      <c r="AV1926" s="15"/>
      <c r="AW1926" s="15"/>
      <c r="AX1926" s="15"/>
      <c r="AY1926" s="15"/>
      <c r="AZ1926" s="15"/>
      <c r="BA1926" s="15"/>
      <c r="BB1926" s="15"/>
      <c r="BC1926" s="15"/>
      <c r="BD1926" s="15"/>
      <c r="BE1926" s="15"/>
      <c r="BF1926" s="15"/>
      <c r="BG1926" s="15"/>
      <c r="BH1926" s="15"/>
    </row>
    <row r="1927" spans="1:60" outlineLevel="3">
      <c r="A1927" s="18"/>
      <c r="B1927" s="19"/>
      <c r="C1927" s="30" t="s">
        <v>471</v>
      </c>
      <c r="D1927" s="23"/>
      <c r="E1927" s="34">
        <v>246.6</v>
      </c>
      <c r="F1927" s="21"/>
      <c r="G1927" s="21"/>
      <c r="H1927" s="21"/>
      <c r="I1927" s="21"/>
      <c r="J1927" s="21"/>
      <c r="K1927" s="21"/>
      <c r="L1927" s="21"/>
      <c r="M1927" s="21"/>
      <c r="N1927" s="393"/>
      <c r="O1927" s="393"/>
      <c r="P1927" s="393"/>
      <c r="Q1927" s="393"/>
      <c r="R1927" s="21"/>
      <c r="S1927" s="21"/>
      <c r="T1927" s="21"/>
      <c r="U1927" s="21"/>
      <c r="V1927" s="21"/>
      <c r="W1927" s="21"/>
      <c r="X1927" s="21"/>
      <c r="Y1927" s="21"/>
      <c r="Z1927" s="15"/>
      <c r="AA1927" s="15"/>
      <c r="AB1927" s="15"/>
      <c r="AC1927" s="15"/>
      <c r="AD1927" s="15"/>
      <c r="AE1927" s="15"/>
      <c r="AF1927" s="15"/>
      <c r="AG1927" s="15" t="s">
        <v>131</v>
      </c>
      <c r="AH1927" s="15">
        <v>0</v>
      </c>
      <c r="AI1927" s="15"/>
      <c r="AJ1927" s="15"/>
      <c r="AK1927" s="15"/>
      <c r="AL1927" s="15"/>
      <c r="AM1927" s="15"/>
      <c r="AN1927" s="15"/>
      <c r="AO1927" s="15"/>
      <c r="AP1927" s="15"/>
      <c r="AQ1927" s="15"/>
      <c r="AR1927" s="15"/>
      <c r="AS1927" s="15"/>
      <c r="AT1927" s="15"/>
      <c r="AU1927" s="15"/>
      <c r="AV1927" s="15"/>
      <c r="AW1927" s="15"/>
      <c r="AX1927" s="15"/>
      <c r="AY1927" s="15"/>
      <c r="AZ1927" s="15"/>
      <c r="BA1927" s="15"/>
      <c r="BB1927" s="15"/>
      <c r="BC1927" s="15"/>
      <c r="BD1927" s="15"/>
      <c r="BE1927" s="15"/>
      <c r="BF1927" s="15"/>
      <c r="BG1927" s="15"/>
      <c r="BH1927" s="15"/>
    </row>
    <row r="1928" spans="1:60" outlineLevel="3">
      <c r="A1928" s="18"/>
      <c r="B1928" s="19"/>
      <c r="C1928" s="30" t="s">
        <v>462</v>
      </c>
      <c r="D1928" s="23"/>
      <c r="E1928" s="34">
        <v>98.82</v>
      </c>
      <c r="F1928" s="21"/>
      <c r="G1928" s="21"/>
      <c r="H1928" s="21"/>
      <c r="I1928" s="21"/>
      <c r="J1928" s="21"/>
      <c r="K1928" s="21"/>
      <c r="L1928" s="21"/>
      <c r="M1928" s="21"/>
      <c r="N1928" s="393"/>
      <c r="O1928" s="393"/>
      <c r="P1928" s="393"/>
      <c r="Q1928" s="393"/>
      <c r="R1928" s="21"/>
      <c r="S1928" s="21"/>
      <c r="T1928" s="21"/>
      <c r="U1928" s="21"/>
      <c r="V1928" s="21"/>
      <c r="W1928" s="21"/>
      <c r="X1928" s="21"/>
      <c r="Y1928" s="21"/>
      <c r="Z1928" s="15"/>
      <c r="AA1928" s="15"/>
      <c r="AB1928" s="15"/>
      <c r="AC1928" s="15"/>
      <c r="AD1928" s="15"/>
      <c r="AE1928" s="15"/>
      <c r="AF1928" s="15"/>
      <c r="AG1928" s="15" t="s">
        <v>131</v>
      </c>
      <c r="AH1928" s="15">
        <v>0</v>
      </c>
      <c r="AI1928" s="15"/>
      <c r="AJ1928" s="15"/>
      <c r="AK1928" s="15"/>
      <c r="AL1928" s="15"/>
      <c r="AM1928" s="15"/>
      <c r="AN1928" s="15"/>
      <c r="AO1928" s="15"/>
      <c r="AP1928" s="15"/>
      <c r="AQ1928" s="15"/>
      <c r="AR1928" s="15"/>
      <c r="AS1928" s="15"/>
      <c r="AT1928" s="15"/>
      <c r="AU1928" s="15"/>
      <c r="AV1928" s="15"/>
      <c r="AW1928" s="15"/>
      <c r="AX1928" s="15"/>
      <c r="AY1928" s="15"/>
      <c r="AZ1928" s="15"/>
      <c r="BA1928" s="15"/>
      <c r="BB1928" s="15"/>
      <c r="BC1928" s="15"/>
      <c r="BD1928" s="15"/>
      <c r="BE1928" s="15"/>
      <c r="BF1928" s="15"/>
      <c r="BG1928" s="15"/>
      <c r="BH1928" s="15"/>
    </row>
    <row r="1929" spans="1:60" outlineLevel="3">
      <c r="A1929" s="18"/>
      <c r="B1929" s="19"/>
      <c r="C1929" s="30" t="s">
        <v>472</v>
      </c>
      <c r="D1929" s="23"/>
      <c r="E1929" s="34">
        <v>95.4</v>
      </c>
      <c r="F1929" s="21"/>
      <c r="G1929" s="21"/>
      <c r="H1929" s="21"/>
      <c r="I1929" s="21"/>
      <c r="J1929" s="21"/>
      <c r="K1929" s="21"/>
      <c r="L1929" s="21"/>
      <c r="M1929" s="21"/>
      <c r="N1929" s="393"/>
      <c r="O1929" s="393"/>
      <c r="P1929" s="393"/>
      <c r="Q1929" s="393"/>
      <c r="R1929" s="21"/>
      <c r="S1929" s="21"/>
      <c r="T1929" s="21"/>
      <c r="U1929" s="21"/>
      <c r="V1929" s="21"/>
      <c r="W1929" s="21"/>
      <c r="X1929" s="21"/>
      <c r="Y1929" s="21"/>
      <c r="Z1929" s="15"/>
      <c r="AA1929" s="15"/>
      <c r="AB1929" s="15"/>
      <c r="AC1929" s="15"/>
      <c r="AD1929" s="15"/>
      <c r="AE1929" s="15"/>
      <c r="AF1929" s="15"/>
      <c r="AG1929" s="15" t="s">
        <v>131</v>
      </c>
      <c r="AH1929" s="15">
        <v>0</v>
      </c>
      <c r="AI1929" s="15"/>
      <c r="AJ1929" s="15"/>
      <c r="AK1929" s="15"/>
      <c r="AL1929" s="15"/>
      <c r="AM1929" s="15"/>
      <c r="AN1929" s="15"/>
      <c r="AO1929" s="15"/>
      <c r="AP1929" s="15"/>
      <c r="AQ1929" s="15"/>
      <c r="AR1929" s="15"/>
      <c r="AS1929" s="15"/>
      <c r="AT1929" s="15"/>
      <c r="AU1929" s="15"/>
      <c r="AV1929" s="15"/>
      <c r="AW1929" s="15"/>
      <c r="AX1929" s="15"/>
      <c r="AY1929" s="15"/>
      <c r="AZ1929" s="15"/>
      <c r="BA1929" s="15"/>
      <c r="BB1929" s="15"/>
      <c r="BC1929" s="15"/>
      <c r="BD1929" s="15"/>
      <c r="BE1929" s="15"/>
      <c r="BF1929" s="15"/>
      <c r="BG1929" s="15"/>
      <c r="BH1929" s="15"/>
    </row>
    <row r="1930" spans="1:60" outlineLevel="3">
      <c r="A1930" s="18"/>
      <c r="B1930" s="19"/>
      <c r="C1930" s="30" t="s">
        <v>473</v>
      </c>
      <c r="D1930" s="23"/>
      <c r="E1930" s="34">
        <v>99.72</v>
      </c>
      <c r="F1930" s="21"/>
      <c r="G1930" s="21"/>
      <c r="H1930" s="21"/>
      <c r="I1930" s="21"/>
      <c r="J1930" s="21"/>
      <c r="K1930" s="21"/>
      <c r="L1930" s="21"/>
      <c r="M1930" s="21"/>
      <c r="N1930" s="393"/>
      <c r="O1930" s="393"/>
      <c r="P1930" s="393"/>
      <c r="Q1930" s="393"/>
      <c r="R1930" s="21"/>
      <c r="S1930" s="21"/>
      <c r="T1930" s="21"/>
      <c r="U1930" s="21"/>
      <c r="V1930" s="21"/>
      <c r="W1930" s="21"/>
      <c r="X1930" s="21"/>
      <c r="Y1930" s="21"/>
      <c r="Z1930" s="15"/>
      <c r="AA1930" s="15"/>
      <c r="AB1930" s="15"/>
      <c r="AC1930" s="15"/>
      <c r="AD1930" s="15"/>
      <c r="AE1930" s="15"/>
      <c r="AF1930" s="15"/>
      <c r="AG1930" s="15" t="s">
        <v>131</v>
      </c>
      <c r="AH1930" s="15">
        <v>0</v>
      </c>
      <c r="AI1930" s="15"/>
      <c r="AJ1930" s="15"/>
      <c r="AK1930" s="15"/>
      <c r="AL1930" s="15"/>
      <c r="AM1930" s="15"/>
      <c r="AN1930" s="15"/>
      <c r="AO1930" s="15"/>
      <c r="AP1930" s="15"/>
      <c r="AQ1930" s="15"/>
      <c r="AR1930" s="15"/>
      <c r="AS1930" s="15"/>
      <c r="AT1930" s="15"/>
      <c r="AU1930" s="15"/>
      <c r="AV1930" s="15"/>
      <c r="AW1930" s="15"/>
      <c r="AX1930" s="15"/>
      <c r="AY1930" s="15"/>
      <c r="AZ1930" s="15"/>
      <c r="BA1930" s="15"/>
      <c r="BB1930" s="15"/>
      <c r="BC1930" s="15"/>
      <c r="BD1930" s="15"/>
      <c r="BE1930" s="15"/>
      <c r="BF1930" s="15"/>
      <c r="BG1930" s="15"/>
      <c r="BH1930" s="15"/>
    </row>
    <row r="1931" spans="1:60" outlineLevel="3">
      <c r="A1931" s="18"/>
      <c r="B1931" s="19"/>
      <c r="C1931" s="30" t="s">
        <v>474</v>
      </c>
      <c r="D1931" s="23"/>
      <c r="E1931" s="34">
        <v>72.63</v>
      </c>
      <c r="F1931" s="21"/>
      <c r="G1931" s="21"/>
      <c r="H1931" s="21"/>
      <c r="I1931" s="21"/>
      <c r="J1931" s="21"/>
      <c r="K1931" s="21"/>
      <c r="L1931" s="21"/>
      <c r="M1931" s="21"/>
      <c r="N1931" s="393"/>
      <c r="O1931" s="393"/>
      <c r="P1931" s="393"/>
      <c r="Q1931" s="393"/>
      <c r="R1931" s="21"/>
      <c r="S1931" s="21"/>
      <c r="T1931" s="21"/>
      <c r="U1931" s="21"/>
      <c r="V1931" s="21"/>
      <c r="W1931" s="21"/>
      <c r="X1931" s="21"/>
      <c r="Y1931" s="21"/>
      <c r="Z1931" s="15"/>
      <c r="AA1931" s="15"/>
      <c r="AB1931" s="15"/>
      <c r="AC1931" s="15"/>
      <c r="AD1931" s="15"/>
      <c r="AE1931" s="15"/>
      <c r="AF1931" s="15"/>
      <c r="AG1931" s="15" t="s">
        <v>131</v>
      </c>
      <c r="AH1931" s="15">
        <v>0</v>
      </c>
      <c r="AI1931" s="15"/>
      <c r="AJ1931" s="15"/>
      <c r="AK1931" s="15"/>
      <c r="AL1931" s="15"/>
      <c r="AM1931" s="15"/>
      <c r="AN1931" s="15"/>
      <c r="AO1931" s="15"/>
      <c r="AP1931" s="15"/>
      <c r="AQ1931" s="15"/>
      <c r="AR1931" s="15"/>
      <c r="AS1931" s="15"/>
      <c r="AT1931" s="15"/>
      <c r="AU1931" s="15"/>
      <c r="AV1931" s="15"/>
      <c r="AW1931" s="15"/>
      <c r="AX1931" s="15"/>
      <c r="AY1931" s="15"/>
      <c r="AZ1931" s="15"/>
      <c r="BA1931" s="15"/>
      <c r="BB1931" s="15"/>
      <c r="BC1931" s="15"/>
      <c r="BD1931" s="15"/>
      <c r="BE1931" s="15"/>
      <c r="BF1931" s="15"/>
      <c r="BG1931" s="15"/>
      <c r="BH1931" s="15"/>
    </row>
    <row r="1932" spans="1:60" outlineLevel="3">
      <c r="A1932" s="18"/>
      <c r="B1932" s="19"/>
      <c r="C1932" s="30" t="s">
        <v>475</v>
      </c>
      <c r="D1932" s="23"/>
      <c r="E1932" s="34">
        <v>96.48</v>
      </c>
      <c r="F1932" s="21"/>
      <c r="G1932" s="21"/>
      <c r="H1932" s="21"/>
      <c r="I1932" s="21"/>
      <c r="J1932" s="21"/>
      <c r="K1932" s="21"/>
      <c r="L1932" s="21"/>
      <c r="M1932" s="21"/>
      <c r="N1932" s="393"/>
      <c r="O1932" s="393"/>
      <c r="P1932" s="393"/>
      <c r="Q1932" s="393"/>
      <c r="R1932" s="21"/>
      <c r="S1932" s="21"/>
      <c r="T1932" s="21"/>
      <c r="U1932" s="21"/>
      <c r="V1932" s="21"/>
      <c r="W1932" s="21"/>
      <c r="X1932" s="21"/>
      <c r="Y1932" s="21"/>
      <c r="Z1932" s="15"/>
      <c r="AA1932" s="15"/>
      <c r="AB1932" s="15"/>
      <c r="AC1932" s="15"/>
      <c r="AD1932" s="15"/>
      <c r="AE1932" s="15"/>
      <c r="AF1932" s="15"/>
      <c r="AG1932" s="15" t="s">
        <v>131</v>
      </c>
      <c r="AH1932" s="15">
        <v>0</v>
      </c>
      <c r="AI1932" s="15"/>
      <c r="AJ1932" s="15"/>
      <c r="AK1932" s="15"/>
      <c r="AL1932" s="15"/>
      <c r="AM1932" s="15"/>
      <c r="AN1932" s="15"/>
      <c r="AO1932" s="15"/>
      <c r="AP1932" s="15"/>
      <c r="AQ1932" s="15"/>
      <c r="AR1932" s="15"/>
      <c r="AS1932" s="15"/>
      <c r="AT1932" s="15"/>
      <c r="AU1932" s="15"/>
      <c r="AV1932" s="15"/>
      <c r="AW1932" s="15"/>
      <c r="AX1932" s="15"/>
      <c r="AY1932" s="15"/>
      <c r="AZ1932" s="15"/>
      <c r="BA1932" s="15"/>
      <c r="BB1932" s="15"/>
      <c r="BC1932" s="15"/>
      <c r="BD1932" s="15"/>
      <c r="BE1932" s="15"/>
      <c r="BF1932" s="15"/>
      <c r="BG1932" s="15"/>
      <c r="BH1932" s="15"/>
    </row>
    <row r="1933" spans="1:60" outlineLevel="3">
      <c r="A1933" s="18"/>
      <c r="B1933" s="19"/>
      <c r="C1933" s="30" t="s">
        <v>476</v>
      </c>
      <c r="D1933" s="23"/>
      <c r="E1933" s="34">
        <v>98.1</v>
      </c>
      <c r="F1933" s="21"/>
      <c r="G1933" s="21"/>
      <c r="H1933" s="21"/>
      <c r="I1933" s="21"/>
      <c r="J1933" s="21"/>
      <c r="K1933" s="21"/>
      <c r="L1933" s="21"/>
      <c r="M1933" s="21"/>
      <c r="N1933" s="393"/>
      <c r="O1933" s="393"/>
      <c r="P1933" s="393"/>
      <c r="Q1933" s="393"/>
      <c r="R1933" s="21"/>
      <c r="S1933" s="21"/>
      <c r="T1933" s="21"/>
      <c r="U1933" s="21"/>
      <c r="V1933" s="21"/>
      <c r="W1933" s="21"/>
      <c r="X1933" s="21"/>
      <c r="Y1933" s="21"/>
      <c r="Z1933" s="15"/>
      <c r="AA1933" s="15"/>
      <c r="AB1933" s="15"/>
      <c r="AC1933" s="15"/>
      <c r="AD1933" s="15"/>
      <c r="AE1933" s="15"/>
      <c r="AF1933" s="15"/>
      <c r="AG1933" s="15" t="s">
        <v>131</v>
      </c>
      <c r="AH1933" s="15">
        <v>0</v>
      </c>
      <c r="AI1933" s="15"/>
      <c r="AJ1933" s="15"/>
      <c r="AK1933" s="15"/>
      <c r="AL1933" s="15"/>
      <c r="AM1933" s="15"/>
      <c r="AN1933" s="15"/>
      <c r="AO1933" s="15"/>
      <c r="AP1933" s="15"/>
      <c r="AQ1933" s="15"/>
      <c r="AR1933" s="15"/>
      <c r="AS1933" s="15"/>
      <c r="AT1933" s="15"/>
      <c r="AU1933" s="15"/>
      <c r="AV1933" s="15"/>
      <c r="AW1933" s="15"/>
      <c r="AX1933" s="15"/>
      <c r="AY1933" s="15"/>
      <c r="AZ1933" s="15"/>
      <c r="BA1933" s="15"/>
      <c r="BB1933" s="15"/>
      <c r="BC1933" s="15"/>
      <c r="BD1933" s="15"/>
      <c r="BE1933" s="15"/>
      <c r="BF1933" s="15"/>
      <c r="BG1933" s="15"/>
      <c r="BH1933" s="15"/>
    </row>
    <row r="1934" spans="1:60" outlineLevel="3">
      <c r="A1934" s="18"/>
      <c r="B1934" s="19"/>
      <c r="C1934" s="30" t="s">
        <v>462</v>
      </c>
      <c r="D1934" s="23"/>
      <c r="E1934" s="34">
        <v>98.82</v>
      </c>
      <c r="F1934" s="21"/>
      <c r="G1934" s="21"/>
      <c r="H1934" s="21"/>
      <c r="I1934" s="21"/>
      <c r="J1934" s="21"/>
      <c r="K1934" s="21"/>
      <c r="L1934" s="21"/>
      <c r="M1934" s="21"/>
      <c r="N1934" s="393"/>
      <c r="O1934" s="393"/>
      <c r="P1934" s="393"/>
      <c r="Q1934" s="393"/>
      <c r="R1934" s="21"/>
      <c r="S1934" s="21"/>
      <c r="T1934" s="21"/>
      <c r="U1934" s="21"/>
      <c r="V1934" s="21"/>
      <c r="W1934" s="21"/>
      <c r="X1934" s="21"/>
      <c r="Y1934" s="21"/>
      <c r="Z1934" s="15"/>
      <c r="AA1934" s="15"/>
      <c r="AB1934" s="15"/>
      <c r="AC1934" s="15"/>
      <c r="AD1934" s="15"/>
      <c r="AE1934" s="15"/>
      <c r="AF1934" s="15"/>
      <c r="AG1934" s="15" t="s">
        <v>131</v>
      </c>
      <c r="AH1934" s="15">
        <v>0</v>
      </c>
      <c r="AI1934" s="15"/>
      <c r="AJ1934" s="15"/>
      <c r="AK1934" s="15"/>
      <c r="AL1934" s="15"/>
      <c r="AM1934" s="15"/>
      <c r="AN1934" s="15"/>
      <c r="AO1934" s="15"/>
      <c r="AP1934" s="15"/>
      <c r="AQ1934" s="15"/>
      <c r="AR1934" s="15"/>
      <c r="AS1934" s="15"/>
      <c r="AT1934" s="15"/>
      <c r="AU1934" s="15"/>
      <c r="AV1934" s="15"/>
      <c r="AW1934" s="15"/>
      <c r="AX1934" s="15"/>
      <c r="AY1934" s="15"/>
      <c r="AZ1934" s="15"/>
      <c r="BA1934" s="15"/>
      <c r="BB1934" s="15"/>
      <c r="BC1934" s="15"/>
      <c r="BD1934" s="15"/>
      <c r="BE1934" s="15"/>
      <c r="BF1934" s="15"/>
      <c r="BG1934" s="15"/>
      <c r="BH1934" s="15"/>
    </row>
    <row r="1935" spans="1:60" outlineLevel="3">
      <c r="A1935" s="18"/>
      <c r="B1935" s="19"/>
      <c r="C1935" s="30" t="s">
        <v>477</v>
      </c>
      <c r="D1935" s="23"/>
      <c r="E1935" s="34">
        <v>3.375</v>
      </c>
      <c r="F1935" s="21"/>
      <c r="G1935" s="21"/>
      <c r="H1935" s="21"/>
      <c r="I1935" s="21"/>
      <c r="J1935" s="21"/>
      <c r="K1935" s="21"/>
      <c r="L1935" s="21"/>
      <c r="M1935" s="21"/>
      <c r="N1935" s="393"/>
      <c r="O1935" s="393"/>
      <c r="P1935" s="393"/>
      <c r="Q1935" s="393"/>
      <c r="R1935" s="21"/>
      <c r="S1935" s="21"/>
      <c r="T1935" s="21"/>
      <c r="U1935" s="21"/>
      <c r="V1935" s="21"/>
      <c r="W1935" s="21"/>
      <c r="X1935" s="21"/>
      <c r="Y1935" s="21"/>
      <c r="Z1935" s="15"/>
      <c r="AA1935" s="15"/>
      <c r="AB1935" s="15"/>
      <c r="AC1935" s="15"/>
      <c r="AD1935" s="15"/>
      <c r="AE1935" s="15"/>
      <c r="AF1935" s="15"/>
      <c r="AG1935" s="15" t="s">
        <v>131</v>
      </c>
      <c r="AH1935" s="15">
        <v>0</v>
      </c>
      <c r="AI1935" s="15"/>
      <c r="AJ1935" s="15"/>
      <c r="AK1935" s="15"/>
      <c r="AL1935" s="15"/>
      <c r="AM1935" s="15"/>
      <c r="AN1935" s="15"/>
      <c r="AO1935" s="15"/>
      <c r="AP1935" s="15"/>
      <c r="AQ1935" s="15"/>
      <c r="AR1935" s="15"/>
      <c r="AS1935" s="15"/>
      <c r="AT1935" s="15"/>
      <c r="AU1935" s="15"/>
      <c r="AV1935" s="15"/>
      <c r="AW1935" s="15"/>
      <c r="AX1935" s="15"/>
      <c r="AY1935" s="15"/>
      <c r="AZ1935" s="15"/>
      <c r="BA1935" s="15"/>
      <c r="BB1935" s="15"/>
      <c r="BC1935" s="15"/>
      <c r="BD1935" s="15"/>
      <c r="BE1935" s="15"/>
      <c r="BF1935" s="15"/>
      <c r="BG1935" s="15"/>
      <c r="BH1935" s="15"/>
    </row>
    <row r="1936" spans="1:60" outlineLevel="3">
      <c r="A1936" s="18"/>
      <c r="B1936" s="19"/>
      <c r="C1936" s="30" t="s">
        <v>478</v>
      </c>
      <c r="D1936" s="23"/>
      <c r="E1936" s="34">
        <v>3.375</v>
      </c>
      <c r="F1936" s="21"/>
      <c r="G1936" s="21"/>
      <c r="H1936" s="21"/>
      <c r="I1936" s="21"/>
      <c r="J1936" s="21"/>
      <c r="K1936" s="21"/>
      <c r="L1936" s="21"/>
      <c r="M1936" s="21"/>
      <c r="N1936" s="393"/>
      <c r="O1936" s="393"/>
      <c r="P1936" s="393"/>
      <c r="Q1936" s="393"/>
      <c r="R1936" s="21"/>
      <c r="S1936" s="21"/>
      <c r="T1936" s="21"/>
      <c r="U1936" s="21"/>
      <c r="V1936" s="21"/>
      <c r="W1936" s="21"/>
      <c r="X1936" s="21"/>
      <c r="Y1936" s="21"/>
      <c r="Z1936" s="15"/>
      <c r="AA1936" s="15"/>
      <c r="AB1936" s="15"/>
      <c r="AC1936" s="15"/>
      <c r="AD1936" s="15"/>
      <c r="AE1936" s="15"/>
      <c r="AF1936" s="15"/>
      <c r="AG1936" s="15" t="s">
        <v>131</v>
      </c>
      <c r="AH1936" s="15">
        <v>0</v>
      </c>
      <c r="AI1936" s="15"/>
      <c r="AJ1936" s="15"/>
      <c r="AK1936" s="15"/>
      <c r="AL1936" s="15"/>
      <c r="AM1936" s="15"/>
      <c r="AN1936" s="15"/>
      <c r="AO1936" s="15"/>
      <c r="AP1936" s="15"/>
      <c r="AQ1936" s="15"/>
      <c r="AR1936" s="15"/>
      <c r="AS1936" s="15"/>
      <c r="AT1936" s="15"/>
      <c r="AU1936" s="15"/>
      <c r="AV1936" s="15"/>
      <c r="AW1936" s="15"/>
      <c r="AX1936" s="15"/>
      <c r="AY1936" s="15"/>
      <c r="AZ1936" s="15"/>
      <c r="BA1936" s="15"/>
      <c r="BB1936" s="15"/>
      <c r="BC1936" s="15"/>
      <c r="BD1936" s="15"/>
      <c r="BE1936" s="15"/>
      <c r="BF1936" s="15"/>
      <c r="BG1936" s="15"/>
      <c r="BH1936" s="15"/>
    </row>
    <row r="1937" spans="1:60" outlineLevel="3">
      <c r="A1937" s="18"/>
      <c r="B1937" s="19"/>
      <c r="C1937" s="30" t="s">
        <v>479</v>
      </c>
      <c r="D1937" s="23"/>
      <c r="E1937" s="34">
        <v>1.2</v>
      </c>
      <c r="F1937" s="21"/>
      <c r="G1937" s="21"/>
      <c r="H1937" s="21"/>
      <c r="I1937" s="21"/>
      <c r="J1937" s="21"/>
      <c r="K1937" s="21"/>
      <c r="L1937" s="21"/>
      <c r="M1937" s="21"/>
      <c r="N1937" s="393"/>
      <c r="O1937" s="393"/>
      <c r="P1937" s="393"/>
      <c r="Q1937" s="393"/>
      <c r="R1937" s="21"/>
      <c r="S1937" s="21"/>
      <c r="T1937" s="21"/>
      <c r="U1937" s="21"/>
      <c r="V1937" s="21"/>
      <c r="W1937" s="21"/>
      <c r="X1937" s="21"/>
      <c r="Y1937" s="21"/>
      <c r="Z1937" s="15"/>
      <c r="AA1937" s="15"/>
      <c r="AB1937" s="15"/>
      <c r="AC1937" s="15"/>
      <c r="AD1937" s="15"/>
      <c r="AE1937" s="15"/>
      <c r="AF1937" s="15"/>
      <c r="AG1937" s="15" t="s">
        <v>131</v>
      </c>
      <c r="AH1937" s="15">
        <v>0</v>
      </c>
      <c r="AI1937" s="15"/>
      <c r="AJ1937" s="15"/>
      <c r="AK1937" s="15"/>
      <c r="AL1937" s="15"/>
      <c r="AM1937" s="15"/>
      <c r="AN1937" s="15"/>
      <c r="AO1937" s="15"/>
      <c r="AP1937" s="15"/>
      <c r="AQ1937" s="15"/>
      <c r="AR1937" s="15"/>
      <c r="AS1937" s="15"/>
      <c r="AT1937" s="15"/>
      <c r="AU1937" s="15"/>
      <c r="AV1937" s="15"/>
      <c r="AW1937" s="15"/>
      <c r="AX1937" s="15"/>
      <c r="AY1937" s="15"/>
      <c r="AZ1937" s="15"/>
      <c r="BA1937" s="15"/>
      <c r="BB1937" s="15"/>
      <c r="BC1937" s="15"/>
      <c r="BD1937" s="15"/>
      <c r="BE1937" s="15"/>
      <c r="BF1937" s="15"/>
      <c r="BG1937" s="15"/>
      <c r="BH1937" s="15"/>
    </row>
    <row r="1938" spans="1:60" outlineLevel="3">
      <c r="A1938" s="18"/>
      <c r="B1938" s="19"/>
      <c r="C1938" s="30" t="s">
        <v>480</v>
      </c>
      <c r="D1938" s="23"/>
      <c r="E1938" s="34">
        <v>2.64</v>
      </c>
      <c r="F1938" s="21"/>
      <c r="G1938" s="21"/>
      <c r="H1938" s="21"/>
      <c r="I1938" s="21"/>
      <c r="J1938" s="21"/>
      <c r="K1938" s="21"/>
      <c r="L1938" s="21"/>
      <c r="M1938" s="21"/>
      <c r="N1938" s="393"/>
      <c r="O1938" s="393"/>
      <c r="P1938" s="393"/>
      <c r="Q1938" s="393"/>
      <c r="R1938" s="21"/>
      <c r="S1938" s="21"/>
      <c r="T1938" s="21"/>
      <c r="U1938" s="21"/>
      <c r="V1938" s="21"/>
      <c r="W1938" s="21"/>
      <c r="X1938" s="21"/>
      <c r="Y1938" s="21"/>
      <c r="Z1938" s="15"/>
      <c r="AA1938" s="15"/>
      <c r="AB1938" s="15"/>
      <c r="AC1938" s="15"/>
      <c r="AD1938" s="15"/>
      <c r="AE1938" s="15"/>
      <c r="AF1938" s="15"/>
      <c r="AG1938" s="15" t="s">
        <v>131</v>
      </c>
      <c r="AH1938" s="15">
        <v>0</v>
      </c>
      <c r="AI1938" s="15"/>
      <c r="AJ1938" s="15"/>
      <c r="AK1938" s="15"/>
      <c r="AL1938" s="15"/>
      <c r="AM1938" s="15"/>
      <c r="AN1938" s="15"/>
      <c r="AO1938" s="15"/>
      <c r="AP1938" s="15"/>
      <c r="AQ1938" s="15"/>
      <c r="AR1938" s="15"/>
      <c r="AS1938" s="15"/>
      <c r="AT1938" s="15"/>
      <c r="AU1938" s="15"/>
      <c r="AV1938" s="15"/>
      <c r="AW1938" s="15"/>
      <c r="AX1938" s="15"/>
      <c r="AY1938" s="15"/>
      <c r="AZ1938" s="15"/>
      <c r="BA1938" s="15"/>
      <c r="BB1938" s="15"/>
      <c r="BC1938" s="15"/>
      <c r="BD1938" s="15"/>
      <c r="BE1938" s="15"/>
      <c r="BF1938" s="15"/>
      <c r="BG1938" s="15"/>
      <c r="BH1938" s="15"/>
    </row>
    <row r="1939" spans="1:60" outlineLevel="3">
      <c r="A1939" s="18"/>
      <c r="B1939" s="19"/>
      <c r="C1939" s="30" t="s">
        <v>481</v>
      </c>
      <c r="D1939" s="23"/>
      <c r="E1939" s="34">
        <v>11.04</v>
      </c>
      <c r="F1939" s="21"/>
      <c r="G1939" s="21"/>
      <c r="H1939" s="21"/>
      <c r="I1939" s="21"/>
      <c r="J1939" s="21"/>
      <c r="K1939" s="21"/>
      <c r="L1939" s="21"/>
      <c r="M1939" s="21"/>
      <c r="N1939" s="393"/>
      <c r="O1939" s="393"/>
      <c r="P1939" s="393"/>
      <c r="Q1939" s="393"/>
      <c r="R1939" s="21"/>
      <c r="S1939" s="21"/>
      <c r="T1939" s="21"/>
      <c r="U1939" s="21"/>
      <c r="V1939" s="21"/>
      <c r="W1939" s="21"/>
      <c r="X1939" s="21"/>
      <c r="Y1939" s="21"/>
      <c r="Z1939" s="15"/>
      <c r="AA1939" s="15"/>
      <c r="AB1939" s="15"/>
      <c r="AC1939" s="15"/>
      <c r="AD1939" s="15"/>
      <c r="AE1939" s="15"/>
      <c r="AF1939" s="15"/>
      <c r="AG1939" s="15" t="s">
        <v>131</v>
      </c>
      <c r="AH1939" s="15">
        <v>0</v>
      </c>
      <c r="AI1939" s="15"/>
      <c r="AJ1939" s="15"/>
      <c r="AK1939" s="15"/>
      <c r="AL1939" s="15"/>
      <c r="AM1939" s="15"/>
      <c r="AN1939" s="15"/>
      <c r="AO1939" s="15"/>
      <c r="AP1939" s="15"/>
      <c r="AQ1939" s="15"/>
      <c r="AR1939" s="15"/>
      <c r="AS1939" s="15"/>
      <c r="AT1939" s="15"/>
      <c r="AU1939" s="15"/>
      <c r="AV1939" s="15"/>
      <c r="AW1939" s="15"/>
      <c r="AX1939" s="15"/>
      <c r="AY1939" s="15"/>
      <c r="AZ1939" s="15"/>
      <c r="BA1939" s="15"/>
      <c r="BB1939" s="15"/>
      <c r="BC1939" s="15"/>
      <c r="BD1939" s="15"/>
      <c r="BE1939" s="15"/>
      <c r="BF1939" s="15"/>
      <c r="BG1939" s="15"/>
      <c r="BH1939" s="15"/>
    </row>
    <row r="1940" spans="1:60" outlineLevel="3">
      <c r="A1940" s="18"/>
      <c r="B1940" s="19"/>
      <c r="C1940" s="30" t="s">
        <v>482</v>
      </c>
      <c r="D1940" s="23"/>
      <c r="E1940" s="34">
        <v>14.85</v>
      </c>
      <c r="F1940" s="21"/>
      <c r="G1940" s="21"/>
      <c r="H1940" s="21"/>
      <c r="I1940" s="21"/>
      <c r="J1940" s="21"/>
      <c r="K1940" s="21"/>
      <c r="L1940" s="21"/>
      <c r="M1940" s="21"/>
      <c r="N1940" s="393"/>
      <c r="O1940" s="393"/>
      <c r="P1940" s="393"/>
      <c r="Q1940" s="393"/>
      <c r="R1940" s="21"/>
      <c r="S1940" s="21"/>
      <c r="T1940" s="21"/>
      <c r="U1940" s="21"/>
      <c r="V1940" s="21"/>
      <c r="W1940" s="21"/>
      <c r="X1940" s="21"/>
      <c r="Y1940" s="21"/>
      <c r="Z1940" s="15"/>
      <c r="AA1940" s="15"/>
      <c r="AB1940" s="15"/>
      <c r="AC1940" s="15"/>
      <c r="AD1940" s="15"/>
      <c r="AE1940" s="15"/>
      <c r="AF1940" s="15"/>
      <c r="AG1940" s="15" t="s">
        <v>131</v>
      </c>
      <c r="AH1940" s="15">
        <v>0</v>
      </c>
      <c r="AI1940" s="15"/>
      <c r="AJ1940" s="15"/>
      <c r="AK1940" s="15"/>
      <c r="AL1940" s="15"/>
      <c r="AM1940" s="15"/>
      <c r="AN1940" s="15"/>
      <c r="AO1940" s="15"/>
      <c r="AP1940" s="15"/>
      <c r="AQ1940" s="15"/>
      <c r="AR1940" s="15"/>
      <c r="AS1940" s="15"/>
      <c r="AT1940" s="15"/>
      <c r="AU1940" s="15"/>
      <c r="AV1940" s="15"/>
      <c r="AW1940" s="15"/>
      <c r="AX1940" s="15"/>
      <c r="AY1940" s="15"/>
      <c r="AZ1940" s="15"/>
      <c r="BA1940" s="15"/>
      <c r="BB1940" s="15"/>
      <c r="BC1940" s="15"/>
      <c r="BD1940" s="15"/>
      <c r="BE1940" s="15"/>
      <c r="BF1940" s="15"/>
      <c r="BG1940" s="15"/>
      <c r="BH1940" s="15"/>
    </row>
    <row r="1941" spans="1:60" outlineLevel="3">
      <c r="A1941" s="18"/>
      <c r="B1941" s="19"/>
      <c r="C1941" s="30" t="s">
        <v>483</v>
      </c>
      <c r="D1941" s="23"/>
      <c r="E1941" s="34">
        <v>6.9</v>
      </c>
      <c r="F1941" s="21"/>
      <c r="G1941" s="21"/>
      <c r="H1941" s="21"/>
      <c r="I1941" s="21"/>
      <c r="J1941" s="21"/>
      <c r="K1941" s="21"/>
      <c r="L1941" s="21"/>
      <c r="M1941" s="21"/>
      <c r="N1941" s="393"/>
      <c r="O1941" s="393"/>
      <c r="P1941" s="393"/>
      <c r="Q1941" s="393"/>
      <c r="R1941" s="21"/>
      <c r="S1941" s="21"/>
      <c r="T1941" s="21"/>
      <c r="U1941" s="21"/>
      <c r="V1941" s="21"/>
      <c r="W1941" s="21"/>
      <c r="X1941" s="21"/>
      <c r="Y1941" s="21"/>
      <c r="Z1941" s="15"/>
      <c r="AA1941" s="15"/>
      <c r="AB1941" s="15"/>
      <c r="AC1941" s="15"/>
      <c r="AD1941" s="15"/>
      <c r="AE1941" s="15"/>
      <c r="AF1941" s="15"/>
      <c r="AG1941" s="15" t="s">
        <v>131</v>
      </c>
      <c r="AH1941" s="15">
        <v>0</v>
      </c>
      <c r="AI1941" s="15"/>
      <c r="AJ1941" s="15"/>
      <c r="AK1941" s="15"/>
      <c r="AL1941" s="15"/>
      <c r="AM1941" s="15"/>
      <c r="AN1941" s="15"/>
      <c r="AO1941" s="15"/>
      <c r="AP1941" s="15"/>
      <c r="AQ1941" s="15"/>
      <c r="AR1941" s="15"/>
      <c r="AS1941" s="15"/>
      <c r="AT1941" s="15"/>
      <c r="AU1941" s="15"/>
      <c r="AV1941" s="15"/>
      <c r="AW1941" s="15"/>
      <c r="AX1941" s="15"/>
      <c r="AY1941" s="15"/>
      <c r="AZ1941" s="15"/>
      <c r="BA1941" s="15"/>
      <c r="BB1941" s="15"/>
      <c r="BC1941" s="15"/>
      <c r="BD1941" s="15"/>
      <c r="BE1941" s="15"/>
      <c r="BF1941" s="15"/>
      <c r="BG1941" s="15"/>
      <c r="BH1941" s="15"/>
    </row>
    <row r="1942" spans="1:60" outlineLevel="3">
      <c r="A1942" s="18"/>
      <c r="B1942" s="19"/>
      <c r="C1942" s="30" t="s">
        <v>484</v>
      </c>
      <c r="D1942" s="23"/>
      <c r="E1942" s="34">
        <v>22.725000000000001</v>
      </c>
      <c r="F1942" s="21"/>
      <c r="G1942" s="21"/>
      <c r="H1942" s="21"/>
      <c r="I1942" s="21"/>
      <c r="J1942" s="21"/>
      <c r="K1942" s="21"/>
      <c r="L1942" s="21"/>
      <c r="M1942" s="21"/>
      <c r="N1942" s="393"/>
      <c r="O1942" s="393"/>
      <c r="P1942" s="393"/>
      <c r="Q1942" s="393"/>
      <c r="R1942" s="21"/>
      <c r="S1942" s="21"/>
      <c r="T1942" s="21"/>
      <c r="U1942" s="21"/>
      <c r="V1942" s="21"/>
      <c r="W1942" s="21"/>
      <c r="X1942" s="21"/>
      <c r="Y1942" s="21"/>
      <c r="Z1942" s="15"/>
      <c r="AA1942" s="15"/>
      <c r="AB1942" s="15"/>
      <c r="AC1942" s="15"/>
      <c r="AD1942" s="15"/>
      <c r="AE1942" s="15"/>
      <c r="AF1942" s="15"/>
      <c r="AG1942" s="15" t="s">
        <v>131</v>
      </c>
      <c r="AH1942" s="15">
        <v>0</v>
      </c>
      <c r="AI1942" s="15"/>
      <c r="AJ1942" s="15"/>
      <c r="AK1942" s="15"/>
      <c r="AL1942" s="15"/>
      <c r="AM1942" s="15"/>
      <c r="AN1942" s="15"/>
      <c r="AO1942" s="15"/>
      <c r="AP1942" s="15"/>
      <c r="AQ1942" s="15"/>
      <c r="AR1942" s="15"/>
      <c r="AS1942" s="15"/>
      <c r="AT1942" s="15"/>
      <c r="AU1942" s="15"/>
      <c r="AV1942" s="15"/>
      <c r="AW1942" s="15"/>
      <c r="AX1942" s="15"/>
      <c r="AY1942" s="15"/>
      <c r="AZ1942" s="15"/>
      <c r="BA1942" s="15"/>
      <c r="BB1942" s="15"/>
      <c r="BC1942" s="15"/>
      <c r="BD1942" s="15"/>
      <c r="BE1942" s="15"/>
      <c r="BF1942" s="15"/>
      <c r="BG1942" s="15"/>
      <c r="BH1942" s="15"/>
    </row>
    <row r="1943" spans="1:60" outlineLevel="3">
      <c r="A1943" s="18"/>
      <c r="B1943" s="19"/>
      <c r="C1943" s="30" t="s">
        <v>485</v>
      </c>
      <c r="D1943" s="23"/>
      <c r="E1943" s="34">
        <v>16.274999999999999</v>
      </c>
      <c r="F1943" s="21"/>
      <c r="G1943" s="21"/>
      <c r="H1943" s="21"/>
      <c r="I1943" s="21"/>
      <c r="J1943" s="21"/>
      <c r="K1943" s="21"/>
      <c r="L1943" s="21"/>
      <c r="M1943" s="21"/>
      <c r="N1943" s="393"/>
      <c r="O1943" s="393"/>
      <c r="P1943" s="393"/>
      <c r="Q1943" s="393"/>
      <c r="R1943" s="21"/>
      <c r="S1943" s="21"/>
      <c r="T1943" s="21"/>
      <c r="U1943" s="21"/>
      <c r="V1943" s="21"/>
      <c r="W1943" s="21"/>
      <c r="X1943" s="21"/>
      <c r="Y1943" s="21"/>
      <c r="Z1943" s="15"/>
      <c r="AA1943" s="15"/>
      <c r="AB1943" s="15"/>
      <c r="AC1943" s="15"/>
      <c r="AD1943" s="15"/>
      <c r="AE1943" s="15"/>
      <c r="AF1943" s="15"/>
      <c r="AG1943" s="15" t="s">
        <v>131</v>
      </c>
      <c r="AH1943" s="15">
        <v>0</v>
      </c>
      <c r="AI1943" s="15"/>
      <c r="AJ1943" s="15"/>
      <c r="AK1943" s="15"/>
      <c r="AL1943" s="15"/>
      <c r="AM1943" s="15"/>
      <c r="AN1943" s="15"/>
      <c r="AO1943" s="15"/>
      <c r="AP1943" s="15"/>
      <c r="AQ1943" s="15"/>
      <c r="AR1943" s="15"/>
      <c r="AS1943" s="15"/>
      <c r="AT1943" s="15"/>
      <c r="AU1943" s="15"/>
      <c r="AV1943" s="15"/>
      <c r="AW1943" s="15"/>
      <c r="AX1943" s="15"/>
      <c r="AY1943" s="15"/>
      <c r="AZ1943" s="15"/>
      <c r="BA1943" s="15"/>
      <c r="BB1943" s="15"/>
      <c r="BC1943" s="15"/>
      <c r="BD1943" s="15"/>
      <c r="BE1943" s="15"/>
      <c r="BF1943" s="15"/>
      <c r="BG1943" s="15"/>
      <c r="BH1943" s="15"/>
    </row>
    <row r="1944" spans="1:60" outlineLevel="3">
      <c r="A1944" s="18"/>
      <c r="B1944" s="19"/>
      <c r="C1944" s="30" t="s">
        <v>486</v>
      </c>
      <c r="D1944" s="23"/>
      <c r="E1944" s="34">
        <v>25.725000000000001</v>
      </c>
      <c r="F1944" s="21"/>
      <c r="G1944" s="21"/>
      <c r="H1944" s="21"/>
      <c r="I1944" s="21"/>
      <c r="J1944" s="21"/>
      <c r="K1944" s="21"/>
      <c r="L1944" s="21"/>
      <c r="M1944" s="21"/>
      <c r="N1944" s="393"/>
      <c r="O1944" s="393"/>
      <c r="P1944" s="393"/>
      <c r="Q1944" s="393"/>
      <c r="R1944" s="21"/>
      <c r="S1944" s="21"/>
      <c r="T1944" s="21"/>
      <c r="U1944" s="21"/>
      <c r="V1944" s="21"/>
      <c r="W1944" s="21"/>
      <c r="X1944" s="21"/>
      <c r="Y1944" s="21"/>
      <c r="Z1944" s="15"/>
      <c r="AA1944" s="15"/>
      <c r="AB1944" s="15"/>
      <c r="AC1944" s="15"/>
      <c r="AD1944" s="15"/>
      <c r="AE1944" s="15"/>
      <c r="AF1944" s="15"/>
      <c r="AG1944" s="15" t="s">
        <v>131</v>
      </c>
      <c r="AH1944" s="15">
        <v>0</v>
      </c>
      <c r="AI1944" s="15"/>
      <c r="AJ1944" s="15"/>
      <c r="AK1944" s="15"/>
      <c r="AL1944" s="15"/>
      <c r="AM1944" s="15"/>
      <c r="AN1944" s="15"/>
      <c r="AO1944" s="15"/>
      <c r="AP1944" s="15"/>
      <c r="AQ1944" s="15"/>
      <c r="AR1944" s="15"/>
      <c r="AS1944" s="15"/>
      <c r="AT1944" s="15"/>
      <c r="AU1944" s="15"/>
      <c r="AV1944" s="15"/>
      <c r="AW1944" s="15"/>
      <c r="AX1944" s="15"/>
      <c r="AY1944" s="15"/>
      <c r="AZ1944" s="15"/>
      <c r="BA1944" s="15"/>
      <c r="BB1944" s="15"/>
      <c r="BC1944" s="15"/>
      <c r="BD1944" s="15"/>
      <c r="BE1944" s="15"/>
      <c r="BF1944" s="15"/>
      <c r="BG1944" s="15"/>
      <c r="BH1944" s="15"/>
    </row>
    <row r="1945" spans="1:60" outlineLevel="3">
      <c r="A1945" s="18"/>
      <c r="B1945" s="19"/>
      <c r="C1945" s="30" t="s">
        <v>487</v>
      </c>
      <c r="D1945" s="23"/>
      <c r="E1945" s="34">
        <v>14.85</v>
      </c>
      <c r="F1945" s="21"/>
      <c r="G1945" s="21"/>
      <c r="H1945" s="21"/>
      <c r="I1945" s="21"/>
      <c r="J1945" s="21"/>
      <c r="K1945" s="21"/>
      <c r="L1945" s="21"/>
      <c r="M1945" s="21"/>
      <c r="N1945" s="393"/>
      <c r="O1945" s="393"/>
      <c r="P1945" s="393"/>
      <c r="Q1945" s="393"/>
      <c r="R1945" s="21"/>
      <c r="S1945" s="21"/>
      <c r="T1945" s="21"/>
      <c r="U1945" s="21"/>
      <c r="V1945" s="21"/>
      <c r="W1945" s="21"/>
      <c r="X1945" s="21"/>
      <c r="Y1945" s="21"/>
      <c r="Z1945" s="15"/>
      <c r="AA1945" s="15"/>
      <c r="AB1945" s="15"/>
      <c r="AC1945" s="15"/>
      <c r="AD1945" s="15"/>
      <c r="AE1945" s="15"/>
      <c r="AF1945" s="15"/>
      <c r="AG1945" s="15" t="s">
        <v>131</v>
      </c>
      <c r="AH1945" s="15">
        <v>0</v>
      </c>
      <c r="AI1945" s="15"/>
      <c r="AJ1945" s="15"/>
      <c r="AK1945" s="15"/>
      <c r="AL1945" s="15"/>
      <c r="AM1945" s="15"/>
      <c r="AN1945" s="15"/>
      <c r="AO1945" s="15"/>
      <c r="AP1945" s="15"/>
      <c r="AQ1945" s="15"/>
      <c r="AR1945" s="15"/>
      <c r="AS1945" s="15"/>
      <c r="AT1945" s="15"/>
      <c r="AU1945" s="15"/>
      <c r="AV1945" s="15"/>
      <c r="AW1945" s="15"/>
      <c r="AX1945" s="15"/>
      <c r="AY1945" s="15"/>
      <c r="AZ1945" s="15"/>
      <c r="BA1945" s="15"/>
      <c r="BB1945" s="15"/>
      <c r="BC1945" s="15"/>
      <c r="BD1945" s="15"/>
      <c r="BE1945" s="15"/>
      <c r="BF1945" s="15"/>
      <c r="BG1945" s="15"/>
      <c r="BH1945" s="15"/>
    </row>
    <row r="1946" spans="1:60" outlineLevel="3">
      <c r="A1946" s="18"/>
      <c r="B1946" s="19"/>
      <c r="C1946" s="30" t="s">
        <v>488</v>
      </c>
      <c r="D1946" s="23"/>
      <c r="E1946" s="34">
        <v>174.2175</v>
      </c>
      <c r="F1946" s="21"/>
      <c r="G1946" s="21"/>
      <c r="H1946" s="21"/>
      <c r="I1946" s="21"/>
      <c r="J1946" s="21"/>
      <c r="K1946" s="21"/>
      <c r="L1946" s="21"/>
      <c r="M1946" s="21"/>
      <c r="N1946" s="393"/>
      <c r="O1946" s="393"/>
      <c r="P1946" s="393"/>
      <c r="Q1946" s="393"/>
      <c r="R1946" s="21"/>
      <c r="S1946" s="21"/>
      <c r="T1946" s="21"/>
      <c r="U1946" s="21"/>
      <c r="V1946" s="21"/>
      <c r="W1946" s="21"/>
      <c r="X1946" s="21"/>
      <c r="Y1946" s="21"/>
      <c r="Z1946" s="15"/>
      <c r="AA1946" s="15"/>
      <c r="AB1946" s="15"/>
      <c r="AC1946" s="15"/>
      <c r="AD1946" s="15"/>
      <c r="AE1946" s="15"/>
      <c r="AF1946" s="15"/>
      <c r="AG1946" s="15" t="s">
        <v>131</v>
      </c>
      <c r="AH1946" s="15">
        <v>0</v>
      </c>
      <c r="AI1946" s="15"/>
      <c r="AJ1946" s="15"/>
      <c r="AK1946" s="15"/>
      <c r="AL1946" s="15"/>
      <c r="AM1946" s="15"/>
      <c r="AN1946" s="15"/>
      <c r="AO1946" s="15"/>
      <c r="AP1946" s="15"/>
      <c r="AQ1946" s="15"/>
      <c r="AR1946" s="15"/>
      <c r="AS1946" s="15"/>
      <c r="AT1946" s="15"/>
      <c r="AU1946" s="15"/>
      <c r="AV1946" s="15"/>
      <c r="AW1946" s="15"/>
      <c r="AX1946" s="15"/>
      <c r="AY1946" s="15"/>
      <c r="AZ1946" s="15"/>
      <c r="BA1946" s="15"/>
      <c r="BB1946" s="15"/>
      <c r="BC1946" s="15"/>
      <c r="BD1946" s="15"/>
      <c r="BE1946" s="15"/>
      <c r="BF1946" s="15"/>
      <c r="BG1946" s="15"/>
      <c r="BH1946" s="15"/>
    </row>
    <row r="1947" spans="1:60" outlineLevel="3">
      <c r="A1947" s="18"/>
      <c r="B1947" s="19"/>
      <c r="C1947" s="30" t="s">
        <v>489</v>
      </c>
      <c r="D1947" s="23"/>
      <c r="E1947" s="34">
        <v>246.6</v>
      </c>
      <c r="F1947" s="21"/>
      <c r="G1947" s="21"/>
      <c r="H1947" s="21"/>
      <c r="I1947" s="21"/>
      <c r="J1947" s="21"/>
      <c r="K1947" s="21"/>
      <c r="L1947" s="21"/>
      <c r="M1947" s="21"/>
      <c r="N1947" s="393"/>
      <c r="O1947" s="393"/>
      <c r="P1947" s="393"/>
      <c r="Q1947" s="393"/>
      <c r="R1947" s="21"/>
      <c r="S1947" s="21"/>
      <c r="T1947" s="21"/>
      <c r="U1947" s="21"/>
      <c r="V1947" s="21"/>
      <c r="W1947" s="21"/>
      <c r="X1947" s="21"/>
      <c r="Y1947" s="21"/>
      <c r="Z1947" s="15"/>
      <c r="AA1947" s="15"/>
      <c r="AB1947" s="15"/>
      <c r="AC1947" s="15"/>
      <c r="AD1947" s="15"/>
      <c r="AE1947" s="15"/>
      <c r="AF1947" s="15"/>
      <c r="AG1947" s="15" t="s">
        <v>131</v>
      </c>
      <c r="AH1947" s="15">
        <v>0</v>
      </c>
      <c r="AI1947" s="15"/>
      <c r="AJ1947" s="15"/>
      <c r="AK1947" s="15"/>
      <c r="AL1947" s="15"/>
      <c r="AM1947" s="15"/>
      <c r="AN1947" s="15"/>
      <c r="AO1947" s="15"/>
      <c r="AP1947" s="15"/>
      <c r="AQ1947" s="15"/>
      <c r="AR1947" s="15"/>
      <c r="AS1947" s="15"/>
      <c r="AT1947" s="15"/>
      <c r="AU1947" s="15"/>
      <c r="AV1947" s="15"/>
      <c r="AW1947" s="15"/>
      <c r="AX1947" s="15"/>
      <c r="AY1947" s="15"/>
      <c r="AZ1947" s="15"/>
      <c r="BA1947" s="15"/>
      <c r="BB1947" s="15"/>
      <c r="BC1947" s="15"/>
      <c r="BD1947" s="15"/>
      <c r="BE1947" s="15"/>
      <c r="BF1947" s="15"/>
      <c r="BG1947" s="15"/>
      <c r="BH1947" s="15"/>
    </row>
    <row r="1948" spans="1:60" outlineLevel="3">
      <c r="A1948" s="18"/>
      <c r="B1948" s="19"/>
      <c r="C1948" s="30" t="s">
        <v>490</v>
      </c>
      <c r="D1948" s="23"/>
      <c r="E1948" s="34">
        <v>98.82</v>
      </c>
      <c r="F1948" s="21"/>
      <c r="G1948" s="21"/>
      <c r="H1948" s="21"/>
      <c r="I1948" s="21"/>
      <c r="J1948" s="21"/>
      <c r="K1948" s="21"/>
      <c r="L1948" s="21"/>
      <c r="M1948" s="21"/>
      <c r="N1948" s="393"/>
      <c r="O1948" s="393"/>
      <c r="P1948" s="393"/>
      <c r="Q1948" s="393"/>
      <c r="R1948" s="21"/>
      <c r="S1948" s="21"/>
      <c r="T1948" s="21"/>
      <c r="U1948" s="21"/>
      <c r="V1948" s="21"/>
      <c r="W1948" s="21"/>
      <c r="X1948" s="21"/>
      <c r="Y1948" s="21"/>
      <c r="Z1948" s="15"/>
      <c r="AA1948" s="15"/>
      <c r="AB1948" s="15"/>
      <c r="AC1948" s="15"/>
      <c r="AD1948" s="15"/>
      <c r="AE1948" s="15"/>
      <c r="AF1948" s="15"/>
      <c r="AG1948" s="15" t="s">
        <v>131</v>
      </c>
      <c r="AH1948" s="15">
        <v>0</v>
      </c>
      <c r="AI1948" s="15"/>
      <c r="AJ1948" s="15"/>
      <c r="AK1948" s="15"/>
      <c r="AL1948" s="15"/>
      <c r="AM1948" s="15"/>
      <c r="AN1948" s="15"/>
      <c r="AO1948" s="15"/>
      <c r="AP1948" s="15"/>
      <c r="AQ1948" s="15"/>
      <c r="AR1948" s="15"/>
      <c r="AS1948" s="15"/>
      <c r="AT1948" s="15"/>
      <c r="AU1948" s="15"/>
      <c r="AV1948" s="15"/>
      <c r="AW1948" s="15"/>
      <c r="AX1948" s="15"/>
      <c r="AY1948" s="15"/>
      <c r="AZ1948" s="15"/>
      <c r="BA1948" s="15"/>
      <c r="BB1948" s="15"/>
      <c r="BC1948" s="15"/>
      <c r="BD1948" s="15"/>
      <c r="BE1948" s="15"/>
      <c r="BF1948" s="15"/>
      <c r="BG1948" s="15"/>
      <c r="BH1948" s="15"/>
    </row>
    <row r="1949" spans="1:60" outlineLevel="3">
      <c r="A1949" s="18"/>
      <c r="B1949" s="19"/>
      <c r="C1949" s="30" t="s">
        <v>491</v>
      </c>
      <c r="D1949" s="23"/>
      <c r="E1949" s="34">
        <v>94.23</v>
      </c>
      <c r="F1949" s="21"/>
      <c r="G1949" s="21"/>
      <c r="H1949" s="21"/>
      <c r="I1949" s="21"/>
      <c r="J1949" s="21"/>
      <c r="K1949" s="21"/>
      <c r="L1949" s="21"/>
      <c r="M1949" s="21"/>
      <c r="N1949" s="393"/>
      <c r="O1949" s="393"/>
      <c r="P1949" s="393"/>
      <c r="Q1949" s="393"/>
      <c r="R1949" s="21"/>
      <c r="S1949" s="21"/>
      <c r="T1949" s="21"/>
      <c r="U1949" s="21"/>
      <c r="V1949" s="21"/>
      <c r="W1949" s="21"/>
      <c r="X1949" s="21"/>
      <c r="Y1949" s="21"/>
      <c r="Z1949" s="15"/>
      <c r="AA1949" s="15"/>
      <c r="AB1949" s="15"/>
      <c r="AC1949" s="15"/>
      <c r="AD1949" s="15"/>
      <c r="AE1949" s="15"/>
      <c r="AF1949" s="15"/>
      <c r="AG1949" s="15" t="s">
        <v>131</v>
      </c>
      <c r="AH1949" s="15">
        <v>0</v>
      </c>
      <c r="AI1949" s="15"/>
      <c r="AJ1949" s="15"/>
      <c r="AK1949" s="15"/>
      <c r="AL1949" s="15"/>
      <c r="AM1949" s="15"/>
      <c r="AN1949" s="15"/>
      <c r="AO1949" s="15"/>
      <c r="AP1949" s="15"/>
      <c r="AQ1949" s="15"/>
      <c r="AR1949" s="15"/>
      <c r="AS1949" s="15"/>
      <c r="AT1949" s="15"/>
      <c r="AU1949" s="15"/>
      <c r="AV1949" s="15"/>
      <c r="AW1949" s="15"/>
      <c r="AX1949" s="15"/>
      <c r="AY1949" s="15"/>
      <c r="AZ1949" s="15"/>
      <c r="BA1949" s="15"/>
      <c r="BB1949" s="15"/>
      <c r="BC1949" s="15"/>
      <c r="BD1949" s="15"/>
      <c r="BE1949" s="15"/>
      <c r="BF1949" s="15"/>
      <c r="BG1949" s="15"/>
      <c r="BH1949" s="15"/>
    </row>
    <row r="1950" spans="1:60" outlineLevel="3">
      <c r="A1950" s="18"/>
      <c r="B1950" s="19"/>
      <c r="C1950" s="30" t="s">
        <v>492</v>
      </c>
      <c r="D1950" s="23"/>
      <c r="E1950" s="34">
        <v>94.14</v>
      </c>
      <c r="F1950" s="21"/>
      <c r="G1950" s="21"/>
      <c r="H1950" s="21"/>
      <c r="I1950" s="21"/>
      <c r="J1950" s="21"/>
      <c r="K1950" s="21"/>
      <c r="L1950" s="21"/>
      <c r="M1950" s="21"/>
      <c r="N1950" s="393"/>
      <c r="O1950" s="393"/>
      <c r="P1950" s="393"/>
      <c r="Q1950" s="393"/>
      <c r="R1950" s="21"/>
      <c r="S1950" s="21"/>
      <c r="T1950" s="21"/>
      <c r="U1950" s="21"/>
      <c r="V1950" s="21"/>
      <c r="W1950" s="21"/>
      <c r="X1950" s="21"/>
      <c r="Y1950" s="21"/>
      <c r="Z1950" s="15"/>
      <c r="AA1950" s="15"/>
      <c r="AB1950" s="15"/>
      <c r="AC1950" s="15"/>
      <c r="AD1950" s="15"/>
      <c r="AE1950" s="15"/>
      <c r="AF1950" s="15"/>
      <c r="AG1950" s="15" t="s">
        <v>131</v>
      </c>
      <c r="AH1950" s="15">
        <v>0</v>
      </c>
      <c r="AI1950" s="15"/>
      <c r="AJ1950" s="15"/>
      <c r="AK1950" s="15"/>
      <c r="AL1950" s="15"/>
      <c r="AM1950" s="15"/>
      <c r="AN1950" s="15"/>
      <c r="AO1950" s="15"/>
      <c r="AP1950" s="15"/>
      <c r="AQ1950" s="15"/>
      <c r="AR1950" s="15"/>
      <c r="AS1950" s="15"/>
      <c r="AT1950" s="15"/>
      <c r="AU1950" s="15"/>
      <c r="AV1950" s="15"/>
      <c r="AW1950" s="15"/>
      <c r="AX1950" s="15"/>
      <c r="AY1950" s="15"/>
      <c r="AZ1950" s="15"/>
      <c r="BA1950" s="15"/>
      <c r="BB1950" s="15"/>
      <c r="BC1950" s="15"/>
      <c r="BD1950" s="15"/>
      <c r="BE1950" s="15"/>
      <c r="BF1950" s="15"/>
      <c r="BG1950" s="15"/>
      <c r="BH1950" s="15"/>
    </row>
    <row r="1951" spans="1:60" outlineLevel="3">
      <c r="A1951" s="18"/>
      <c r="B1951" s="19"/>
      <c r="C1951" s="30" t="s">
        <v>493</v>
      </c>
      <c r="D1951" s="23"/>
      <c r="E1951" s="34">
        <v>105.39</v>
      </c>
      <c r="F1951" s="21"/>
      <c r="G1951" s="21"/>
      <c r="H1951" s="21"/>
      <c r="I1951" s="21"/>
      <c r="J1951" s="21"/>
      <c r="K1951" s="21"/>
      <c r="L1951" s="21"/>
      <c r="M1951" s="21"/>
      <c r="N1951" s="393"/>
      <c r="O1951" s="393"/>
      <c r="P1951" s="393"/>
      <c r="Q1951" s="393"/>
      <c r="R1951" s="21"/>
      <c r="S1951" s="21"/>
      <c r="T1951" s="21"/>
      <c r="U1951" s="21"/>
      <c r="V1951" s="21"/>
      <c r="W1951" s="21"/>
      <c r="X1951" s="21"/>
      <c r="Y1951" s="21"/>
      <c r="Z1951" s="15"/>
      <c r="AA1951" s="15"/>
      <c r="AB1951" s="15"/>
      <c r="AC1951" s="15"/>
      <c r="AD1951" s="15"/>
      <c r="AE1951" s="15"/>
      <c r="AF1951" s="15"/>
      <c r="AG1951" s="15" t="s">
        <v>131</v>
      </c>
      <c r="AH1951" s="15">
        <v>0</v>
      </c>
      <c r="AI1951" s="15"/>
      <c r="AJ1951" s="15"/>
      <c r="AK1951" s="15"/>
      <c r="AL1951" s="15"/>
      <c r="AM1951" s="15"/>
      <c r="AN1951" s="15"/>
      <c r="AO1951" s="15"/>
      <c r="AP1951" s="15"/>
      <c r="AQ1951" s="15"/>
      <c r="AR1951" s="15"/>
      <c r="AS1951" s="15"/>
      <c r="AT1951" s="15"/>
      <c r="AU1951" s="15"/>
      <c r="AV1951" s="15"/>
      <c r="AW1951" s="15"/>
      <c r="AX1951" s="15"/>
      <c r="AY1951" s="15"/>
      <c r="AZ1951" s="15"/>
      <c r="BA1951" s="15"/>
      <c r="BB1951" s="15"/>
      <c r="BC1951" s="15"/>
      <c r="BD1951" s="15"/>
      <c r="BE1951" s="15"/>
      <c r="BF1951" s="15"/>
      <c r="BG1951" s="15"/>
      <c r="BH1951" s="15"/>
    </row>
    <row r="1952" spans="1:60" outlineLevel="3">
      <c r="A1952" s="18"/>
      <c r="B1952" s="19"/>
      <c r="C1952" s="30" t="s">
        <v>494</v>
      </c>
      <c r="D1952" s="23"/>
      <c r="E1952" s="34">
        <v>33.444000000000003</v>
      </c>
      <c r="F1952" s="21"/>
      <c r="G1952" s="21"/>
      <c r="H1952" s="21"/>
      <c r="I1952" s="21"/>
      <c r="J1952" s="21"/>
      <c r="K1952" s="21"/>
      <c r="L1952" s="21"/>
      <c r="M1952" s="21"/>
      <c r="N1952" s="393"/>
      <c r="O1952" s="393"/>
      <c r="P1952" s="393"/>
      <c r="Q1952" s="393"/>
      <c r="R1952" s="21"/>
      <c r="S1952" s="21"/>
      <c r="T1952" s="21"/>
      <c r="U1952" s="21"/>
      <c r="V1952" s="21"/>
      <c r="W1952" s="21"/>
      <c r="X1952" s="21"/>
      <c r="Y1952" s="21"/>
      <c r="Z1952" s="15"/>
      <c r="AA1952" s="15"/>
      <c r="AB1952" s="15"/>
      <c r="AC1952" s="15"/>
      <c r="AD1952" s="15"/>
      <c r="AE1952" s="15"/>
      <c r="AF1952" s="15"/>
      <c r="AG1952" s="15" t="s">
        <v>131</v>
      </c>
      <c r="AH1952" s="15">
        <v>0</v>
      </c>
      <c r="AI1952" s="15"/>
      <c r="AJ1952" s="15"/>
      <c r="AK1952" s="15"/>
      <c r="AL1952" s="15"/>
      <c r="AM1952" s="15"/>
      <c r="AN1952" s="15"/>
      <c r="AO1952" s="15"/>
      <c r="AP1952" s="15"/>
      <c r="AQ1952" s="15"/>
      <c r="AR1952" s="15"/>
      <c r="AS1952" s="15"/>
      <c r="AT1952" s="15"/>
      <c r="AU1952" s="15"/>
      <c r="AV1952" s="15"/>
      <c r="AW1952" s="15"/>
      <c r="AX1952" s="15"/>
      <c r="AY1952" s="15"/>
      <c r="AZ1952" s="15"/>
      <c r="BA1952" s="15"/>
      <c r="BB1952" s="15"/>
      <c r="BC1952" s="15"/>
      <c r="BD1952" s="15"/>
      <c r="BE1952" s="15"/>
      <c r="BF1952" s="15"/>
      <c r="BG1952" s="15"/>
      <c r="BH1952" s="15"/>
    </row>
    <row r="1953" spans="1:60" outlineLevel="3">
      <c r="A1953" s="18"/>
      <c r="B1953" s="19"/>
      <c r="C1953" s="30" t="s">
        <v>495</v>
      </c>
      <c r="D1953" s="23"/>
      <c r="E1953" s="34">
        <v>96.48</v>
      </c>
      <c r="F1953" s="21"/>
      <c r="G1953" s="21"/>
      <c r="H1953" s="21"/>
      <c r="I1953" s="21"/>
      <c r="J1953" s="21"/>
      <c r="K1953" s="21"/>
      <c r="L1953" s="21"/>
      <c r="M1953" s="21"/>
      <c r="N1953" s="393"/>
      <c r="O1953" s="393"/>
      <c r="P1953" s="393"/>
      <c r="Q1953" s="393"/>
      <c r="R1953" s="21"/>
      <c r="S1953" s="21"/>
      <c r="T1953" s="21"/>
      <c r="U1953" s="21"/>
      <c r="V1953" s="21"/>
      <c r="W1953" s="21"/>
      <c r="X1953" s="21"/>
      <c r="Y1953" s="21"/>
      <c r="Z1953" s="15"/>
      <c r="AA1953" s="15"/>
      <c r="AB1953" s="15"/>
      <c r="AC1953" s="15"/>
      <c r="AD1953" s="15"/>
      <c r="AE1953" s="15"/>
      <c r="AF1953" s="15"/>
      <c r="AG1953" s="15" t="s">
        <v>131</v>
      </c>
      <c r="AH1953" s="15">
        <v>0</v>
      </c>
      <c r="AI1953" s="15"/>
      <c r="AJ1953" s="15"/>
      <c r="AK1953" s="15"/>
      <c r="AL1953" s="15"/>
      <c r="AM1953" s="15"/>
      <c r="AN1953" s="15"/>
      <c r="AO1953" s="15"/>
      <c r="AP1953" s="15"/>
      <c r="AQ1953" s="15"/>
      <c r="AR1953" s="15"/>
      <c r="AS1953" s="15"/>
      <c r="AT1953" s="15"/>
      <c r="AU1953" s="15"/>
      <c r="AV1953" s="15"/>
      <c r="AW1953" s="15"/>
      <c r="AX1953" s="15"/>
      <c r="AY1953" s="15"/>
      <c r="AZ1953" s="15"/>
      <c r="BA1953" s="15"/>
      <c r="BB1953" s="15"/>
      <c r="BC1953" s="15"/>
      <c r="BD1953" s="15"/>
      <c r="BE1953" s="15"/>
      <c r="BF1953" s="15"/>
      <c r="BG1953" s="15"/>
      <c r="BH1953" s="15"/>
    </row>
    <row r="1954" spans="1:60" outlineLevel="3">
      <c r="A1954" s="18"/>
      <c r="B1954" s="19"/>
      <c r="C1954" s="30" t="s">
        <v>496</v>
      </c>
      <c r="D1954" s="23"/>
      <c r="E1954" s="34">
        <v>94.95</v>
      </c>
      <c r="F1954" s="21"/>
      <c r="G1954" s="21"/>
      <c r="H1954" s="21"/>
      <c r="I1954" s="21"/>
      <c r="J1954" s="21"/>
      <c r="K1954" s="21"/>
      <c r="L1954" s="21"/>
      <c r="M1954" s="21"/>
      <c r="N1954" s="393"/>
      <c r="O1954" s="393"/>
      <c r="P1954" s="393"/>
      <c r="Q1954" s="393"/>
      <c r="R1954" s="21"/>
      <c r="S1954" s="21"/>
      <c r="T1954" s="21"/>
      <c r="U1954" s="21"/>
      <c r="V1954" s="21"/>
      <c r="W1954" s="21"/>
      <c r="X1954" s="21"/>
      <c r="Y1954" s="21"/>
      <c r="Z1954" s="15"/>
      <c r="AA1954" s="15"/>
      <c r="AB1954" s="15"/>
      <c r="AC1954" s="15"/>
      <c r="AD1954" s="15"/>
      <c r="AE1954" s="15"/>
      <c r="AF1954" s="15"/>
      <c r="AG1954" s="15" t="s">
        <v>131</v>
      </c>
      <c r="AH1954" s="15">
        <v>0</v>
      </c>
      <c r="AI1954" s="15"/>
      <c r="AJ1954" s="15"/>
      <c r="AK1954" s="15"/>
      <c r="AL1954" s="15"/>
      <c r="AM1954" s="15"/>
      <c r="AN1954" s="15"/>
      <c r="AO1954" s="15"/>
      <c r="AP1954" s="15"/>
      <c r="AQ1954" s="15"/>
      <c r="AR1954" s="15"/>
      <c r="AS1954" s="15"/>
      <c r="AT1954" s="15"/>
      <c r="AU1954" s="15"/>
      <c r="AV1954" s="15"/>
      <c r="AW1954" s="15"/>
      <c r="AX1954" s="15"/>
      <c r="AY1954" s="15"/>
      <c r="AZ1954" s="15"/>
      <c r="BA1954" s="15"/>
      <c r="BB1954" s="15"/>
      <c r="BC1954" s="15"/>
      <c r="BD1954" s="15"/>
      <c r="BE1954" s="15"/>
      <c r="BF1954" s="15"/>
      <c r="BG1954" s="15"/>
      <c r="BH1954" s="15"/>
    </row>
    <row r="1955" spans="1:60" outlineLevel="3">
      <c r="A1955" s="18"/>
      <c r="B1955" s="19"/>
      <c r="C1955" s="30" t="s">
        <v>490</v>
      </c>
      <c r="D1955" s="23"/>
      <c r="E1955" s="34">
        <v>98.82</v>
      </c>
      <c r="F1955" s="21"/>
      <c r="G1955" s="21"/>
      <c r="H1955" s="21"/>
      <c r="I1955" s="21"/>
      <c r="J1955" s="21"/>
      <c r="K1955" s="21"/>
      <c r="L1955" s="21"/>
      <c r="M1955" s="21"/>
      <c r="N1955" s="393"/>
      <c r="O1955" s="393"/>
      <c r="P1955" s="393"/>
      <c r="Q1955" s="393"/>
      <c r="R1955" s="21"/>
      <c r="S1955" s="21"/>
      <c r="T1955" s="21"/>
      <c r="U1955" s="21"/>
      <c r="V1955" s="21"/>
      <c r="W1955" s="21"/>
      <c r="X1955" s="21"/>
      <c r="Y1955" s="21"/>
      <c r="Z1955" s="15"/>
      <c r="AA1955" s="15"/>
      <c r="AB1955" s="15"/>
      <c r="AC1955" s="15"/>
      <c r="AD1955" s="15"/>
      <c r="AE1955" s="15"/>
      <c r="AF1955" s="15"/>
      <c r="AG1955" s="15" t="s">
        <v>131</v>
      </c>
      <c r="AH1955" s="15">
        <v>0</v>
      </c>
      <c r="AI1955" s="15"/>
      <c r="AJ1955" s="15"/>
      <c r="AK1955" s="15"/>
      <c r="AL1955" s="15"/>
      <c r="AM1955" s="15"/>
      <c r="AN1955" s="15"/>
      <c r="AO1955" s="15"/>
      <c r="AP1955" s="15"/>
      <c r="AQ1955" s="15"/>
      <c r="AR1955" s="15"/>
      <c r="AS1955" s="15"/>
      <c r="AT1955" s="15"/>
      <c r="AU1955" s="15"/>
      <c r="AV1955" s="15"/>
      <c r="AW1955" s="15"/>
      <c r="AX1955" s="15"/>
      <c r="AY1955" s="15"/>
      <c r="AZ1955" s="15"/>
      <c r="BA1955" s="15"/>
      <c r="BB1955" s="15"/>
      <c r="BC1955" s="15"/>
      <c r="BD1955" s="15"/>
      <c r="BE1955" s="15"/>
      <c r="BF1955" s="15"/>
      <c r="BG1955" s="15"/>
      <c r="BH1955" s="15"/>
    </row>
    <row r="1956" spans="1:60" outlineLevel="3">
      <c r="A1956" s="18"/>
      <c r="B1956" s="19"/>
      <c r="C1956" s="30" t="s">
        <v>442</v>
      </c>
      <c r="D1956" s="23"/>
      <c r="E1956" s="34">
        <v>18.765000000000001</v>
      </c>
      <c r="F1956" s="21"/>
      <c r="G1956" s="21"/>
      <c r="H1956" s="21"/>
      <c r="I1956" s="21"/>
      <c r="J1956" s="21"/>
      <c r="K1956" s="21"/>
      <c r="L1956" s="21"/>
      <c r="M1956" s="21"/>
      <c r="N1956" s="393"/>
      <c r="O1956" s="393"/>
      <c r="P1956" s="393"/>
      <c r="Q1956" s="393"/>
      <c r="R1956" s="21"/>
      <c r="S1956" s="21"/>
      <c r="T1956" s="21"/>
      <c r="U1956" s="21"/>
      <c r="V1956" s="21"/>
      <c r="W1956" s="21"/>
      <c r="X1956" s="21"/>
      <c r="Y1956" s="21"/>
      <c r="Z1956" s="15"/>
      <c r="AA1956" s="15"/>
      <c r="AB1956" s="15"/>
      <c r="AC1956" s="15"/>
      <c r="AD1956" s="15"/>
      <c r="AE1956" s="15"/>
      <c r="AF1956" s="15"/>
      <c r="AG1956" s="15" t="s">
        <v>131</v>
      </c>
      <c r="AH1956" s="15">
        <v>0</v>
      </c>
      <c r="AI1956" s="15"/>
      <c r="AJ1956" s="15"/>
      <c r="AK1956" s="15"/>
      <c r="AL1956" s="15"/>
      <c r="AM1956" s="15"/>
      <c r="AN1956" s="15"/>
      <c r="AO1956" s="15"/>
      <c r="AP1956" s="15"/>
      <c r="AQ1956" s="15"/>
      <c r="AR1956" s="15"/>
      <c r="AS1956" s="15"/>
      <c r="AT1956" s="15"/>
      <c r="AU1956" s="15"/>
      <c r="AV1956" s="15"/>
      <c r="AW1956" s="15"/>
      <c r="AX1956" s="15"/>
      <c r="AY1956" s="15"/>
      <c r="AZ1956" s="15"/>
      <c r="BA1956" s="15"/>
      <c r="BB1956" s="15"/>
      <c r="BC1956" s="15"/>
      <c r="BD1956" s="15"/>
      <c r="BE1956" s="15"/>
      <c r="BF1956" s="15"/>
      <c r="BG1956" s="15"/>
      <c r="BH1956" s="15"/>
    </row>
    <row r="1957" spans="1:60" outlineLevel="3">
      <c r="A1957" s="18"/>
      <c r="B1957" s="19"/>
      <c r="C1957" s="30" t="s">
        <v>497</v>
      </c>
      <c r="D1957" s="23"/>
      <c r="E1957" s="34">
        <v>19.484999999999999</v>
      </c>
      <c r="F1957" s="21"/>
      <c r="G1957" s="21"/>
      <c r="H1957" s="21"/>
      <c r="I1957" s="21"/>
      <c r="J1957" s="21"/>
      <c r="K1957" s="21"/>
      <c r="L1957" s="21"/>
      <c r="M1957" s="21"/>
      <c r="N1957" s="393"/>
      <c r="O1957" s="393"/>
      <c r="P1957" s="393"/>
      <c r="Q1957" s="393"/>
      <c r="R1957" s="21"/>
      <c r="S1957" s="21"/>
      <c r="T1957" s="21"/>
      <c r="U1957" s="21"/>
      <c r="V1957" s="21"/>
      <c r="W1957" s="21"/>
      <c r="X1957" s="21"/>
      <c r="Y1957" s="21"/>
      <c r="Z1957" s="15"/>
      <c r="AA1957" s="15"/>
      <c r="AB1957" s="15"/>
      <c r="AC1957" s="15"/>
      <c r="AD1957" s="15"/>
      <c r="AE1957" s="15"/>
      <c r="AF1957" s="15"/>
      <c r="AG1957" s="15" t="s">
        <v>131</v>
      </c>
      <c r="AH1957" s="15">
        <v>0</v>
      </c>
      <c r="AI1957" s="15"/>
      <c r="AJ1957" s="15"/>
      <c r="AK1957" s="15"/>
      <c r="AL1957" s="15"/>
      <c r="AM1957" s="15"/>
      <c r="AN1957" s="15"/>
      <c r="AO1957" s="15"/>
      <c r="AP1957" s="15"/>
      <c r="AQ1957" s="15"/>
      <c r="AR1957" s="15"/>
      <c r="AS1957" s="15"/>
      <c r="AT1957" s="15"/>
      <c r="AU1957" s="15"/>
      <c r="AV1957" s="15"/>
      <c r="AW1957" s="15"/>
      <c r="AX1957" s="15"/>
      <c r="AY1957" s="15"/>
      <c r="AZ1957" s="15"/>
      <c r="BA1957" s="15"/>
      <c r="BB1957" s="15"/>
      <c r="BC1957" s="15"/>
      <c r="BD1957" s="15"/>
      <c r="BE1957" s="15"/>
      <c r="BF1957" s="15"/>
      <c r="BG1957" s="15"/>
      <c r="BH1957" s="15"/>
    </row>
    <row r="1958" spans="1:60" outlineLevel="3">
      <c r="A1958" s="18"/>
      <c r="B1958" s="19"/>
      <c r="C1958" s="30" t="s">
        <v>500</v>
      </c>
      <c r="D1958" s="23"/>
      <c r="E1958" s="34">
        <v>16.2</v>
      </c>
      <c r="F1958" s="21"/>
      <c r="G1958" s="21"/>
      <c r="H1958" s="21"/>
      <c r="I1958" s="21"/>
      <c r="J1958" s="21"/>
      <c r="K1958" s="21"/>
      <c r="L1958" s="21"/>
      <c r="M1958" s="21"/>
      <c r="N1958" s="393"/>
      <c r="O1958" s="393"/>
      <c r="P1958" s="393"/>
      <c r="Q1958" s="393"/>
      <c r="R1958" s="21"/>
      <c r="S1958" s="21"/>
      <c r="T1958" s="21"/>
      <c r="U1958" s="21"/>
      <c r="V1958" s="21"/>
      <c r="W1958" s="21"/>
      <c r="X1958" s="21"/>
      <c r="Y1958" s="21"/>
      <c r="Z1958" s="15"/>
      <c r="AA1958" s="15"/>
      <c r="AB1958" s="15"/>
      <c r="AC1958" s="15"/>
      <c r="AD1958" s="15"/>
      <c r="AE1958" s="15"/>
      <c r="AF1958" s="15"/>
      <c r="AG1958" s="15" t="s">
        <v>131</v>
      </c>
      <c r="AH1958" s="15">
        <v>0</v>
      </c>
      <c r="AI1958" s="15"/>
      <c r="AJ1958" s="15"/>
      <c r="AK1958" s="15"/>
      <c r="AL1958" s="15"/>
      <c r="AM1958" s="15"/>
      <c r="AN1958" s="15"/>
      <c r="AO1958" s="15"/>
      <c r="AP1958" s="15"/>
      <c r="AQ1958" s="15"/>
      <c r="AR1958" s="15"/>
      <c r="AS1958" s="15"/>
      <c r="AT1958" s="15"/>
      <c r="AU1958" s="15"/>
      <c r="AV1958" s="15"/>
      <c r="AW1958" s="15"/>
      <c r="AX1958" s="15"/>
      <c r="AY1958" s="15"/>
      <c r="AZ1958" s="15"/>
      <c r="BA1958" s="15"/>
      <c r="BB1958" s="15"/>
      <c r="BC1958" s="15"/>
      <c r="BD1958" s="15"/>
      <c r="BE1958" s="15"/>
      <c r="BF1958" s="15"/>
      <c r="BG1958" s="15"/>
      <c r="BH1958" s="15"/>
    </row>
    <row r="1959" spans="1:60" outlineLevel="3">
      <c r="A1959" s="18"/>
      <c r="B1959" s="19"/>
      <c r="C1959" s="30" t="s">
        <v>501</v>
      </c>
      <c r="D1959" s="23"/>
      <c r="E1959" s="34">
        <v>1.89</v>
      </c>
      <c r="F1959" s="21"/>
      <c r="G1959" s="21"/>
      <c r="H1959" s="21"/>
      <c r="I1959" s="21"/>
      <c r="J1959" s="21"/>
      <c r="K1959" s="21"/>
      <c r="L1959" s="21"/>
      <c r="M1959" s="21"/>
      <c r="N1959" s="393"/>
      <c r="O1959" s="393"/>
      <c r="P1959" s="393"/>
      <c r="Q1959" s="393"/>
      <c r="R1959" s="21"/>
      <c r="S1959" s="21"/>
      <c r="T1959" s="21"/>
      <c r="U1959" s="21"/>
      <c r="V1959" s="21"/>
      <c r="W1959" s="21"/>
      <c r="X1959" s="21"/>
      <c r="Y1959" s="21"/>
      <c r="Z1959" s="15"/>
      <c r="AA1959" s="15"/>
      <c r="AB1959" s="15"/>
      <c r="AC1959" s="15"/>
      <c r="AD1959" s="15"/>
      <c r="AE1959" s="15"/>
      <c r="AF1959" s="15"/>
      <c r="AG1959" s="15" t="s">
        <v>131</v>
      </c>
      <c r="AH1959" s="15">
        <v>0</v>
      </c>
      <c r="AI1959" s="15"/>
      <c r="AJ1959" s="15"/>
      <c r="AK1959" s="15"/>
      <c r="AL1959" s="15"/>
      <c r="AM1959" s="15"/>
      <c r="AN1959" s="15"/>
      <c r="AO1959" s="15"/>
      <c r="AP1959" s="15"/>
      <c r="AQ1959" s="15"/>
      <c r="AR1959" s="15"/>
      <c r="AS1959" s="15"/>
      <c r="AT1959" s="15"/>
      <c r="AU1959" s="15"/>
      <c r="AV1959" s="15"/>
      <c r="AW1959" s="15"/>
      <c r="AX1959" s="15"/>
      <c r="AY1959" s="15"/>
      <c r="AZ1959" s="15"/>
      <c r="BA1959" s="15"/>
      <c r="BB1959" s="15"/>
      <c r="BC1959" s="15"/>
      <c r="BD1959" s="15"/>
      <c r="BE1959" s="15"/>
      <c r="BF1959" s="15"/>
      <c r="BG1959" s="15"/>
      <c r="BH1959" s="15"/>
    </row>
    <row r="1960" spans="1:60" outlineLevel="3">
      <c r="A1960" s="18"/>
      <c r="B1960" s="19"/>
      <c r="C1960" s="30" t="s">
        <v>502</v>
      </c>
      <c r="D1960" s="23"/>
      <c r="E1960" s="34">
        <v>2.52</v>
      </c>
      <c r="F1960" s="21"/>
      <c r="G1960" s="21"/>
      <c r="H1960" s="21"/>
      <c r="I1960" s="21"/>
      <c r="J1960" s="21"/>
      <c r="K1960" s="21"/>
      <c r="L1960" s="21"/>
      <c r="M1960" s="21"/>
      <c r="N1960" s="393"/>
      <c r="O1960" s="393"/>
      <c r="P1960" s="393"/>
      <c r="Q1960" s="393"/>
      <c r="R1960" s="21"/>
      <c r="S1960" s="21"/>
      <c r="T1960" s="21"/>
      <c r="U1960" s="21"/>
      <c r="V1960" s="21"/>
      <c r="W1960" s="21"/>
      <c r="X1960" s="21"/>
      <c r="Y1960" s="21"/>
      <c r="Z1960" s="15"/>
      <c r="AA1960" s="15"/>
      <c r="AB1960" s="15"/>
      <c r="AC1960" s="15"/>
      <c r="AD1960" s="15"/>
      <c r="AE1960" s="15"/>
      <c r="AF1960" s="15"/>
      <c r="AG1960" s="15" t="s">
        <v>131</v>
      </c>
      <c r="AH1960" s="15">
        <v>0</v>
      </c>
      <c r="AI1960" s="15"/>
      <c r="AJ1960" s="15"/>
      <c r="AK1960" s="15"/>
      <c r="AL1960" s="15"/>
      <c r="AM1960" s="15"/>
      <c r="AN1960" s="15"/>
      <c r="AO1960" s="15"/>
      <c r="AP1960" s="15"/>
      <c r="AQ1960" s="15"/>
      <c r="AR1960" s="15"/>
      <c r="AS1960" s="15"/>
      <c r="AT1960" s="15"/>
      <c r="AU1960" s="15"/>
      <c r="AV1960" s="15"/>
      <c r="AW1960" s="15"/>
      <c r="AX1960" s="15"/>
      <c r="AY1960" s="15"/>
      <c r="AZ1960" s="15"/>
      <c r="BA1960" s="15"/>
      <c r="BB1960" s="15"/>
      <c r="BC1960" s="15"/>
      <c r="BD1960" s="15"/>
      <c r="BE1960" s="15"/>
      <c r="BF1960" s="15"/>
      <c r="BG1960" s="15"/>
      <c r="BH1960" s="15"/>
    </row>
    <row r="1961" spans="1:60" outlineLevel="3">
      <c r="A1961" s="18"/>
      <c r="B1961" s="19"/>
      <c r="C1961" s="30" t="s">
        <v>503</v>
      </c>
      <c r="D1961" s="23"/>
      <c r="E1961" s="34">
        <v>2.52</v>
      </c>
      <c r="F1961" s="21"/>
      <c r="G1961" s="21"/>
      <c r="H1961" s="21"/>
      <c r="I1961" s="21"/>
      <c r="J1961" s="21"/>
      <c r="K1961" s="21"/>
      <c r="L1961" s="21"/>
      <c r="M1961" s="21"/>
      <c r="N1961" s="393"/>
      <c r="O1961" s="393"/>
      <c r="P1961" s="393"/>
      <c r="Q1961" s="393"/>
      <c r="R1961" s="21"/>
      <c r="S1961" s="21"/>
      <c r="T1961" s="21"/>
      <c r="U1961" s="21"/>
      <c r="V1961" s="21"/>
      <c r="W1961" s="21"/>
      <c r="X1961" s="21"/>
      <c r="Y1961" s="21"/>
      <c r="Z1961" s="15"/>
      <c r="AA1961" s="15"/>
      <c r="AB1961" s="15"/>
      <c r="AC1961" s="15"/>
      <c r="AD1961" s="15"/>
      <c r="AE1961" s="15"/>
      <c r="AF1961" s="15"/>
      <c r="AG1961" s="15" t="s">
        <v>131</v>
      </c>
      <c r="AH1961" s="15">
        <v>0</v>
      </c>
      <c r="AI1961" s="15"/>
      <c r="AJ1961" s="15"/>
      <c r="AK1961" s="15"/>
      <c r="AL1961" s="15"/>
      <c r="AM1961" s="15"/>
      <c r="AN1961" s="15"/>
      <c r="AO1961" s="15"/>
      <c r="AP1961" s="15"/>
      <c r="AQ1961" s="15"/>
      <c r="AR1961" s="15"/>
      <c r="AS1961" s="15"/>
      <c r="AT1961" s="15"/>
      <c r="AU1961" s="15"/>
      <c r="AV1961" s="15"/>
      <c r="AW1961" s="15"/>
      <c r="AX1961" s="15"/>
      <c r="AY1961" s="15"/>
      <c r="AZ1961" s="15"/>
      <c r="BA1961" s="15"/>
      <c r="BB1961" s="15"/>
      <c r="BC1961" s="15"/>
      <c r="BD1961" s="15"/>
      <c r="BE1961" s="15"/>
      <c r="BF1961" s="15"/>
      <c r="BG1961" s="15"/>
      <c r="BH1961" s="15"/>
    </row>
    <row r="1962" spans="1:60" outlineLevel="3">
      <c r="A1962" s="18"/>
      <c r="B1962" s="19"/>
      <c r="C1962" s="30" t="s">
        <v>504</v>
      </c>
      <c r="D1962" s="23"/>
      <c r="E1962" s="34">
        <v>1.68</v>
      </c>
      <c r="F1962" s="21"/>
      <c r="G1962" s="21"/>
      <c r="H1962" s="21"/>
      <c r="I1962" s="21"/>
      <c r="J1962" s="21"/>
      <c r="K1962" s="21"/>
      <c r="L1962" s="21"/>
      <c r="M1962" s="21"/>
      <c r="N1962" s="393"/>
      <c r="O1962" s="393"/>
      <c r="P1962" s="393"/>
      <c r="Q1962" s="393"/>
      <c r="R1962" s="21"/>
      <c r="S1962" s="21"/>
      <c r="T1962" s="21"/>
      <c r="U1962" s="21"/>
      <c r="V1962" s="21"/>
      <c r="W1962" s="21"/>
      <c r="X1962" s="21"/>
      <c r="Y1962" s="21"/>
      <c r="Z1962" s="15"/>
      <c r="AA1962" s="15"/>
      <c r="AB1962" s="15"/>
      <c r="AC1962" s="15"/>
      <c r="AD1962" s="15"/>
      <c r="AE1962" s="15"/>
      <c r="AF1962" s="15"/>
      <c r="AG1962" s="15" t="s">
        <v>131</v>
      </c>
      <c r="AH1962" s="15">
        <v>0</v>
      </c>
      <c r="AI1962" s="15"/>
      <c r="AJ1962" s="15"/>
      <c r="AK1962" s="15"/>
      <c r="AL1962" s="15"/>
      <c r="AM1962" s="15"/>
      <c r="AN1962" s="15"/>
      <c r="AO1962" s="15"/>
      <c r="AP1962" s="15"/>
      <c r="AQ1962" s="15"/>
      <c r="AR1962" s="15"/>
      <c r="AS1962" s="15"/>
      <c r="AT1962" s="15"/>
      <c r="AU1962" s="15"/>
      <c r="AV1962" s="15"/>
      <c r="AW1962" s="15"/>
      <c r="AX1962" s="15"/>
      <c r="AY1962" s="15"/>
      <c r="AZ1962" s="15"/>
      <c r="BA1962" s="15"/>
      <c r="BB1962" s="15"/>
      <c r="BC1962" s="15"/>
      <c r="BD1962" s="15"/>
      <c r="BE1962" s="15"/>
      <c r="BF1962" s="15"/>
      <c r="BG1962" s="15"/>
      <c r="BH1962" s="15"/>
    </row>
    <row r="1963" spans="1:60" outlineLevel="3">
      <c r="A1963" s="18"/>
      <c r="B1963" s="19"/>
      <c r="C1963" s="30" t="s">
        <v>505</v>
      </c>
      <c r="D1963" s="23"/>
      <c r="E1963" s="34">
        <v>21</v>
      </c>
      <c r="F1963" s="21"/>
      <c r="G1963" s="21"/>
      <c r="H1963" s="21"/>
      <c r="I1963" s="21"/>
      <c r="J1963" s="21"/>
      <c r="K1963" s="21"/>
      <c r="L1963" s="21"/>
      <c r="M1963" s="21"/>
      <c r="N1963" s="393"/>
      <c r="O1963" s="393"/>
      <c r="P1963" s="393"/>
      <c r="Q1963" s="393"/>
      <c r="R1963" s="21"/>
      <c r="S1963" s="21"/>
      <c r="T1963" s="21"/>
      <c r="U1963" s="21"/>
      <c r="V1963" s="21"/>
      <c r="W1963" s="21"/>
      <c r="X1963" s="21"/>
      <c r="Y1963" s="21"/>
      <c r="Z1963" s="15"/>
      <c r="AA1963" s="15"/>
      <c r="AB1963" s="15"/>
      <c r="AC1963" s="15"/>
      <c r="AD1963" s="15"/>
      <c r="AE1963" s="15"/>
      <c r="AF1963" s="15"/>
      <c r="AG1963" s="15" t="s">
        <v>131</v>
      </c>
      <c r="AH1963" s="15">
        <v>0</v>
      </c>
      <c r="AI1963" s="15"/>
      <c r="AJ1963" s="15"/>
      <c r="AK1963" s="15"/>
      <c r="AL1963" s="15"/>
      <c r="AM1963" s="15"/>
      <c r="AN1963" s="15"/>
      <c r="AO1963" s="15"/>
      <c r="AP1963" s="15"/>
      <c r="AQ1963" s="15"/>
      <c r="AR1963" s="15"/>
      <c r="AS1963" s="15"/>
      <c r="AT1963" s="15"/>
      <c r="AU1963" s="15"/>
      <c r="AV1963" s="15"/>
      <c r="AW1963" s="15"/>
      <c r="AX1963" s="15"/>
      <c r="AY1963" s="15"/>
      <c r="AZ1963" s="15"/>
      <c r="BA1963" s="15"/>
      <c r="BB1963" s="15"/>
      <c r="BC1963" s="15"/>
      <c r="BD1963" s="15"/>
      <c r="BE1963" s="15"/>
      <c r="BF1963" s="15"/>
      <c r="BG1963" s="15"/>
      <c r="BH1963" s="15"/>
    </row>
    <row r="1964" spans="1:60" outlineLevel="3">
      <c r="A1964" s="18"/>
      <c r="B1964" s="19"/>
      <c r="C1964" s="30" t="s">
        <v>506</v>
      </c>
      <c r="D1964" s="23"/>
      <c r="E1964" s="34">
        <v>2.1</v>
      </c>
      <c r="F1964" s="21"/>
      <c r="G1964" s="21"/>
      <c r="H1964" s="21"/>
      <c r="I1964" s="21"/>
      <c r="J1964" s="21"/>
      <c r="K1964" s="21"/>
      <c r="L1964" s="21"/>
      <c r="M1964" s="21"/>
      <c r="N1964" s="393"/>
      <c r="O1964" s="393"/>
      <c r="P1964" s="393"/>
      <c r="Q1964" s="393"/>
      <c r="R1964" s="21"/>
      <c r="S1964" s="21"/>
      <c r="T1964" s="21"/>
      <c r="U1964" s="21"/>
      <c r="V1964" s="21"/>
      <c r="W1964" s="21"/>
      <c r="X1964" s="21"/>
      <c r="Y1964" s="21"/>
      <c r="Z1964" s="15"/>
      <c r="AA1964" s="15"/>
      <c r="AB1964" s="15"/>
      <c r="AC1964" s="15"/>
      <c r="AD1964" s="15"/>
      <c r="AE1964" s="15"/>
      <c r="AF1964" s="15"/>
      <c r="AG1964" s="15" t="s">
        <v>131</v>
      </c>
      <c r="AH1964" s="15">
        <v>0</v>
      </c>
      <c r="AI1964" s="15"/>
      <c r="AJ1964" s="15"/>
      <c r="AK1964" s="15"/>
      <c r="AL1964" s="15"/>
      <c r="AM1964" s="15"/>
      <c r="AN1964" s="15"/>
      <c r="AO1964" s="15"/>
      <c r="AP1964" s="15"/>
      <c r="AQ1964" s="15"/>
      <c r="AR1964" s="15"/>
      <c r="AS1964" s="15"/>
      <c r="AT1964" s="15"/>
      <c r="AU1964" s="15"/>
      <c r="AV1964" s="15"/>
      <c r="AW1964" s="15"/>
      <c r="AX1964" s="15"/>
      <c r="AY1964" s="15"/>
      <c r="AZ1964" s="15"/>
      <c r="BA1964" s="15"/>
      <c r="BB1964" s="15"/>
      <c r="BC1964" s="15"/>
      <c r="BD1964" s="15"/>
      <c r="BE1964" s="15"/>
      <c r="BF1964" s="15"/>
      <c r="BG1964" s="15"/>
      <c r="BH1964" s="15"/>
    </row>
    <row r="1965" spans="1:60" outlineLevel="3">
      <c r="A1965" s="18"/>
      <c r="B1965" s="19"/>
      <c r="C1965" s="30" t="s">
        <v>507</v>
      </c>
      <c r="D1965" s="23"/>
      <c r="E1965" s="34">
        <v>1.677</v>
      </c>
      <c r="F1965" s="21"/>
      <c r="G1965" s="21"/>
      <c r="H1965" s="21"/>
      <c r="I1965" s="21"/>
      <c r="J1965" s="21"/>
      <c r="K1965" s="21"/>
      <c r="L1965" s="21"/>
      <c r="M1965" s="21"/>
      <c r="N1965" s="393"/>
      <c r="O1965" s="393"/>
      <c r="P1965" s="393"/>
      <c r="Q1965" s="393"/>
      <c r="R1965" s="21"/>
      <c r="S1965" s="21"/>
      <c r="T1965" s="21"/>
      <c r="U1965" s="21"/>
      <c r="V1965" s="21"/>
      <c r="W1965" s="21"/>
      <c r="X1965" s="21"/>
      <c r="Y1965" s="21"/>
      <c r="Z1965" s="15"/>
      <c r="AA1965" s="15"/>
      <c r="AB1965" s="15"/>
      <c r="AC1965" s="15"/>
      <c r="AD1965" s="15"/>
      <c r="AE1965" s="15"/>
      <c r="AF1965" s="15"/>
      <c r="AG1965" s="15" t="s">
        <v>131</v>
      </c>
      <c r="AH1965" s="15">
        <v>0</v>
      </c>
      <c r="AI1965" s="15"/>
      <c r="AJ1965" s="15"/>
      <c r="AK1965" s="15"/>
      <c r="AL1965" s="15"/>
      <c r="AM1965" s="15"/>
      <c r="AN1965" s="15"/>
      <c r="AO1965" s="15"/>
      <c r="AP1965" s="15"/>
      <c r="AQ1965" s="15"/>
      <c r="AR1965" s="15"/>
      <c r="AS1965" s="15"/>
      <c r="AT1965" s="15"/>
      <c r="AU1965" s="15"/>
      <c r="AV1965" s="15"/>
      <c r="AW1965" s="15"/>
      <c r="AX1965" s="15"/>
      <c r="AY1965" s="15"/>
      <c r="AZ1965" s="15"/>
      <c r="BA1965" s="15"/>
      <c r="BB1965" s="15"/>
      <c r="BC1965" s="15"/>
      <c r="BD1965" s="15"/>
      <c r="BE1965" s="15"/>
      <c r="BF1965" s="15"/>
      <c r="BG1965" s="15"/>
      <c r="BH1965" s="15"/>
    </row>
    <row r="1966" spans="1:60" outlineLevel="3">
      <c r="A1966" s="18"/>
      <c r="B1966" s="19"/>
      <c r="C1966" s="30" t="s">
        <v>508</v>
      </c>
      <c r="D1966" s="23"/>
      <c r="E1966" s="34">
        <v>2.7559999999999998</v>
      </c>
      <c r="F1966" s="21"/>
      <c r="G1966" s="21"/>
      <c r="H1966" s="21"/>
      <c r="I1966" s="21"/>
      <c r="J1966" s="21"/>
      <c r="K1966" s="21"/>
      <c r="L1966" s="21"/>
      <c r="M1966" s="21"/>
      <c r="N1966" s="393"/>
      <c r="O1966" s="393"/>
      <c r="P1966" s="393"/>
      <c r="Q1966" s="393"/>
      <c r="R1966" s="21"/>
      <c r="S1966" s="21"/>
      <c r="T1966" s="21"/>
      <c r="U1966" s="21"/>
      <c r="V1966" s="21"/>
      <c r="W1966" s="21"/>
      <c r="X1966" s="21"/>
      <c r="Y1966" s="21"/>
      <c r="Z1966" s="15"/>
      <c r="AA1966" s="15"/>
      <c r="AB1966" s="15"/>
      <c r="AC1966" s="15"/>
      <c r="AD1966" s="15"/>
      <c r="AE1966" s="15"/>
      <c r="AF1966" s="15"/>
      <c r="AG1966" s="15" t="s">
        <v>131</v>
      </c>
      <c r="AH1966" s="15">
        <v>0</v>
      </c>
      <c r="AI1966" s="15"/>
      <c r="AJ1966" s="15"/>
      <c r="AK1966" s="15"/>
      <c r="AL1966" s="15"/>
      <c r="AM1966" s="15"/>
      <c r="AN1966" s="15"/>
      <c r="AO1966" s="15"/>
      <c r="AP1966" s="15"/>
      <c r="AQ1966" s="15"/>
      <c r="AR1966" s="15"/>
      <c r="AS1966" s="15"/>
      <c r="AT1966" s="15"/>
      <c r="AU1966" s="15"/>
      <c r="AV1966" s="15"/>
      <c r="AW1966" s="15"/>
      <c r="AX1966" s="15"/>
      <c r="AY1966" s="15"/>
      <c r="AZ1966" s="15"/>
      <c r="BA1966" s="15"/>
      <c r="BB1966" s="15"/>
      <c r="BC1966" s="15"/>
      <c r="BD1966" s="15"/>
      <c r="BE1966" s="15"/>
      <c r="BF1966" s="15"/>
      <c r="BG1966" s="15"/>
      <c r="BH1966" s="15"/>
    </row>
    <row r="1967" spans="1:60" outlineLevel="3">
      <c r="A1967" s="18"/>
      <c r="B1967" s="19"/>
      <c r="C1967" s="30" t="s">
        <v>509</v>
      </c>
      <c r="D1967" s="23"/>
      <c r="E1967" s="34">
        <v>6.0628000000000002</v>
      </c>
      <c r="F1967" s="21"/>
      <c r="G1967" s="21"/>
      <c r="H1967" s="21"/>
      <c r="I1967" s="21"/>
      <c r="J1967" s="21"/>
      <c r="K1967" s="21"/>
      <c r="L1967" s="21"/>
      <c r="M1967" s="21"/>
      <c r="N1967" s="393"/>
      <c r="O1967" s="393"/>
      <c r="P1967" s="393"/>
      <c r="Q1967" s="393"/>
      <c r="R1967" s="21"/>
      <c r="S1967" s="21"/>
      <c r="T1967" s="21"/>
      <c r="U1967" s="21"/>
      <c r="V1967" s="21"/>
      <c r="W1967" s="21"/>
      <c r="X1967" s="21"/>
      <c r="Y1967" s="21"/>
      <c r="Z1967" s="15"/>
      <c r="AA1967" s="15"/>
      <c r="AB1967" s="15"/>
      <c r="AC1967" s="15"/>
      <c r="AD1967" s="15"/>
      <c r="AE1967" s="15"/>
      <c r="AF1967" s="15"/>
      <c r="AG1967" s="15" t="s">
        <v>131</v>
      </c>
      <c r="AH1967" s="15">
        <v>0</v>
      </c>
      <c r="AI1967" s="15"/>
      <c r="AJ1967" s="15"/>
      <c r="AK1967" s="15"/>
      <c r="AL1967" s="15"/>
      <c r="AM1967" s="15"/>
      <c r="AN1967" s="15"/>
      <c r="AO1967" s="15"/>
      <c r="AP1967" s="15"/>
      <c r="AQ1967" s="15"/>
      <c r="AR1967" s="15"/>
      <c r="AS1967" s="15"/>
      <c r="AT1967" s="15"/>
      <c r="AU1967" s="15"/>
      <c r="AV1967" s="15"/>
      <c r="AW1967" s="15"/>
      <c r="AX1967" s="15"/>
      <c r="AY1967" s="15"/>
      <c r="AZ1967" s="15"/>
      <c r="BA1967" s="15"/>
      <c r="BB1967" s="15"/>
      <c r="BC1967" s="15"/>
      <c r="BD1967" s="15"/>
      <c r="BE1967" s="15"/>
      <c r="BF1967" s="15"/>
      <c r="BG1967" s="15"/>
      <c r="BH1967" s="15"/>
    </row>
    <row r="1968" spans="1:60" outlineLevel="3">
      <c r="A1968" s="18"/>
      <c r="B1968" s="19"/>
      <c r="C1968" s="30" t="s">
        <v>510</v>
      </c>
      <c r="D1968" s="23"/>
      <c r="E1968" s="34">
        <v>2.7995000000000001</v>
      </c>
      <c r="F1968" s="21"/>
      <c r="G1968" s="21"/>
      <c r="H1968" s="21"/>
      <c r="I1968" s="21"/>
      <c r="J1968" s="21"/>
      <c r="K1968" s="21"/>
      <c r="L1968" s="21"/>
      <c r="M1968" s="21"/>
      <c r="N1968" s="393"/>
      <c r="O1968" s="393"/>
      <c r="P1968" s="393"/>
      <c r="Q1968" s="393"/>
      <c r="R1968" s="21"/>
      <c r="S1968" s="21"/>
      <c r="T1968" s="21"/>
      <c r="U1968" s="21"/>
      <c r="V1968" s="21"/>
      <c r="W1968" s="21"/>
      <c r="X1968" s="21"/>
      <c r="Y1968" s="21"/>
      <c r="Z1968" s="15"/>
      <c r="AA1968" s="15"/>
      <c r="AB1968" s="15"/>
      <c r="AC1968" s="15"/>
      <c r="AD1968" s="15"/>
      <c r="AE1968" s="15"/>
      <c r="AF1968" s="15"/>
      <c r="AG1968" s="15" t="s">
        <v>131</v>
      </c>
      <c r="AH1968" s="15">
        <v>0</v>
      </c>
      <c r="AI1968" s="15"/>
      <c r="AJ1968" s="15"/>
      <c r="AK1968" s="15"/>
      <c r="AL1968" s="15"/>
      <c r="AM1968" s="15"/>
      <c r="AN1968" s="15"/>
      <c r="AO1968" s="15"/>
      <c r="AP1968" s="15"/>
      <c r="AQ1968" s="15"/>
      <c r="AR1968" s="15"/>
      <c r="AS1968" s="15"/>
      <c r="AT1968" s="15"/>
      <c r="AU1968" s="15"/>
      <c r="AV1968" s="15"/>
      <c r="AW1968" s="15"/>
      <c r="AX1968" s="15"/>
      <c r="AY1968" s="15"/>
      <c r="AZ1968" s="15"/>
      <c r="BA1968" s="15"/>
      <c r="BB1968" s="15"/>
      <c r="BC1968" s="15"/>
      <c r="BD1968" s="15"/>
      <c r="BE1968" s="15"/>
      <c r="BF1968" s="15"/>
      <c r="BG1968" s="15"/>
      <c r="BH1968" s="15"/>
    </row>
    <row r="1969" spans="1:60" outlineLevel="3">
      <c r="A1969" s="18"/>
      <c r="B1969" s="19"/>
      <c r="C1969" s="30" t="s">
        <v>511</v>
      </c>
      <c r="D1969" s="23"/>
      <c r="E1969" s="34">
        <v>1.512</v>
      </c>
      <c r="F1969" s="21"/>
      <c r="G1969" s="21"/>
      <c r="H1969" s="21"/>
      <c r="I1969" s="21"/>
      <c r="J1969" s="21"/>
      <c r="K1969" s="21"/>
      <c r="L1969" s="21"/>
      <c r="M1969" s="21"/>
      <c r="N1969" s="393"/>
      <c r="O1969" s="393"/>
      <c r="P1969" s="393"/>
      <c r="Q1969" s="393"/>
      <c r="R1969" s="21"/>
      <c r="S1969" s="21"/>
      <c r="T1969" s="21"/>
      <c r="U1969" s="21"/>
      <c r="V1969" s="21"/>
      <c r="W1969" s="21"/>
      <c r="X1969" s="21"/>
      <c r="Y1969" s="21"/>
      <c r="Z1969" s="15"/>
      <c r="AA1969" s="15"/>
      <c r="AB1969" s="15"/>
      <c r="AC1969" s="15"/>
      <c r="AD1969" s="15"/>
      <c r="AE1969" s="15"/>
      <c r="AF1969" s="15"/>
      <c r="AG1969" s="15" t="s">
        <v>131</v>
      </c>
      <c r="AH1969" s="15">
        <v>0</v>
      </c>
      <c r="AI1969" s="15"/>
      <c r="AJ1969" s="15"/>
      <c r="AK1969" s="15"/>
      <c r="AL1969" s="15"/>
      <c r="AM1969" s="15"/>
      <c r="AN1969" s="15"/>
      <c r="AO1969" s="15"/>
      <c r="AP1969" s="15"/>
      <c r="AQ1969" s="15"/>
      <c r="AR1969" s="15"/>
      <c r="AS1969" s="15"/>
      <c r="AT1969" s="15"/>
      <c r="AU1969" s="15"/>
      <c r="AV1969" s="15"/>
      <c r="AW1969" s="15"/>
      <c r="AX1969" s="15"/>
      <c r="AY1969" s="15"/>
      <c r="AZ1969" s="15"/>
      <c r="BA1969" s="15"/>
      <c r="BB1969" s="15"/>
      <c r="BC1969" s="15"/>
      <c r="BD1969" s="15"/>
      <c r="BE1969" s="15"/>
      <c r="BF1969" s="15"/>
      <c r="BG1969" s="15"/>
      <c r="BH1969" s="15"/>
    </row>
    <row r="1970" spans="1:60" outlineLevel="3">
      <c r="A1970" s="18"/>
      <c r="B1970" s="19"/>
      <c r="C1970" s="30" t="s">
        <v>512</v>
      </c>
      <c r="D1970" s="23"/>
      <c r="E1970" s="34">
        <v>2.37</v>
      </c>
      <c r="F1970" s="21"/>
      <c r="G1970" s="21"/>
      <c r="H1970" s="21"/>
      <c r="I1970" s="21"/>
      <c r="J1970" s="21"/>
      <c r="K1970" s="21"/>
      <c r="L1970" s="21"/>
      <c r="M1970" s="21"/>
      <c r="N1970" s="393"/>
      <c r="O1970" s="393"/>
      <c r="P1970" s="393"/>
      <c r="Q1970" s="393"/>
      <c r="R1970" s="21"/>
      <c r="S1970" s="21"/>
      <c r="T1970" s="21"/>
      <c r="U1970" s="21"/>
      <c r="V1970" s="21"/>
      <c r="W1970" s="21"/>
      <c r="X1970" s="21"/>
      <c r="Y1970" s="21"/>
      <c r="Z1970" s="15"/>
      <c r="AA1970" s="15"/>
      <c r="AB1970" s="15"/>
      <c r="AC1970" s="15"/>
      <c r="AD1970" s="15"/>
      <c r="AE1970" s="15"/>
      <c r="AF1970" s="15"/>
      <c r="AG1970" s="15" t="s">
        <v>131</v>
      </c>
      <c r="AH1970" s="15">
        <v>0</v>
      </c>
      <c r="AI1970" s="15"/>
      <c r="AJ1970" s="15"/>
      <c r="AK1970" s="15"/>
      <c r="AL1970" s="15"/>
      <c r="AM1970" s="15"/>
      <c r="AN1970" s="15"/>
      <c r="AO1970" s="15"/>
      <c r="AP1970" s="15"/>
      <c r="AQ1970" s="15"/>
      <c r="AR1970" s="15"/>
      <c r="AS1970" s="15"/>
      <c r="AT1970" s="15"/>
      <c r="AU1970" s="15"/>
      <c r="AV1970" s="15"/>
      <c r="AW1970" s="15"/>
      <c r="AX1970" s="15"/>
      <c r="AY1970" s="15"/>
      <c r="AZ1970" s="15"/>
      <c r="BA1970" s="15"/>
      <c r="BB1970" s="15"/>
      <c r="BC1970" s="15"/>
      <c r="BD1970" s="15"/>
      <c r="BE1970" s="15"/>
      <c r="BF1970" s="15"/>
      <c r="BG1970" s="15"/>
      <c r="BH1970" s="15"/>
    </row>
    <row r="1971" spans="1:60" outlineLevel="3">
      <c r="A1971" s="18"/>
      <c r="B1971" s="19"/>
      <c r="C1971" s="30" t="s">
        <v>513</v>
      </c>
      <c r="D1971" s="23"/>
      <c r="E1971" s="34">
        <v>2.95</v>
      </c>
      <c r="F1971" s="21"/>
      <c r="G1971" s="21"/>
      <c r="H1971" s="21"/>
      <c r="I1971" s="21"/>
      <c r="J1971" s="21"/>
      <c r="K1971" s="21"/>
      <c r="L1971" s="21"/>
      <c r="M1971" s="21"/>
      <c r="N1971" s="393"/>
      <c r="O1971" s="393"/>
      <c r="P1971" s="393"/>
      <c r="Q1971" s="393"/>
      <c r="R1971" s="21"/>
      <c r="S1971" s="21"/>
      <c r="T1971" s="21"/>
      <c r="U1971" s="21"/>
      <c r="V1971" s="21"/>
      <c r="W1971" s="21"/>
      <c r="X1971" s="21"/>
      <c r="Y1971" s="21"/>
      <c r="Z1971" s="15"/>
      <c r="AA1971" s="15"/>
      <c r="AB1971" s="15"/>
      <c r="AC1971" s="15"/>
      <c r="AD1971" s="15"/>
      <c r="AE1971" s="15"/>
      <c r="AF1971" s="15"/>
      <c r="AG1971" s="15" t="s">
        <v>131</v>
      </c>
      <c r="AH1971" s="15">
        <v>0</v>
      </c>
      <c r="AI1971" s="15"/>
      <c r="AJ1971" s="15"/>
      <c r="AK1971" s="15"/>
      <c r="AL1971" s="15"/>
      <c r="AM1971" s="15"/>
      <c r="AN1971" s="15"/>
      <c r="AO1971" s="15"/>
      <c r="AP1971" s="15"/>
      <c r="AQ1971" s="15"/>
      <c r="AR1971" s="15"/>
      <c r="AS1971" s="15"/>
      <c r="AT1971" s="15"/>
      <c r="AU1971" s="15"/>
      <c r="AV1971" s="15"/>
      <c r="AW1971" s="15"/>
      <c r="AX1971" s="15"/>
      <c r="AY1971" s="15"/>
      <c r="AZ1971" s="15"/>
      <c r="BA1971" s="15"/>
      <c r="BB1971" s="15"/>
      <c r="BC1971" s="15"/>
      <c r="BD1971" s="15"/>
      <c r="BE1971" s="15"/>
      <c r="BF1971" s="15"/>
      <c r="BG1971" s="15"/>
      <c r="BH1971" s="15"/>
    </row>
    <row r="1972" spans="1:60" outlineLevel="3">
      <c r="A1972" s="18"/>
      <c r="B1972" s="19"/>
      <c r="C1972" s="30" t="s">
        <v>514</v>
      </c>
      <c r="D1972" s="23"/>
      <c r="E1972" s="34">
        <v>1.198</v>
      </c>
      <c r="F1972" s="21"/>
      <c r="G1972" s="21"/>
      <c r="H1972" s="21"/>
      <c r="I1972" s="21"/>
      <c r="J1972" s="21"/>
      <c r="K1972" s="21"/>
      <c r="L1972" s="21"/>
      <c r="M1972" s="21"/>
      <c r="N1972" s="393"/>
      <c r="O1972" s="393"/>
      <c r="P1972" s="393"/>
      <c r="Q1972" s="393"/>
      <c r="R1972" s="21"/>
      <c r="S1972" s="21"/>
      <c r="T1972" s="21"/>
      <c r="U1972" s="21"/>
      <c r="V1972" s="21"/>
      <c r="W1972" s="21"/>
      <c r="X1972" s="21"/>
      <c r="Y1972" s="21"/>
      <c r="Z1972" s="15"/>
      <c r="AA1972" s="15"/>
      <c r="AB1972" s="15"/>
      <c r="AC1972" s="15"/>
      <c r="AD1972" s="15"/>
      <c r="AE1972" s="15"/>
      <c r="AF1972" s="15"/>
      <c r="AG1972" s="15" t="s">
        <v>131</v>
      </c>
      <c r="AH1972" s="15">
        <v>0</v>
      </c>
      <c r="AI1972" s="15"/>
      <c r="AJ1972" s="15"/>
      <c r="AK1972" s="15"/>
      <c r="AL1972" s="15"/>
      <c r="AM1972" s="15"/>
      <c r="AN1972" s="15"/>
      <c r="AO1972" s="15"/>
      <c r="AP1972" s="15"/>
      <c r="AQ1972" s="15"/>
      <c r="AR1972" s="15"/>
      <c r="AS1972" s="15"/>
      <c r="AT1972" s="15"/>
      <c r="AU1972" s="15"/>
      <c r="AV1972" s="15"/>
      <c r="AW1972" s="15"/>
      <c r="AX1972" s="15"/>
      <c r="AY1972" s="15"/>
      <c r="AZ1972" s="15"/>
      <c r="BA1972" s="15"/>
      <c r="BB1972" s="15"/>
      <c r="BC1972" s="15"/>
      <c r="BD1972" s="15"/>
      <c r="BE1972" s="15"/>
      <c r="BF1972" s="15"/>
      <c r="BG1972" s="15"/>
      <c r="BH1972" s="15"/>
    </row>
    <row r="1973" spans="1:60" outlineLevel="3">
      <c r="A1973" s="18"/>
      <c r="B1973" s="19"/>
      <c r="C1973" s="30" t="s">
        <v>515</v>
      </c>
      <c r="D1973" s="23"/>
      <c r="E1973" s="34">
        <v>17.616</v>
      </c>
      <c r="F1973" s="21"/>
      <c r="G1973" s="21"/>
      <c r="H1973" s="21"/>
      <c r="I1973" s="21"/>
      <c r="J1973" s="21"/>
      <c r="K1973" s="21"/>
      <c r="L1973" s="21"/>
      <c r="M1973" s="21"/>
      <c r="N1973" s="393"/>
      <c r="O1973" s="393"/>
      <c r="P1973" s="393"/>
      <c r="Q1973" s="393"/>
      <c r="R1973" s="21"/>
      <c r="S1973" s="21"/>
      <c r="T1973" s="21"/>
      <c r="U1973" s="21"/>
      <c r="V1973" s="21"/>
      <c r="W1973" s="21"/>
      <c r="X1973" s="21"/>
      <c r="Y1973" s="21"/>
      <c r="Z1973" s="15"/>
      <c r="AA1973" s="15"/>
      <c r="AB1973" s="15"/>
      <c r="AC1973" s="15"/>
      <c r="AD1973" s="15"/>
      <c r="AE1973" s="15"/>
      <c r="AF1973" s="15"/>
      <c r="AG1973" s="15" t="s">
        <v>131</v>
      </c>
      <c r="AH1973" s="15">
        <v>0</v>
      </c>
      <c r="AI1973" s="15"/>
      <c r="AJ1973" s="15"/>
      <c r="AK1973" s="15"/>
      <c r="AL1973" s="15"/>
      <c r="AM1973" s="15"/>
      <c r="AN1973" s="15"/>
      <c r="AO1973" s="15"/>
      <c r="AP1973" s="15"/>
      <c r="AQ1973" s="15"/>
      <c r="AR1973" s="15"/>
      <c r="AS1973" s="15"/>
      <c r="AT1973" s="15"/>
      <c r="AU1973" s="15"/>
      <c r="AV1973" s="15"/>
      <c r="AW1973" s="15"/>
      <c r="AX1973" s="15"/>
      <c r="AY1973" s="15"/>
      <c r="AZ1973" s="15"/>
      <c r="BA1973" s="15"/>
      <c r="BB1973" s="15"/>
      <c r="BC1973" s="15"/>
      <c r="BD1973" s="15"/>
      <c r="BE1973" s="15"/>
      <c r="BF1973" s="15"/>
      <c r="BG1973" s="15"/>
      <c r="BH1973" s="15"/>
    </row>
    <row r="1974" spans="1:60" outlineLevel="3">
      <c r="A1974" s="18"/>
      <c r="B1974" s="19"/>
      <c r="C1974" s="30" t="s">
        <v>516</v>
      </c>
      <c r="D1974" s="23"/>
      <c r="E1974" s="34">
        <v>3.6840000000000002</v>
      </c>
      <c r="F1974" s="21"/>
      <c r="G1974" s="21"/>
      <c r="H1974" s="21"/>
      <c r="I1974" s="21"/>
      <c r="J1974" s="21"/>
      <c r="K1974" s="21"/>
      <c r="L1974" s="21"/>
      <c r="M1974" s="21"/>
      <c r="N1974" s="393"/>
      <c r="O1974" s="393"/>
      <c r="P1974" s="393"/>
      <c r="Q1974" s="393"/>
      <c r="R1974" s="21"/>
      <c r="S1974" s="21"/>
      <c r="T1974" s="21"/>
      <c r="U1974" s="21"/>
      <c r="V1974" s="21"/>
      <c r="W1974" s="21"/>
      <c r="X1974" s="21"/>
      <c r="Y1974" s="21"/>
      <c r="Z1974" s="15"/>
      <c r="AA1974" s="15"/>
      <c r="AB1974" s="15"/>
      <c r="AC1974" s="15"/>
      <c r="AD1974" s="15"/>
      <c r="AE1974" s="15"/>
      <c r="AF1974" s="15"/>
      <c r="AG1974" s="15" t="s">
        <v>131</v>
      </c>
      <c r="AH1974" s="15">
        <v>0</v>
      </c>
      <c r="AI1974" s="15"/>
      <c r="AJ1974" s="15"/>
      <c r="AK1974" s="15"/>
      <c r="AL1974" s="15"/>
      <c r="AM1974" s="15"/>
      <c r="AN1974" s="15"/>
      <c r="AO1974" s="15"/>
      <c r="AP1974" s="15"/>
      <c r="AQ1974" s="15"/>
      <c r="AR1974" s="15"/>
      <c r="AS1974" s="15"/>
      <c r="AT1974" s="15"/>
      <c r="AU1974" s="15"/>
      <c r="AV1974" s="15"/>
      <c r="AW1974" s="15"/>
      <c r="AX1974" s="15"/>
      <c r="AY1974" s="15"/>
      <c r="AZ1974" s="15"/>
      <c r="BA1974" s="15"/>
      <c r="BB1974" s="15"/>
      <c r="BC1974" s="15"/>
      <c r="BD1974" s="15"/>
      <c r="BE1974" s="15"/>
      <c r="BF1974" s="15"/>
      <c r="BG1974" s="15"/>
      <c r="BH1974" s="15"/>
    </row>
    <row r="1975" spans="1:60" outlineLevel="3">
      <c r="A1975" s="18"/>
      <c r="B1975" s="19"/>
      <c r="C1975" s="30" t="s">
        <v>517</v>
      </c>
      <c r="D1975" s="23"/>
      <c r="E1975" s="34">
        <v>4.9588000000000001</v>
      </c>
      <c r="F1975" s="21"/>
      <c r="G1975" s="21"/>
      <c r="H1975" s="21"/>
      <c r="I1975" s="21"/>
      <c r="J1975" s="21"/>
      <c r="K1975" s="21"/>
      <c r="L1975" s="21"/>
      <c r="M1975" s="21"/>
      <c r="N1975" s="393"/>
      <c r="O1975" s="393"/>
      <c r="P1975" s="393"/>
      <c r="Q1975" s="393"/>
      <c r="R1975" s="21"/>
      <c r="S1975" s="21"/>
      <c r="T1975" s="21"/>
      <c r="U1975" s="21"/>
      <c r="V1975" s="21"/>
      <c r="W1975" s="21"/>
      <c r="X1975" s="21"/>
      <c r="Y1975" s="21"/>
      <c r="Z1975" s="15"/>
      <c r="AA1975" s="15"/>
      <c r="AB1975" s="15"/>
      <c r="AC1975" s="15"/>
      <c r="AD1975" s="15"/>
      <c r="AE1975" s="15"/>
      <c r="AF1975" s="15"/>
      <c r="AG1975" s="15" t="s">
        <v>131</v>
      </c>
      <c r="AH1975" s="15">
        <v>0</v>
      </c>
      <c r="AI1975" s="15"/>
      <c r="AJ1975" s="15"/>
      <c r="AK1975" s="15"/>
      <c r="AL1975" s="15"/>
      <c r="AM1975" s="15"/>
      <c r="AN1975" s="15"/>
      <c r="AO1975" s="15"/>
      <c r="AP1975" s="15"/>
      <c r="AQ1975" s="15"/>
      <c r="AR1975" s="15"/>
      <c r="AS1975" s="15"/>
      <c r="AT1975" s="15"/>
      <c r="AU1975" s="15"/>
      <c r="AV1975" s="15"/>
      <c r="AW1975" s="15"/>
      <c r="AX1975" s="15"/>
      <c r="AY1975" s="15"/>
      <c r="AZ1975" s="15"/>
      <c r="BA1975" s="15"/>
      <c r="BB1975" s="15"/>
      <c r="BC1975" s="15"/>
      <c r="BD1975" s="15"/>
      <c r="BE1975" s="15"/>
      <c r="BF1975" s="15"/>
      <c r="BG1975" s="15"/>
      <c r="BH1975" s="15"/>
    </row>
    <row r="1976" spans="1:60" outlineLevel="3">
      <c r="A1976" s="18"/>
      <c r="B1976" s="19"/>
      <c r="C1976" s="30" t="s">
        <v>518</v>
      </c>
      <c r="D1976" s="23"/>
      <c r="E1976" s="34">
        <v>1.617</v>
      </c>
      <c r="F1976" s="21"/>
      <c r="G1976" s="21"/>
      <c r="H1976" s="21"/>
      <c r="I1976" s="21"/>
      <c r="J1976" s="21"/>
      <c r="K1976" s="21"/>
      <c r="L1976" s="21"/>
      <c r="M1976" s="21"/>
      <c r="N1976" s="393"/>
      <c r="O1976" s="393"/>
      <c r="P1976" s="393"/>
      <c r="Q1976" s="393"/>
      <c r="R1976" s="21"/>
      <c r="S1976" s="21"/>
      <c r="T1976" s="21"/>
      <c r="U1976" s="21"/>
      <c r="V1976" s="21"/>
      <c r="W1976" s="21"/>
      <c r="X1976" s="21"/>
      <c r="Y1976" s="21"/>
      <c r="Z1976" s="15"/>
      <c r="AA1976" s="15"/>
      <c r="AB1976" s="15"/>
      <c r="AC1976" s="15"/>
      <c r="AD1976" s="15"/>
      <c r="AE1976" s="15"/>
      <c r="AF1976" s="15"/>
      <c r="AG1976" s="15" t="s">
        <v>131</v>
      </c>
      <c r="AH1976" s="15">
        <v>0</v>
      </c>
      <c r="AI1976" s="15"/>
      <c r="AJ1976" s="15"/>
      <c r="AK1976" s="15"/>
      <c r="AL1976" s="15"/>
      <c r="AM1976" s="15"/>
      <c r="AN1976" s="15"/>
      <c r="AO1976" s="15"/>
      <c r="AP1976" s="15"/>
      <c r="AQ1976" s="15"/>
      <c r="AR1976" s="15"/>
      <c r="AS1976" s="15"/>
      <c r="AT1976" s="15"/>
      <c r="AU1976" s="15"/>
      <c r="AV1976" s="15"/>
      <c r="AW1976" s="15"/>
      <c r="AX1976" s="15"/>
      <c r="AY1976" s="15"/>
      <c r="AZ1976" s="15"/>
      <c r="BA1976" s="15"/>
      <c r="BB1976" s="15"/>
      <c r="BC1976" s="15"/>
      <c r="BD1976" s="15"/>
      <c r="BE1976" s="15"/>
      <c r="BF1976" s="15"/>
      <c r="BG1976" s="15"/>
      <c r="BH1976" s="15"/>
    </row>
    <row r="1977" spans="1:60" outlineLevel="3">
      <c r="A1977" s="18"/>
      <c r="B1977" s="19"/>
      <c r="C1977" s="30" t="s">
        <v>519</v>
      </c>
      <c r="D1977" s="23"/>
      <c r="E1977" s="34">
        <v>1.752</v>
      </c>
      <c r="F1977" s="21"/>
      <c r="G1977" s="21"/>
      <c r="H1977" s="21"/>
      <c r="I1977" s="21"/>
      <c r="J1977" s="21"/>
      <c r="K1977" s="21"/>
      <c r="L1977" s="21"/>
      <c r="M1977" s="21"/>
      <c r="N1977" s="393"/>
      <c r="O1977" s="393"/>
      <c r="P1977" s="393"/>
      <c r="Q1977" s="393"/>
      <c r="R1977" s="21"/>
      <c r="S1977" s="21"/>
      <c r="T1977" s="21"/>
      <c r="U1977" s="21"/>
      <c r="V1977" s="21"/>
      <c r="W1977" s="21"/>
      <c r="X1977" s="21"/>
      <c r="Y1977" s="21"/>
      <c r="Z1977" s="15"/>
      <c r="AA1977" s="15"/>
      <c r="AB1977" s="15"/>
      <c r="AC1977" s="15"/>
      <c r="AD1977" s="15"/>
      <c r="AE1977" s="15"/>
      <c r="AF1977" s="15"/>
      <c r="AG1977" s="15" t="s">
        <v>131</v>
      </c>
      <c r="AH1977" s="15">
        <v>0</v>
      </c>
      <c r="AI1977" s="15"/>
      <c r="AJ1977" s="15"/>
      <c r="AK1977" s="15"/>
      <c r="AL1977" s="15"/>
      <c r="AM1977" s="15"/>
      <c r="AN1977" s="15"/>
      <c r="AO1977" s="15"/>
      <c r="AP1977" s="15"/>
      <c r="AQ1977" s="15"/>
      <c r="AR1977" s="15"/>
      <c r="AS1977" s="15"/>
      <c r="AT1977" s="15"/>
      <c r="AU1977" s="15"/>
      <c r="AV1977" s="15"/>
      <c r="AW1977" s="15"/>
      <c r="AX1977" s="15"/>
      <c r="AY1977" s="15"/>
      <c r="AZ1977" s="15"/>
      <c r="BA1977" s="15"/>
      <c r="BB1977" s="15"/>
      <c r="BC1977" s="15"/>
      <c r="BD1977" s="15"/>
      <c r="BE1977" s="15"/>
      <c r="BF1977" s="15"/>
      <c r="BG1977" s="15"/>
      <c r="BH1977" s="15"/>
    </row>
    <row r="1978" spans="1:60" outlineLevel="3">
      <c r="A1978" s="18"/>
      <c r="B1978" s="19"/>
      <c r="C1978" s="30" t="s">
        <v>520</v>
      </c>
      <c r="D1978" s="23"/>
      <c r="E1978" s="34">
        <v>1.675</v>
      </c>
      <c r="F1978" s="21"/>
      <c r="G1978" s="21"/>
      <c r="H1978" s="21"/>
      <c r="I1978" s="21"/>
      <c r="J1978" s="21"/>
      <c r="K1978" s="21"/>
      <c r="L1978" s="21"/>
      <c r="M1978" s="21"/>
      <c r="N1978" s="393"/>
      <c r="O1978" s="393"/>
      <c r="P1978" s="393"/>
      <c r="Q1978" s="393"/>
      <c r="R1978" s="21"/>
      <c r="S1978" s="21"/>
      <c r="T1978" s="21"/>
      <c r="U1978" s="21"/>
      <c r="V1978" s="21"/>
      <c r="W1978" s="21"/>
      <c r="X1978" s="21"/>
      <c r="Y1978" s="21"/>
      <c r="Z1978" s="15"/>
      <c r="AA1978" s="15"/>
      <c r="AB1978" s="15"/>
      <c r="AC1978" s="15"/>
      <c r="AD1978" s="15"/>
      <c r="AE1978" s="15"/>
      <c r="AF1978" s="15"/>
      <c r="AG1978" s="15" t="s">
        <v>131</v>
      </c>
      <c r="AH1978" s="15">
        <v>0</v>
      </c>
      <c r="AI1978" s="15"/>
      <c r="AJ1978" s="15"/>
      <c r="AK1978" s="15"/>
      <c r="AL1978" s="15"/>
      <c r="AM1978" s="15"/>
      <c r="AN1978" s="15"/>
      <c r="AO1978" s="15"/>
      <c r="AP1978" s="15"/>
      <c r="AQ1978" s="15"/>
      <c r="AR1978" s="15"/>
      <c r="AS1978" s="15"/>
      <c r="AT1978" s="15"/>
      <c r="AU1978" s="15"/>
      <c r="AV1978" s="15"/>
      <c r="AW1978" s="15"/>
      <c r="AX1978" s="15"/>
      <c r="AY1978" s="15"/>
      <c r="AZ1978" s="15"/>
      <c r="BA1978" s="15"/>
      <c r="BB1978" s="15"/>
      <c r="BC1978" s="15"/>
      <c r="BD1978" s="15"/>
      <c r="BE1978" s="15"/>
      <c r="BF1978" s="15"/>
      <c r="BG1978" s="15"/>
      <c r="BH1978" s="15"/>
    </row>
    <row r="1979" spans="1:60" outlineLevel="3">
      <c r="A1979" s="18"/>
      <c r="B1979" s="19"/>
      <c r="C1979" s="30" t="s">
        <v>521</v>
      </c>
      <c r="D1979" s="23"/>
      <c r="E1979" s="34">
        <v>1.722</v>
      </c>
      <c r="F1979" s="21"/>
      <c r="G1979" s="21"/>
      <c r="H1979" s="21"/>
      <c r="I1979" s="21"/>
      <c r="J1979" s="21"/>
      <c r="K1979" s="21"/>
      <c r="L1979" s="21"/>
      <c r="M1979" s="21"/>
      <c r="N1979" s="393"/>
      <c r="O1979" s="393"/>
      <c r="P1979" s="393"/>
      <c r="Q1979" s="393"/>
      <c r="R1979" s="21"/>
      <c r="S1979" s="21"/>
      <c r="T1979" s="21"/>
      <c r="U1979" s="21"/>
      <c r="V1979" s="21"/>
      <c r="W1979" s="21"/>
      <c r="X1979" s="21"/>
      <c r="Y1979" s="21"/>
      <c r="Z1979" s="15"/>
      <c r="AA1979" s="15"/>
      <c r="AB1979" s="15"/>
      <c r="AC1979" s="15"/>
      <c r="AD1979" s="15"/>
      <c r="AE1979" s="15"/>
      <c r="AF1979" s="15"/>
      <c r="AG1979" s="15" t="s">
        <v>131</v>
      </c>
      <c r="AH1979" s="15">
        <v>0</v>
      </c>
      <c r="AI1979" s="15"/>
      <c r="AJ1979" s="15"/>
      <c r="AK1979" s="15"/>
      <c r="AL1979" s="15"/>
      <c r="AM1979" s="15"/>
      <c r="AN1979" s="15"/>
      <c r="AO1979" s="15"/>
      <c r="AP1979" s="15"/>
      <c r="AQ1979" s="15"/>
      <c r="AR1979" s="15"/>
      <c r="AS1979" s="15"/>
      <c r="AT1979" s="15"/>
      <c r="AU1979" s="15"/>
      <c r="AV1979" s="15"/>
      <c r="AW1979" s="15"/>
      <c r="AX1979" s="15"/>
      <c r="AY1979" s="15"/>
      <c r="AZ1979" s="15"/>
      <c r="BA1979" s="15"/>
      <c r="BB1979" s="15"/>
      <c r="BC1979" s="15"/>
      <c r="BD1979" s="15"/>
      <c r="BE1979" s="15"/>
      <c r="BF1979" s="15"/>
      <c r="BG1979" s="15"/>
      <c r="BH1979" s="15"/>
    </row>
    <row r="1980" spans="1:60" outlineLevel="3">
      <c r="A1980" s="18"/>
      <c r="B1980" s="19"/>
      <c r="C1980" s="30" t="s">
        <v>522</v>
      </c>
      <c r="D1980" s="23"/>
      <c r="E1980" s="34">
        <v>1.6619999999999999</v>
      </c>
      <c r="F1980" s="21"/>
      <c r="G1980" s="21"/>
      <c r="H1980" s="21"/>
      <c r="I1980" s="21"/>
      <c r="J1980" s="21"/>
      <c r="K1980" s="21"/>
      <c r="L1980" s="21"/>
      <c r="M1980" s="21"/>
      <c r="N1980" s="393"/>
      <c r="O1980" s="393"/>
      <c r="P1980" s="393"/>
      <c r="Q1980" s="393"/>
      <c r="R1980" s="21"/>
      <c r="S1980" s="21"/>
      <c r="T1980" s="21"/>
      <c r="U1980" s="21"/>
      <c r="V1980" s="21"/>
      <c r="W1980" s="21"/>
      <c r="X1980" s="21"/>
      <c r="Y1980" s="21"/>
      <c r="Z1980" s="15"/>
      <c r="AA1980" s="15"/>
      <c r="AB1980" s="15"/>
      <c r="AC1980" s="15"/>
      <c r="AD1980" s="15"/>
      <c r="AE1980" s="15"/>
      <c r="AF1980" s="15"/>
      <c r="AG1980" s="15" t="s">
        <v>131</v>
      </c>
      <c r="AH1980" s="15">
        <v>0</v>
      </c>
      <c r="AI1980" s="15"/>
      <c r="AJ1980" s="15"/>
      <c r="AK1980" s="15"/>
      <c r="AL1980" s="15"/>
      <c r="AM1980" s="15"/>
      <c r="AN1980" s="15"/>
      <c r="AO1980" s="15"/>
      <c r="AP1980" s="15"/>
      <c r="AQ1980" s="15"/>
      <c r="AR1980" s="15"/>
      <c r="AS1980" s="15"/>
      <c r="AT1980" s="15"/>
      <c r="AU1980" s="15"/>
      <c r="AV1980" s="15"/>
      <c r="AW1980" s="15"/>
      <c r="AX1980" s="15"/>
      <c r="AY1980" s="15"/>
      <c r="AZ1980" s="15"/>
      <c r="BA1980" s="15"/>
      <c r="BB1980" s="15"/>
      <c r="BC1980" s="15"/>
      <c r="BD1980" s="15"/>
      <c r="BE1980" s="15"/>
      <c r="BF1980" s="15"/>
      <c r="BG1980" s="15"/>
      <c r="BH1980" s="15"/>
    </row>
    <row r="1981" spans="1:60" outlineLevel="3">
      <c r="A1981" s="18"/>
      <c r="B1981" s="19"/>
      <c r="C1981" s="30" t="s">
        <v>523</v>
      </c>
      <c r="D1981" s="23"/>
      <c r="E1981" s="34">
        <v>3.1440000000000001</v>
      </c>
      <c r="F1981" s="21"/>
      <c r="G1981" s="21"/>
      <c r="H1981" s="21"/>
      <c r="I1981" s="21"/>
      <c r="J1981" s="21"/>
      <c r="K1981" s="21"/>
      <c r="L1981" s="21"/>
      <c r="M1981" s="21"/>
      <c r="N1981" s="393"/>
      <c r="O1981" s="393"/>
      <c r="P1981" s="393"/>
      <c r="Q1981" s="393"/>
      <c r="R1981" s="21"/>
      <c r="S1981" s="21"/>
      <c r="T1981" s="21"/>
      <c r="U1981" s="21"/>
      <c r="V1981" s="21"/>
      <c r="W1981" s="21"/>
      <c r="X1981" s="21"/>
      <c r="Y1981" s="21"/>
      <c r="Z1981" s="15"/>
      <c r="AA1981" s="15"/>
      <c r="AB1981" s="15"/>
      <c r="AC1981" s="15"/>
      <c r="AD1981" s="15"/>
      <c r="AE1981" s="15"/>
      <c r="AF1981" s="15"/>
      <c r="AG1981" s="15" t="s">
        <v>131</v>
      </c>
      <c r="AH1981" s="15">
        <v>0</v>
      </c>
      <c r="AI1981" s="15"/>
      <c r="AJ1981" s="15"/>
      <c r="AK1981" s="15"/>
      <c r="AL1981" s="15"/>
      <c r="AM1981" s="15"/>
      <c r="AN1981" s="15"/>
      <c r="AO1981" s="15"/>
      <c r="AP1981" s="15"/>
      <c r="AQ1981" s="15"/>
      <c r="AR1981" s="15"/>
      <c r="AS1981" s="15"/>
      <c r="AT1981" s="15"/>
      <c r="AU1981" s="15"/>
      <c r="AV1981" s="15"/>
      <c r="AW1981" s="15"/>
      <c r="AX1981" s="15"/>
      <c r="AY1981" s="15"/>
      <c r="AZ1981" s="15"/>
      <c r="BA1981" s="15"/>
      <c r="BB1981" s="15"/>
      <c r="BC1981" s="15"/>
      <c r="BD1981" s="15"/>
      <c r="BE1981" s="15"/>
      <c r="BF1981" s="15"/>
      <c r="BG1981" s="15"/>
      <c r="BH1981" s="15"/>
    </row>
    <row r="1982" spans="1:60" outlineLevel="3">
      <c r="A1982" s="18"/>
      <c r="B1982" s="19"/>
      <c r="C1982" s="30" t="s">
        <v>524</v>
      </c>
      <c r="D1982" s="23"/>
      <c r="E1982" s="34">
        <v>1.21</v>
      </c>
      <c r="F1982" s="21"/>
      <c r="G1982" s="21"/>
      <c r="H1982" s="21"/>
      <c r="I1982" s="21"/>
      <c r="J1982" s="21"/>
      <c r="K1982" s="21"/>
      <c r="L1982" s="21"/>
      <c r="M1982" s="21"/>
      <c r="N1982" s="393"/>
      <c r="O1982" s="393"/>
      <c r="P1982" s="393"/>
      <c r="Q1982" s="393"/>
      <c r="R1982" s="21"/>
      <c r="S1982" s="21"/>
      <c r="T1982" s="21"/>
      <c r="U1982" s="21"/>
      <c r="V1982" s="21"/>
      <c r="W1982" s="21"/>
      <c r="X1982" s="21"/>
      <c r="Y1982" s="21"/>
      <c r="Z1982" s="15"/>
      <c r="AA1982" s="15"/>
      <c r="AB1982" s="15"/>
      <c r="AC1982" s="15"/>
      <c r="AD1982" s="15"/>
      <c r="AE1982" s="15"/>
      <c r="AF1982" s="15"/>
      <c r="AG1982" s="15" t="s">
        <v>131</v>
      </c>
      <c r="AH1982" s="15">
        <v>0</v>
      </c>
      <c r="AI1982" s="15"/>
      <c r="AJ1982" s="15"/>
      <c r="AK1982" s="15"/>
      <c r="AL1982" s="15"/>
      <c r="AM1982" s="15"/>
      <c r="AN1982" s="15"/>
      <c r="AO1982" s="15"/>
      <c r="AP1982" s="15"/>
      <c r="AQ1982" s="15"/>
      <c r="AR1982" s="15"/>
      <c r="AS1982" s="15"/>
      <c r="AT1982" s="15"/>
      <c r="AU1982" s="15"/>
      <c r="AV1982" s="15"/>
      <c r="AW1982" s="15"/>
      <c r="AX1982" s="15"/>
      <c r="AY1982" s="15"/>
      <c r="AZ1982" s="15"/>
      <c r="BA1982" s="15"/>
      <c r="BB1982" s="15"/>
      <c r="BC1982" s="15"/>
      <c r="BD1982" s="15"/>
      <c r="BE1982" s="15"/>
      <c r="BF1982" s="15"/>
      <c r="BG1982" s="15"/>
      <c r="BH1982" s="15"/>
    </row>
    <row r="1983" spans="1:60" outlineLevel="3">
      <c r="A1983" s="18"/>
      <c r="B1983" s="19"/>
      <c r="C1983" s="30" t="s">
        <v>525</v>
      </c>
      <c r="D1983" s="23"/>
      <c r="E1983" s="34">
        <v>3.0539999999999998</v>
      </c>
      <c r="F1983" s="21"/>
      <c r="G1983" s="21"/>
      <c r="H1983" s="21"/>
      <c r="I1983" s="21"/>
      <c r="J1983" s="21"/>
      <c r="K1983" s="21"/>
      <c r="L1983" s="21"/>
      <c r="M1983" s="21"/>
      <c r="N1983" s="393"/>
      <c r="O1983" s="393"/>
      <c r="P1983" s="393"/>
      <c r="Q1983" s="393"/>
      <c r="R1983" s="21"/>
      <c r="S1983" s="21"/>
      <c r="T1983" s="21"/>
      <c r="U1983" s="21"/>
      <c r="V1983" s="21"/>
      <c r="W1983" s="21"/>
      <c r="X1983" s="21"/>
      <c r="Y1983" s="21"/>
      <c r="Z1983" s="15"/>
      <c r="AA1983" s="15"/>
      <c r="AB1983" s="15"/>
      <c r="AC1983" s="15"/>
      <c r="AD1983" s="15"/>
      <c r="AE1983" s="15"/>
      <c r="AF1983" s="15"/>
      <c r="AG1983" s="15" t="s">
        <v>131</v>
      </c>
      <c r="AH1983" s="15">
        <v>0</v>
      </c>
      <c r="AI1983" s="15"/>
      <c r="AJ1983" s="15"/>
      <c r="AK1983" s="15"/>
      <c r="AL1983" s="15"/>
      <c r="AM1983" s="15"/>
      <c r="AN1983" s="15"/>
      <c r="AO1983" s="15"/>
      <c r="AP1983" s="15"/>
      <c r="AQ1983" s="15"/>
      <c r="AR1983" s="15"/>
      <c r="AS1983" s="15"/>
      <c r="AT1983" s="15"/>
      <c r="AU1983" s="15"/>
      <c r="AV1983" s="15"/>
      <c r="AW1983" s="15"/>
      <c r="AX1983" s="15"/>
      <c r="AY1983" s="15"/>
      <c r="AZ1983" s="15"/>
      <c r="BA1983" s="15"/>
      <c r="BB1983" s="15"/>
      <c r="BC1983" s="15"/>
      <c r="BD1983" s="15"/>
      <c r="BE1983" s="15"/>
      <c r="BF1983" s="15"/>
      <c r="BG1983" s="15"/>
      <c r="BH1983" s="15"/>
    </row>
    <row r="1984" spans="1:60" outlineLevel="3">
      <c r="A1984" s="18"/>
      <c r="B1984" s="19"/>
      <c r="C1984" s="30" t="s">
        <v>526</v>
      </c>
      <c r="D1984" s="23"/>
      <c r="E1984" s="34">
        <v>12.42</v>
      </c>
      <c r="F1984" s="21"/>
      <c r="G1984" s="21"/>
      <c r="H1984" s="21"/>
      <c r="I1984" s="21"/>
      <c r="J1984" s="21"/>
      <c r="K1984" s="21"/>
      <c r="L1984" s="21"/>
      <c r="M1984" s="21"/>
      <c r="N1984" s="393"/>
      <c r="O1984" s="393"/>
      <c r="P1984" s="393"/>
      <c r="Q1984" s="393"/>
      <c r="R1984" s="21"/>
      <c r="S1984" s="21"/>
      <c r="T1984" s="21"/>
      <c r="U1984" s="21"/>
      <c r="V1984" s="21"/>
      <c r="W1984" s="21"/>
      <c r="X1984" s="21"/>
      <c r="Y1984" s="21"/>
      <c r="Z1984" s="15"/>
      <c r="AA1984" s="15"/>
      <c r="AB1984" s="15"/>
      <c r="AC1984" s="15"/>
      <c r="AD1984" s="15"/>
      <c r="AE1984" s="15"/>
      <c r="AF1984" s="15"/>
      <c r="AG1984" s="15" t="s">
        <v>131</v>
      </c>
      <c r="AH1984" s="15">
        <v>0</v>
      </c>
      <c r="AI1984" s="15"/>
      <c r="AJ1984" s="15"/>
      <c r="AK1984" s="15"/>
      <c r="AL1984" s="15"/>
      <c r="AM1984" s="15"/>
      <c r="AN1984" s="15"/>
      <c r="AO1984" s="15"/>
      <c r="AP1984" s="15"/>
      <c r="AQ1984" s="15"/>
      <c r="AR1984" s="15"/>
      <c r="AS1984" s="15"/>
      <c r="AT1984" s="15"/>
      <c r="AU1984" s="15"/>
      <c r="AV1984" s="15"/>
      <c r="AW1984" s="15"/>
      <c r="AX1984" s="15"/>
      <c r="AY1984" s="15"/>
      <c r="AZ1984" s="15"/>
      <c r="BA1984" s="15"/>
      <c r="BB1984" s="15"/>
      <c r="BC1984" s="15"/>
      <c r="BD1984" s="15"/>
      <c r="BE1984" s="15"/>
      <c r="BF1984" s="15"/>
      <c r="BG1984" s="15"/>
      <c r="BH1984" s="15"/>
    </row>
    <row r="1985" spans="1:60" outlineLevel="3">
      <c r="A1985" s="18"/>
      <c r="B1985" s="19"/>
      <c r="C1985" s="30" t="s">
        <v>527</v>
      </c>
      <c r="D1985" s="23"/>
      <c r="E1985" s="34">
        <v>7.5149999999999997</v>
      </c>
      <c r="F1985" s="21"/>
      <c r="G1985" s="21"/>
      <c r="H1985" s="21"/>
      <c r="I1985" s="21"/>
      <c r="J1985" s="21"/>
      <c r="K1985" s="21"/>
      <c r="L1985" s="21"/>
      <c r="M1985" s="21"/>
      <c r="N1985" s="393"/>
      <c r="O1985" s="393"/>
      <c r="P1985" s="393"/>
      <c r="Q1985" s="393"/>
      <c r="R1985" s="21"/>
      <c r="S1985" s="21"/>
      <c r="T1985" s="21"/>
      <c r="U1985" s="21"/>
      <c r="V1985" s="21"/>
      <c r="W1985" s="21"/>
      <c r="X1985" s="21"/>
      <c r="Y1985" s="21"/>
      <c r="Z1985" s="15"/>
      <c r="AA1985" s="15"/>
      <c r="AB1985" s="15"/>
      <c r="AC1985" s="15"/>
      <c r="AD1985" s="15"/>
      <c r="AE1985" s="15"/>
      <c r="AF1985" s="15"/>
      <c r="AG1985" s="15" t="s">
        <v>131</v>
      </c>
      <c r="AH1985" s="15">
        <v>0</v>
      </c>
      <c r="AI1985" s="15"/>
      <c r="AJ1985" s="15"/>
      <c r="AK1985" s="15"/>
      <c r="AL1985" s="15"/>
      <c r="AM1985" s="15"/>
      <c r="AN1985" s="15"/>
      <c r="AO1985" s="15"/>
      <c r="AP1985" s="15"/>
      <c r="AQ1985" s="15"/>
      <c r="AR1985" s="15"/>
      <c r="AS1985" s="15"/>
      <c r="AT1985" s="15"/>
      <c r="AU1985" s="15"/>
      <c r="AV1985" s="15"/>
      <c r="AW1985" s="15"/>
      <c r="AX1985" s="15"/>
      <c r="AY1985" s="15"/>
      <c r="AZ1985" s="15"/>
      <c r="BA1985" s="15"/>
      <c r="BB1985" s="15"/>
      <c r="BC1985" s="15"/>
      <c r="BD1985" s="15"/>
      <c r="BE1985" s="15"/>
      <c r="BF1985" s="15"/>
      <c r="BG1985" s="15"/>
      <c r="BH1985" s="15"/>
    </row>
    <row r="1986" spans="1:60" outlineLevel="3">
      <c r="A1986" s="18"/>
      <c r="B1986" s="19"/>
      <c r="C1986" s="30" t="s">
        <v>528</v>
      </c>
      <c r="D1986" s="23"/>
      <c r="E1986" s="34">
        <v>2.2000000000000002</v>
      </c>
      <c r="F1986" s="21"/>
      <c r="G1986" s="21"/>
      <c r="H1986" s="21"/>
      <c r="I1986" s="21"/>
      <c r="J1986" s="21"/>
      <c r="K1986" s="21"/>
      <c r="L1986" s="21"/>
      <c r="M1986" s="21"/>
      <c r="N1986" s="393"/>
      <c r="O1986" s="393"/>
      <c r="P1986" s="393"/>
      <c r="Q1986" s="393"/>
      <c r="R1986" s="21"/>
      <c r="S1986" s="21"/>
      <c r="T1986" s="21"/>
      <c r="U1986" s="21"/>
      <c r="V1986" s="21"/>
      <c r="W1986" s="21"/>
      <c r="X1986" s="21"/>
      <c r="Y1986" s="21"/>
      <c r="Z1986" s="15"/>
      <c r="AA1986" s="15"/>
      <c r="AB1986" s="15"/>
      <c r="AC1986" s="15"/>
      <c r="AD1986" s="15"/>
      <c r="AE1986" s="15"/>
      <c r="AF1986" s="15"/>
      <c r="AG1986" s="15" t="s">
        <v>131</v>
      </c>
      <c r="AH1986" s="15">
        <v>0</v>
      </c>
      <c r="AI1986" s="15"/>
      <c r="AJ1986" s="15"/>
      <c r="AK1986" s="15"/>
      <c r="AL1986" s="15"/>
      <c r="AM1986" s="15"/>
      <c r="AN1986" s="15"/>
      <c r="AO1986" s="15"/>
      <c r="AP1986" s="15"/>
      <c r="AQ1986" s="15"/>
      <c r="AR1986" s="15"/>
      <c r="AS1986" s="15"/>
      <c r="AT1986" s="15"/>
      <c r="AU1986" s="15"/>
      <c r="AV1986" s="15"/>
      <c r="AW1986" s="15"/>
      <c r="AX1986" s="15"/>
      <c r="AY1986" s="15"/>
      <c r="AZ1986" s="15"/>
      <c r="BA1986" s="15"/>
      <c r="BB1986" s="15"/>
      <c r="BC1986" s="15"/>
      <c r="BD1986" s="15"/>
      <c r="BE1986" s="15"/>
      <c r="BF1986" s="15"/>
      <c r="BG1986" s="15"/>
      <c r="BH1986" s="15"/>
    </row>
    <row r="1987" spans="1:60" outlineLevel="3">
      <c r="A1987" s="18"/>
      <c r="B1987" s="19"/>
      <c r="C1987" s="30" t="s">
        <v>529</v>
      </c>
      <c r="D1987" s="23"/>
      <c r="E1987" s="34">
        <v>19.305</v>
      </c>
      <c r="F1987" s="21"/>
      <c r="G1987" s="21"/>
      <c r="H1987" s="21"/>
      <c r="I1987" s="21"/>
      <c r="J1987" s="21"/>
      <c r="K1987" s="21"/>
      <c r="L1987" s="21"/>
      <c r="M1987" s="21"/>
      <c r="N1987" s="393"/>
      <c r="O1987" s="393"/>
      <c r="P1987" s="393"/>
      <c r="Q1987" s="393"/>
      <c r="R1987" s="21"/>
      <c r="S1987" s="21"/>
      <c r="T1987" s="21"/>
      <c r="U1987" s="21"/>
      <c r="V1987" s="21"/>
      <c r="W1987" s="21"/>
      <c r="X1987" s="21"/>
      <c r="Y1987" s="21"/>
      <c r="Z1987" s="15"/>
      <c r="AA1987" s="15"/>
      <c r="AB1987" s="15"/>
      <c r="AC1987" s="15"/>
      <c r="AD1987" s="15"/>
      <c r="AE1987" s="15"/>
      <c r="AF1987" s="15"/>
      <c r="AG1987" s="15" t="s">
        <v>131</v>
      </c>
      <c r="AH1987" s="15">
        <v>0</v>
      </c>
      <c r="AI1987" s="15"/>
      <c r="AJ1987" s="15"/>
      <c r="AK1987" s="15"/>
      <c r="AL1987" s="15"/>
      <c r="AM1987" s="15"/>
      <c r="AN1987" s="15"/>
      <c r="AO1987" s="15"/>
      <c r="AP1987" s="15"/>
      <c r="AQ1987" s="15"/>
      <c r="AR1987" s="15"/>
      <c r="AS1987" s="15"/>
      <c r="AT1987" s="15"/>
      <c r="AU1987" s="15"/>
      <c r="AV1987" s="15"/>
      <c r="AW1987" s="15"/>
      <c r="AX1987" s="15"/>
      <c r="AY1987" s="15"/>
      <c r="AZ1987" s="15"/>
      <c r="BA1987" s="15"/>
      <c r="BB1987" s="15"/>
      <c r="BC1987" s="15"/>
      <c r="BD1987" s="15"/>
      <c r="BE1987" s="15"/>
      <c r="BF1987" s="15"/>
      <c r="BG1987" s="15"/>
      <c r="BH1987" s="15"/>
    </row>
    <row r="1988" spans="1:60" outlineLevel="3">
      <c r="A1988" s="18"/>
      <c r="B1988" s="19"/>
      <c r="C1988" s="30" t="s">
        <v>530</v>
      </c>
      <c r="D1988" s="23"/>
      <c r="E1988" s="34">
        <v>7.665</v>
      </c>
      <c r="F1988" s="21"/>
      <c r="G1988" s="21"/>
      <c r="H1988" s="21"/>
      <c r="I1988" s="21"/>
      <c r="J1988" s="21"/>
      <c r="K1988" s="21"/>
      <c r="L1988" s="21"/>
      <c r="M1988" s="21"/>
      <c r="N1988" s="393"/>
      <c r="O1988" s="393"/>
      <c r="P1988" s="393"/>
      <c r="Q1988" s="393"/>
      <c r="R1988" s="21"/>
      <c r="S1988" s="21"/>
      <c r="T1988" s="21"/>
      <c r="U1988" s="21"/>
      <c r="V1988" s="21"/>
      <c r="W1988" s="21"/>
      <c r="X1988" s="21"/>
      <c r="Y1988" s="21"/>
      <c r="Z1988" s="15"/>
      <c r="AA1988" s="15"/>
      <c r="AB1988" s="15"/>
      <c r="AC1988" s="15"/>
      <c r="AD1988" s="15"/>
      <c r="AE1988" s="15"/>
      <c r="AF1988" s="15"/>
      <c r="AG1988" s="15" t="s">
        <v>131</v>
      </c>
      <c r="AH1988" s="15">
        <v>0</v>
      </c>
      <c r="AI1988" s="15"/>
      <c r="AJ1988" s="15"/>
      <c r="AK1988" s="15"/>
      <c r="AL1988" s="15"/>
      <c r="AM1988" s="15"/>
      <c r="AN1988" s="15"/>
      <c r="AO1988" s="15"/>
      <c r="AP1988" s="15"/>
      <c r="AQ1988" s="15"/>
      <c r="AR1988" s="15"/>
      <c r="AS1988" s="15"/>
      <c r="AT1988" s="15"/>
      <c r="AU1988" s="15"/>
      <c r="AV1988" s="15"/>
      <c r="AW1988" s="15"/>
      <c r="AX1988" s="15"/>
      <c r="AY1988" s="15"/>
      <c r="AZ1988" s="15"/>
      <c r="BA1988" s="15"/>
      <c r="BB1988" s="15"/>
      <c r="BC1988" s="15"/>
      <c r="BD1988" s="15"/>
      <c r="BE1988" s="15"/>
      <c r="BF1988" s="15"/>
      <c r="BG1988" s="15"/>
      <c r="BH1988" s="15"/>
    </row>
    <row r="1989" spans="1:60" outlineLevel="3">
      <c r="A1989" s="18"/>
      <c r="B1989" s="19"/>
      <c r="C1989" s="30" t="s">
        <v>531</v>
      </c>
      <c r="D1989" s="23"/>
      <c r="E1989" s="34">
        <v>1.8129999999999999</v>
      </c>
      <c r="F1989" s="21"/>
      <c r="G1989" s="21"/>
      <c r="H1989" s="21"/>
      <c r="I1989" s="21"/>
      <c r="J1989" s="21"/>
      <c r="K1989" s="21"/>
      <c r="L1989" s="21"/>
      <c r="M1989" s="21"/>
      <c r="N1989" s="393"/>
      <c r="O1989" s="393"/>
      <c r="P1989" s="393"/>
      <c r="Q1989" s="393"/>
      <c r="R1989" s="21"/>
      <c r="S1989" s="21"/>
      <c r="T1989" s="21"/>
      <c r="U1989" s="21"/>
      <c r="V1989" s="21"/>
      <c r="W1989" s="21"/>
      <c r="X1989" s="21"/>
      <c r="Y1989" s="21"/>
      <c r="Z1989" s="15"/>
      <c r="AA1989" s="15"/>
      <c r="AB1989" s="15"/>
      <c r="AC1989" s="15"/>
      <c r="AD1989" s="15"/>
      <c r="AE1989" s="15"/>
      <c r="AF1989" s="15"/>
      <c r="AG1989" s="15" t="s">
        <v>131</v>
      </c>
      <c r="AH1989" s="15">
        <v>0</v>
      </c>
      <c r="AI1989" s="15"/>
      <c r="AJ1989" s="15"/>
      <c r="AK1989" s="15"/>
      <c r="AL1989" s="15"/>
      <c r="AM1989" s="15"/>
      <c r="AN1989" s="15"/>
      <c r="AO1989" s="15"/>
      <c r="AP1989" s="15"/>
      <c r="AQ1989" s="15"/>
      <c r="AR1989" s="15"/>
      <c r="AS1989" s="15"/>
      <c r="AT1989" s="15"/>
      <c r="AU1989" s="15"/>
      <c r="AV1989" s="15"/>
      <c r="AW1989" s="15"/>
      <c r="AX1989" s="15"/>
      <c r="AY1989" s="15"/>
      <c r="AZ1989" s="15"/>
      <c r="BA1989" s="15"/>
      <c r="BB1989" s="15"/>
      <c r="BC1989" s="15"/>
      <c r="BD1989" s="15"/>
      <c r="BE1989" s="15"/>
      <c r="BF1989" s="15"/>
      <c r="BG1989" s="15"/>
      <c r="BH1989" s="15"/>
    </row>
    <row r="1990" spans="1:60" outlineLevel="3">
      <c r="A1990" s="18"/>
      <c r="B1990" s="19"/>
      <c r="C1990" s="30" t="s">
        <v>532</v>
      </c>
      <c r="D1990" s="23"/>
      <c r="E1990" s="34">
        <v>8.16</v>
      </c>
      <c r="F1990" s="21"/>
      <c r="G1990" s="21"/>
      <c r="H1990" s="21"/>
      <c r="I1990" s="21"/>
      <c r="J1990" s="21"/>
      <c r="K1990" s="21"/>
      <c r="L1990" s="21"/>
      <c r="M1990" s="21"/>
      <c r="N1990" s="393"/>
      <c r="O1990" s="393"/>
      <c r="P1990" s="393"/>
      <c r="Q1990" s="393"/>
      <c r="R1990" s="21"/>
      <c r="S1990" s="21"/>
      <c r="T1990" s="21"/>
      <c r="U1990" s="21"/>
      <c r="V1990" s="21"/>
      <c r="W1990" s="21"/>
      <c r="X1990" s="21"/>
      <c r="Y1990" s="21"/>
      <c r="Z1990" s="15"/>
      <c r="AA1990" s="15"/>
      <c r="AB1990" s="15"/>
      <c r="AC1990" s="15"/>
      <c r="AD1990" s="15"/>
      <c r="AE1990" s="15"/>
      <c r="AF1990" s="15"/>
      <c r="AG1990" s="15" t="s">
        <v>131</v>
      </c>
      <c r="AH1990" s="15">
        <v>0</v>
      </c>
      <c r="AI1990" s="15"/>
      <c r="AJ1990" s="15"/>
      <c r="AK1990" s="15"/>
      <c r="AL1990" s="15"/>
      <c r="AM1990" s="15"/>
      <c r="AN1990" s="15"/>
      <c r="AO1990" s="15"/>
      <c r="AP1990" s="15"/>
      <c r="AQ1990" s="15"/>
      <c r="AR1990" s="15"/>
      <c r="AS1990" s="15"/>
      <c r="AT1990" s="15"/>
      <c r="AU1990" s="15"/>
      <c r="AV1990" s="15"/>
      <c r="AW1990" s="15"/>
      <c r="AX1990" s="15"/>
      <c r="AY1990" s="15"/>
      <c r="AZ1990" s="15"/>
      <c r="BA1990" s="15"/>
      <c r="BB1990" s="15"/>
      <c r="BC1990" s="15"/>
      <c r="BD1990" s="15"/>
      <c r="BE1990" s="15"/>
      <c r="BF1990" s="15"/>
      <c r="BG1990" s="15"/>
      <c r="BH1990" s="15"/>
    </row>
    <row r="1991" spans="1:60" outlineLevel="3">
      <c r="A1991" s="18"/>
      <c r="B1991" s="19"/>
      <c r="C1991" s="30" t="s">
        <v>533</v>
      </c>
      <c r="D1991" s="23"/>
      <c r="E1991" s="34">
        <v>60</v>
      </c>
      <c r="F1991" s="21"/>
      <c r="G1991" s="21"/>
      <c r="H1991" s="21"/>
      <c r="I1991" s="21"/>
      <c r="J1991" s="21"/>
      <c r="K1991" s="21"/>
      <c r="L1991" s="21"/>
      <c r="M1991" s="21"/>
      <c r="N1991" s="393"/>
      <c r="O1991" s="393"/>
      <c r="P1991" s="393"/>
      <c r="Q1991" s="393"/>
      <c r="R1991" s="21"/>
      <c r="S1991" s="21"/>
      <c r="T1991" s="21"/>
      <c r="U1991" s="21"/>
      <c r="V1991" s="21"/>
      <c r="W1991" s="21"/>
      <c r="X1991" s="21"/>
      <c r="Y1991" s="21"/>
      <c r="Z1991" s="15"/>
      <c r="AA1991" s="15"/>
      <c r="AB1991" s="15"/>
      <c r="AC1991" s="15"/>
      <c r="AD1991" s="15"/>
      <c r="AE1991" s="15"/>
      <c r="AF1991" s="15"/>
      <c r="AG1991" s="15" t="s">
        <v>131</v>
      </c>
      <c r="AH1991" s="15">
        <v>0</v>
      </c>
      <c r="AI1991" s="15"/>
      <c r="AJ1991" s="15"/>
      <c r="AK1991" s="15"/>
      <c r="AL1991" s="15"/>
      <c r="AM1991" s="15"/>
      <c r="AN1991" s="15"/>
      <c r="AO1991" s="15"/>
      <c r="AP1991" s="15"/>
      <c r="AQ1991" s="15"/>
      <c r="AR1991" s="15"/>
      <c r="AS1991" s="15"/>
      <c r="AT1991" s="15"/>
      <c r="AU1991" s="15"/>
      <c r="AV1991" s="15"/>
      <c r="AW1991" s="15"/>
      <c r="AX1991" s="15"/>
      <c r="AY1991" s="15"/>
      <c r="AZ1991" s="15"/>
      <c r="BA1991" s="15"/>
      <c r="BB1991" s="15"/>
      <c r="BC1991" s="15"/>
      <c r="BD1991" s="15"/>
      <c r="BE1991" s="15"/>
      <c r="BF1991" s="15"/>
      <c r="BG1991" s="15"/>
      <c r="BH1991" s="15"/>
    </row>
    <row r="1992" spans="1:60" outlineLevel="3">
      <c r="A1992" s="18"/>
      <c r="B1992" s="19"/>
      <c r="C1992" s="30" t="s">
        <v>503</v>
      </c>
      <c r="D1992" s="23"/>
      <c r="E1992" s="34">
        <v>2.52</v>
      </c>
      <c r="F1992" s="21"/>
      <c r="G1992" s="21"/>
      <c r="H1992" s="21"/>
      <c r="I1992" s="21"/>
      <c r="J1992" s="21"/>
      <c r="K1992" s="21"/>
      <c r="L1992" s="21"/>
      <c r="M1992" s="21"/>
      <c r="N1992" s="393"/>
      <c r="O1992" s="393"/>
      <c r="P1992" s="393"/>
      <c r="Q1992" s="393"/>
      <c r="R1992" s="21"/>
      <c r="S1992" s="21"/>
      <c r="T1992" s="21"/>
      <c r="U1992" s="21"/>
      <c r="V1992" s="21"/>
      <c r="W1992" s="21"/>
      <c r="X1992" s="21"/>
      <c r="Y1992" s="21"/>
      <c r="Z1992" s="15"/>
      <c r="AA1992" s="15"/>
      <c r="AB1992" s="15"/>
      <c r="AC1992" s="15"/>
      <c r="AD1992" s="15"/>
      <c r="AE1992" s="15"/>
      <c r="AF1992" s="15"/>
      <c r="AG1992" s="15" t="s">
        <v>131</v>
      </c>
      <c r="AH1992" s="15">
        <v>0</v>
      </c>
      <c r="AI1992" s="15"/>
      <c r="AJ1992" s="15"/>
      <c r="AK1992" s="15"/>
      <c r="AL1992" s="15"/>
      <c r="AM1992" s="15"/>
      <c r="AN1992" s="15"/>
      <c r="AO1992" s="15"/>
      <c r="AP1992" s="15"/>
      <c r="AQ1992" s="15"/>
      <c r="AR1992" s="15"/>
      <c r="AS1992" s="15"/>
      <c r="AT1992" s="15"/>
      <c r="AU1992" s="15"/>
      <c r="AV1992" s="15"/>
      <c r="AW1992" s="15"/>
      <c r="AX1992" s="15"/>
      <c r="AY1992" s="15"/>
      <c r="AZ1992" s="15"/>
      <c r="BA1992" s="15"/>
      <c r="BB1992" s="15"/>
      <c r="BC1992" s="15"/>
      <c r="BD1992" s="15"/>
      <c r="BE1992" s="15"/>
      <c r="BF1992" s="15"/>
      <c r="BG1992" s="15"/>
      <c r="BH1992" s="15"/>
    </row>
    <row r="1993" spans="1:60" outlineLevel="3">
      <c r="A1993" s="18"/>
      <c r="B1993" s="19"/>
      <c r="C1993" s="30" t="s">
        <v>534</v>
      </c>
      <c r="D1993" s="23"/>
      <c r="E1993" s="34">
        <v>3.36</v>
      </c>
      <c r="F1993" s="21"/>
      <c r="G1993" s="21"/>
      <c r="H1993" s="21"/>
      <c r="I1993" s="21"/>
      <c r="J1993" s="21"/>
      <c r="K1993" s="21"/>
      <c r="L1993" s="21"/>
      <c r="M1993" s="21"/>
      <c r="N1993" s="393"/>
      <c r="O1993" s="393"/>
      <c r="P1993" s="393"/>
      <c r="Q1993" s="393"/>
      <c r="R1993" s="21"/>
      <c r="S1993" s="21"/>
      <c r="T1993" s="21"/>
      <c r="U1993" s="21"/>
      <c r="V1993" s="21"/>
      <c r="W1993" s="21"/>
      <c r="X1993" s="21"/>
      <c r="Y1993" s="21"/>
      <c r="Z1993" s="15"/>
      <c r="AA1993" s="15"/>
      <c r="AB1993" s="15"/>
      <c r="AC1993" s="15"/>
      <c r="AD1993" s="15"/>
      <c r="AE1993" s="15"/>
      <c r="AF1993" s="15"/>
      <c r="AG1993" s="15" t="s">
        <v>131</v>
      </c>
      <c r="AH1993" s="15">
        <v>0</v>
      </c>
      <c r="AI1993" s="15"/>
      <c r="AJ1993" s="15"/>
      <c r="AK1993" s="15"/>
      <c r="AL1993" s="15"/>
      <c r="AM1993" s="15"/>
      <c r="AN1993" s="15"/>
      <c r="AO1993" s="15"/>
      <c r="AP1993" s="15"/>
      <c r="AQ1993" s="15"/>
      <c r="AR1993" s="15"/>
      <c r="AS1993" s="15"/>
      <c r="AT1993" s="15"/>
      <c r="AU1993" s="15"/>
      <c r="AV1993" s="15"/>
      <c r="AW1993" s="15"/>
      <c r="AX1993" s="15"/>
      <c r="AY1993" s="15"/>
      <c r="AZ1993" s="15"/>
      <c r="BA1993" s="15"/>
      <c r="BB1993" s="15"/>
      <c r="BC1993" s="15"/>
      <c r="BD1993" s="15"/>
      <c r="BE1993" s="15"/>
      <c r="BF1993" s="15"/>
      <c r="BG1993" s="15"/>
      <c r="BH1993" s="15"/>
    </row>
    <row r="1994" spans="1:60" outlineLevel="3">
      <c r="A1994" s="18"/>
      <c r="B1994" s="19"/>
      <c r="C1994" s="30" t="s">
        <v>535</v>
      </c>
      <c r="D1994" s="23"/>
      <c r="E1994" s="34">
        <v>2.6970000000000001</v>
      </c>
      <c r="F1994" s="21"/>
      <c r="G1994" s="21"/>
      <c r="H1994" s="21"/>
      <c r="I1994" s="21"/>
      <c r="J1994" s="21"/>
      <c r="K1994" s="21"/>
      <c r="L1994" s="21"/>
      <c r="M1994" s="21"/>
      <c r="N1994" s="393"/>
      <c r="O1994" s="393"/>
      <c r="P1994" s="393"/>
      <c r="Q1994" s="393"/>
      <c r="R1994" s="21"/>
      <c r="S1994" s="21"/>
      <c r="T1994" s="21"/>
      <c r="U1994" s="21"/>
      <c r="V1994" s="21"/>
      <c r="W1994" s="21"/>
      <c r="X1994" s="21"/>
      <c r="Y1994" s="21"/>
      <c r="Z1994" s="15"/>
      <c r="AA1994" s="15"/>
      <c r="AB1994" s="15"/>
      <c r="AC1994" s="15"/>
      <c r="AD1994" s="15"/>
      <c r="AE1994" s="15"/>
      <c r="AF1994" s="15"/>
      <c r="AG1994" s="15" t="s">
        <v>131</v>
      </c>
      <c r="AH1994" s="15">
        <v>0</v>
      </c>
      <c r="AI1994" s="15"/>
      <c r="AJ1994" s="15"/>
      <c r="AK1994" s="15"/>
      <c r="AL1994" s="15"/>
      <c r="AM1994" s="15"/>
      <c r="AN1994" s="15"/>
      <c r="AO1994" s="15"/>
      <c r="AP1994" s="15"/>
      <c r="AQ1994" s="15"/>
      <c r="AR1994" s="15"/>
      <c r="AS1994" s="15"/>
      <c r="AT1994" s="15"/>
      <c r="AU1994" s="15"/>
      <c r="AV1994" s="15"/>
      <c r="AW1994" s="15"/>
      <c r="AX1994" s="15"/>
      <c r="AY1994" s="15"/>
      <c r="AZ1994" s="15"/>
      <c r="BA1994" s="15"/>
      <c r="BB1994" s="15"/>
      <c r="BC1994" s="15"/>
      <c r="BD1994" s="15"/>
      <c r="BE1994" s="15"/>
      <c r="BF1994" s="15"/>
      <c r="BG1994" s="15"/>
      <c r="BH1994" s="15"/>
    </row>
    <row r="1995" spans="1:60" outlineLevel="3">
      <c r="A1995" s="18"/>
      <c r="B1995" s="19"/>
      <c r="C1995" s="30" t="s">
        <v>536</v>
      </c>
      <c r="D1995" s="23"/>
      <c r="E1995" s="34">
        <v>4.9444999999999997</v>
      </c>
      <c r="F1995" s="21"/>
      <c r="G1995" s="21"/>
      <c r="H1995" s="21"/>
      <c r="I1995" s="21"/>
      <c r="J1995" s="21"/>
      <c r="K1995" s="21"/>
      <c r="L1995" s="21"/>
      <c r="M1995" s="21"/>
      <c r="N1995" s="393"/>
      <c r="O1995" s="393"/>
      <c r="P1995" s="393"/>
      <c r="Q1995" s="393"/>
      <c r="R1995" s="21"/>
      <c r="S1995" s="21"/>
      <c r="T1995" s="21"/>
      <c r="U1995" s="21"/>
      <c r="V1995" s="21"/>
      <c r="W1995" s="21"/>
      <c r="X1995" s="21"/>
      <c r="Y1995" s="21"/>
      <c r="Z1995" s="15"/>
      <c r="AA1995" s="15"/>
      <c r="AB1995" s="15"/>
      <c r="AC1995" s="15"/>
      <c r="AD1995" s="15"/>
      <c r="AE1995" s="15"/>
      <c r="AF1995" s="15"/>
      <c r="AG1995" s="15" t="s">
        <v>131</v>
      </c>
      <c r="AH1995" s="15">
        <v>0</v>
      </c>
      <c r="AI1995" s="15"/>
      <c r="AJ1995" s="15"/>
      <c r="AK1995" s="15"/>
      <c r="AL1995" s="15"/>
      <c r="AM1995" s="15"/>
      <c r="AN1995" s="15"/>
      <c r="AO1995" s="15"/>
      <c r="AP1995" s="15"/>
      <c r="AQ1995" s="15"/>
      <c r="AR1995" s="15"/>
      <c r="AS1995" s="15"/>
      <c r="AT1995" s="15"/>
      <c r="AU1995" s="15"/>
      <c r="AV1995" s="15"/>
      <c r="AW1995" s="15"/>
      <c r="AX1995" s="15"/>
      <c r="AY1995" s="15"/>
      <c r="AZ1995" s="15"/>
      <c r="BA1995" s="15"/>
      <c r="BB1995" s="15"/>
      <c r="BC1995" s="15"/>
      <c r="BD1995" s="15"/>
      <c r="BE1995" s="15"/>
      <c r="BF1995" s="15"/>
      <c r="BG1995" s="15"/>
      <c r="BH1995" s="15"/>
    </row>
    <row r="1996" spans="1:60" outlineLevel="3">
      <c r="A1996" s="18"/>
      <c r="B1996" s="19"/>
      <c r="C1996" s="30" t="s">
        <v>537</v>
      </c>
      <c r="D1996" s="23"/>
      <c r="E1996" s="34">
        <v>3.2669999999999999</v>
      </c>
      <c r="F1996" s="21"/>
      <c r="G1996" s="21"/>
      <c r="H1996" s="21"/>
      <c r="I1996" s="21"/>
      <c r="J1996" s="21"/>
      <c r="K1996" s="21"/>
      <c r="L1996" s="21"/>
      <c r="M1996" s="21"/>
      <c r="N1996" s="393"/>
      <c r="O1996" s="393"/>
      <c r="P1996" s="393"/>
      <c r="Q1996" s="393"/>
      <c r="R1996" s="21"/>
      <c r="S1996" s="21"/>
      <c r="T1996" s="21"/>
      <c r="U1996" s="21"/>
      <c r="V1996" s="21"/>
      <c r="W1996" s="21"/>
      <c r="X1996" s="21"/>
      <c r="Y1996" s="21"/>
      <c r="Z1996" s="15"/>
      <c r="AA1996" s="15"/>
      <c r="AB1996" s="15"/>
      <c r="AC1996" s="15"/>
      <c r="AD1996" s="15"/>
      <c r="AE1996" s="15"/>
      <c r="AF1996" s="15"/>
      <c r="AG1996" s="15" t="s">
        <v>131</v>
      </c>
      <c r="AH1996" s="15">
        <v>0</v>
      </c>
      <c r="AI1996" s="15"/>
      <c r="AJ1996" s="15"/>
      <c r="AK1996" s="15"/>
      <c r="AL1996" s="15"/>
      <c r="AM1996" s="15"/>
      <c r="AN1996" s="15"/>
      <c r="AO1996" s="15"/>
      <c r="AP1996" s="15"/>
      <c r="AQ1996" s="15"/>
      <c r="AR1996" s="15"/>
      <c r="AS1996" s="15"/>
      <c r="AT1996" s="15"/>
      <c r="AU1996" s="15"/>
      <c r="AV1996" s="15"/>
      <c r="AW1996" s="15"/>
      <c r="AX1996" s="15"/>
      <c r="AY1996" s="15"/>
      <c r="AZ1996" s="15"/>
      <c r="BA1996" s="15"/>
      <c r="BB1996" s="15"/>
      <c r="BC1996" s="15"/>
      <c r="BD1996" s="15"/>
      <c r="BE1996" s="15"/>
      <c r="BF1996" s="15"/>
      <c r="BG1996" s="15"/>
      <c r="BH1996" s="15"/>
    </row>
    <row r="1997" spans="1:60" outlineLevel="3">
      <c r="A1997" s="18"/>
      <c r="B1997" s="19"/>
      <c r="C1997" s="30" t="s">
        <v>538</v>
      </c>
      <c r="D1997" s="23"/>
      <c r="E1997" s="34">
        <v>10.293749999999999</v>
      </c>
      <c r="F1997" s="21"/>
      <c r="G1997" s="21"/>
      <c r="H1997" s="21"/>
      <c r="I1997" s="21"/>
      <c r="J1997" s="21"/>
      <c r="K1997" s="21"/>
      <c r="L1997" s="21"/>
      <c r="M1997" s="21"/>
      <c r="N1997" s="393"/>
      <c r="O1997" s="393"/>
      <c r="P1997" s="393"/>
      <c r="Q1997" s="393"/>
      <c r="R1997" s="21"/>
      <c r="S1997" s="21"/>
      <c r="T1997" s="21"/>
      <c r="U1997" s="21"/>
      <c r="V1997" s="21"/>
      <c r="W1997" s="21"/>
      <c r="X1997" s="21"/>
      <c r="Y1997" s="21"/>
      <c r="Z1997" s="15"/>
      <c r="AA1997" s="15"/>
      <c r="AB1997" s="15"/>
      <c r="AC1997" s="15"/>
      <c r="AD1997" s="15"/>
      <c r="AE1997" s="15"/>
      <c r="AF1997" s="15"/>
      <c r="AG1997" s="15" t="s">
        <v>131</v>
      </c>
      <c r="AH1997" s="15">
        <v>0</v>
      </c>
      <c r="AI1997" s="15"/>
      <c r="AJ1997" s="15"/>
      <c r="AK1997" s="15"/>
      <c r="AL1997" s="15"/>
      <c r="AM1997" s="15"/>
      <c r="AN1997" s="15"/>
      <c r="AO1997" s="15"/>
      <c r="AP1997" s="15"/>
      <c r="AQ1997" s="15"/>
      <c r="AR1997" s="15"/>
      <c r="AS1997" s="15"/>
      <c r="AT1997" s="15"/>
      <c r="AU1997" s="15"/>
      <c r="AV1997" s="15"/>
      <c r="AW1997" s="15"/>
      <c r="AX1997" s="15"/>
      <c r="AY1997" s="15"/>
      <c r="AZ1997" s="15"/>
      <c r="BA1997" s="15"/>
      <c r="BB1997" s="15"/>
      <c r="BC1997" s="15"/>
      <c r="BD1997" s="15"/>
      <c r="BE1997" s="15"/>
      <c r="BF1997" s="15"/>
      <c r="BG1997" s="15"/>
      <c r="BH1997" s="15"/>
    </row>
    <row r="1998" spans="1:60" outlineLevel="3">
      <c r="A1998" s="18"/>
      <c r="B1998" s="19"/>
      <c r="C1998" s="30" t="s">
        <v>539</v>
      </c>
      <c r="D1998" s="23"/>
      <c r="E1998" s="34">
        <v>2.7357499999999999</v>
      </c>
      <c r="F1998" s="21"/>
      <c r="G1998" s="21"/>
      <c r="H1998" s="21"/>
      <c r="I1998" s="21"/>
      <c r="J1998" s="21"/>
      <c r="K1998" s="21"/>
      <c r="L1998" s="21"/>
      <c r="M1998" s="21"/>
      <c r="N1998" s="393"/>
      <c r="O1998" s="393"/>
      <c r="P1998" s="393"/>
      <c r="Q1998" s="393"/>
      <c r="R1998" s="21"/>
      <c r="S1998" s="21"/>
      <c r="T1998" s="21"/>
      <c r="U1998" s="21"/>
      <c r="V1998" s="21"/>
      <c r="W1998" s="21"/>
      <c r="X1998" s="21"/>
      <c r="Y1998" s="21"/>
      <c r="Z1998" s="15"/>
      <c r="AA1998" s="15"/>
      <c r="AB1998" s="15"/>
      <c r="AC1998" s="15"/>
      <c r="AD1998" s="15"/>
      <c r="AE1998" s="15"/>
      <c r="AF1998" s="15"/>
      <c r="AG1998" s="15" t="s">
        <v>131</v>
      </c>
      <c r="AH1998" s="15">
        <v>0</v>
      </c>
      <c r="AI1998" s="15"/>
      <c r="AJ1998" s="15"/>
      <c r="AK1998" s="15"/>
      <c r="AL1998" s="15"/>
      <c r="AM1998" s="15"/>
      <c r="AN1998" s="15"/>
      <c r="AO1998" s="15"/>
      <c r="AP1998" s="15"/>
      <c r="AQ1998" s="15"/>
      <c r="AR1998" s="15"/>
      <c r="AS1998" s="15"/>
      <c r="AT1998" s="15"/>
      <c r="AU1998" s="15"/>
      <c r="AV1998" s="15"/>
      <c r="AW1998" s="15"/>
      <c r="AX1998" s="15"/>
      <c r="AY1998" s="15"/>
      <c r="AZ1998" s="15"/>
      <c r="BA1998" s="15"/>
      <c r="BB1998" s="15"/>
      <c r="BC1998" s="15"/>
      <c r="BD1998" s="15"/>
      <c r="BE1998" s="15"/>
      <c r="BF1998" s="15"/>
      <c r="BG1998" s="15"/>
      <c r="BH1998" s="15"/>
    </row>
    <row r="1999" spans="1:60" outlineLevel="3">
      <c r="A1999" s="18"/>
      <c r="B1999" s="19"/>
      <c r="C1999" s="30" t="s">
        <v>540</v>
      </c>
      <c r="D1999" s="23"/>
      <c r="E1999" s="34">
        <v>5.58</v>
      </c>
      <c r="F1999" s="21"/>
      <c r="G1999" s="21"/>
      <c r="H1999" s="21"/>
      <c r="I1999" s="21"/>
      <c r="J1999" s="21"/>
      <c r="K1999" s="21"/>
      <c r="L1999" s="21"/>
      <c r="M1999" s="21"/>
      <c r="N1999" s="393"/>
      <c r="O1999" s="393"/>
      <c r="P1999" s="393"/>
      <c r="Q1999" s="393"/>
      <c r="R1999" s="21"/>
      <c r="S1999" s="21"/>
      <c r="T1999" s="21"/>
      <c r="U1999" s="21"/>
      <c r="V1999" s="21"/>
      <c r="W1999" s="21"/>
      <c r="X1999" s="21"/>
      <c r="Y1999" s="21"/>
      <c r="Z1999" s="15"/>
      <c r="AA1999" s="15"/>
      <c r="AB1999" s="15"/>
      <c r="AC1999" s="15"/>
      <c r="AD1999" s="15"/>
      <c r="AE1999" s="15"/>
      <c r="AF1999" s="15"/>
      <c r="AG1999" s="15" t="s">
        <v>131</v>
      </c>
      <c r="AH1999" s="15">
        <v>0</v>
      </c>
      <c r="AI1999" s="15"/>
      <c r="AJ1999" s="15"/>
      <c r="AK1999" s="15"/>
      <c r="AL1999" s="15"/>
      <c r="AM1999" s="15"/>
      <c r="AN1999" s="15"/>
      <c r="AO1999" s="15"/>
      <c r="AP1999" s="15"/>
      <c r="AQ1999" s="15"/>
      <c r="AR1999" s="15"/>
      <c r="AS1999" s="15"/>
      <c r="AT1999" s="15"/>
      <c r="AU1999" s="15"/>
      <c r="AV1999" s="15"/>
      <c r="AW1999" s="15"/>
      <c r="AX1999" s="15"/>
      <c r="AY1999" s="15"/>
      <c r="AZ1999" s="15"/>
      <c r="BA1999" s="15"/>
      <c r="BB1999" s="15"/>
      <c r="BC1999" s="15"/>
      <c r="BD1999" s="15"/>
      <c r="BE1999" s="15"/>
      <c r="BF1999" s="15"/>
      <c r="BG1999" s="15"/>
      <c r="BH1999" s="15"/>
    </row>
    <row r="2000" spans="1:60" outlineLevel="3">
      <c r="A2000" s="18"/>
      <c r="B2000" s="19"/>
      <c r="C2000" s="30" t="s">
        <v>541</v>
      </c>
      <c r="D2000" s="23"/>
      <c r="E2000" s="34">
        <v>3.3075000000000001</v>
      </c>
      <c r="F2000" s="21"/>
      <c r="G2000" s="21"/>
      <c r="H2000" s="21"/>
      <c r="I2000" s="21"/>
      <c r="J2000" s="21"/>
      <c r="K2000" s="21"/>
      <c r="L2000" s="21"/>
      <c r="M2000" s="21"/>
      <c r="N2000" s="393"/>
      <c r="O2000" s="393"/>
      <c r="P2000" s="393"/>
      <c r="Q2000" s="393"/>
      <c r="R2000" s="21"/>
      <c r="S2000" s="21"/>
      <c r="T2000" s="21"/>
      <c r="U2000" s="21"/>
      <c r="V2000" s="21"/>
      <c r="W2000" s="21"/>
      <c r="X2000" s="21"/>
      <c r="Y2000" s="21"/>
      <c r="Z2000" s="15"/>
      <c r="AA2000" s="15"/>
      <c r="AB2000" s="15"/>
      <c r="AC2000" s="15"/>
      <c r="AD2000" s="15"/>
      <c r="AE2000" s="15"/>
      <c r="AF2000" s="15"/>
      <c r="AG2000" s="15" t="s">
        <v>131</v>
      </c>
      <c r="AH2000" s="15">
        <v>0</v>
      </c>
      <c r="AI2000" s="15"/>
      <c r="AJ2000" s="15"/>
      <c r="AK2000" s="15"/>
      <c r="AL2000" s="15"/>
      <c r="AM2000" s="15"/>
      <c r="AN2000" s="15"/>
      <c r="AO2000" s="15"/>
      <c r="AP2000" s="15"/>
      <c r="AQ2000" s="15"/>
      <c r="AR2000" s="15"/>
      <c r="AS2000" s="15"/>
      <c r="AT2000" s="15"/>
      <c r="AU2000" s="15"/>
      <c r="AV2000" s="15"/>
      <c r="AW2000" s="15"/>
      <c r="AX2000" s="15"/>
      <c r="AY2000" s="15"/>
      <c r="AZ2000" s="15"/>
      <c r="BA2000" s="15"/>
      <c r="BB2000" s="15"/>
      <c r="BC2000" s="15"/>
      <c r="BD2000" s="15"/>
      <c r="BE2000" s="15"/>
      <c r="BF2000" s="15"/>
      <c r="BG2000" s="15"/>
      <c r="BH2000" s="15"/>
    </row>
    <row r="2001" spans="1:60" outlineLevel="3">
      <c r="A2001" s="18"/>
      <c r="B2001" s="19"/>
      <c r="C2001" s="30" t="s">
        <v>542</v>
      </c>
      <c r="D2001" s="23"/>
      <c r="E2001" s="34">
        <v>3.2850000000000001</v>
      </c>
      <c r="F2001" s="21"/>
      <c r="G2001" s="21"/>
      <c r="H2001" s="21"/>
      <c r="I2001" s="21"/>
      <c r="J2001" s="21"/>
      <c r="K2001" s="21"/>
      <c r="L2001" s="21"/>
      <c r="M2001" s="21"/>
      <c r="N2001" s="393"/>
      <c r="O2001" s="393"/>
      <c r="P2001" s="393"/>
      <c r="Q2001" s="393"/>
      <c r="R2001" s="21"/>
      <c r="S2001" s="21"/>
      <c r="T2001" s="21"/>
      <c r="U2001" s="21"/>
      <c r="V2001" s="21"/>
      <c r="W2001" s="21"/>
      <c r="X2001" s="21"/>
      <c r="Y2001" s="21"/>
      <c r="Z2001" s="15"/>
      <c r="AA2001" s="15"/>
      <c r="AB2001" s="15"/>
      <c r="AC2001" s="15"/>
      <c r="AD2001" s="15"/>
      <c r="AE2001" s="15"/>
      <c r="AF2001" s="15"/>
      <c r="AG2001" s="15" t="s">
        <v>131</v>
      </c>
      <c r="AH2001" s="15">
        <v>0</v>
      </c>
      <c r="AI2001" s="15"/>
      <c r="AJ2001" s="15"/>
      <c r="AK2001" s="15"/>
      <c r="AL2001" s="15"/>
      <c r="AM2001" s="15"/>
      <c r="AN2001" s="15"/>
      <c r="AO2001" s="15"/>
      <c r="AP2001" s="15"/>
      <c r="AQ2001" s="15"/>
      <c r="AR2001" s="15"/>
      <c r="AS2001" s="15"/>
      <c r="AT2001" s="15"/>
      <c r="AU2001" s="15"/>
      <c r="AV2001" s="15"/>
      <c r="AW2001" s="15"/>
      <c r="AX2001" s="15"/>
      <c r="AY2001" s="15"/>
      <c r="AZ2001" s="15"/>
      <c r="BA2001" s="15"/>
      <c r="BB2001" s="15"/>
      <c r="BC2001" s="15"/>
      <c r="BD2001" s="15"/>
      <c r="BE2001" s="15"/>
      <c r="BF2001" s="15"/>
      <c r="BG2001" s="15"/>
      <c r="BH2001" s="15"/>
    </row>
    <row r="2002" spans="1:60" outlineLevel="3">
      <c r="A2002" s="18"/>
      <c r="B2002" s="19"/>
      <c r="C2002" s="30" t="s">
        <v>543</v>
      </c>
      <c r="D2002" s="23"/>
      <c r="E2002" s="34">
        <v>3.96</v>
      </c>
      <c r="F2002" s="21"/>
      <c r="G2002" s="21"/>
      <c r="H2002" s="21"/>
      <c r="I2002" s="21"/>
      <c r="J2002" s="21"/>
      <c r="K2002" s="21"/>
      <c r="L2002" s="21"/>
      <c r="M2002" s="21"/>
      <c r="N2002" s="393"/>
      <c r="O2002" s="393"/>
      <c r="P2002" s="393"/>
      <c r="Q2002" s="393"/>
      <c r="R2002" s="21"/>
      <c r="S2002" s="21"/>
      <c r="T2002" s="21"/>
      <c r="U2002" s="21"/>
      <c r="V2002" s="21"/>
      <c r="W2002" s="21"/>
      <c r="X2002" s="21"/>
      <c r="Y2002" s="21"/>
      <c r="Z2002" s="15"/>
      <c r="AA2002" s="15"/>
      <c r="AB2002" s="15"/>
      <c r="AC2002" s="15"/>
      <c r="AD2002" s="15"/>
      <c r="AE2002" s="15"/>
      <c r="AF2002" s="15"/>
      <c r="AG2002" s="15" t="s">
        <v>131</v>
      </c>
      <c r="AH2002" s="15">
        <v>0</v>
      </c>
      <c r="AI2002" s="15"/>
      <c r="AJ2002" s="15"/>
      <c r="AK2002" s="15"/>
      <c r="AL2002" s="15"/>
      <c r="AM2002" s="15"/>
      <c r="AN2002" s="15"/>
      <c r="AO2002" s="15"/>
      <c r="AP2002" s="15"/>
      <c r="AQ2002" s="15"/>
      <c r="AR2002" s="15"/>
      <c r="AS2002" s="15"/>
      <c r="AT2002" s="15"/>
      <c r="AU2002" s="15"/>
      <c r="AV2002" s="15"/>
      <c r="AW2002" s="15"/>
      <c r="AX2002" s="15"/>
      <c r="AY2002" s="15"/>
      <c r="AZ2002" s="15"/>
      <c r="BA2002" s="15"/>
      <c r="BB2002" s="15"/>
      <c r="BC2002" s="15"/>
      <c r="BD2002" s="15"/>
      <c r="BE2002" s="15"/>
      <c r="BF2002" s="15"/>
      <c r="BG2002" s="15"/>
      <c r="BH2002" s="15"/>
    </row>
    <row r="2003" spans="1:60" outlineLevel="3">
      <c r="A2003" s="18"/>
      <c r="B2003" s="19"/>
      <c r="C2003" s="30" t="s">
        <v>542</v>
      </c>
      <c r="D2003" s="23"/>
      <c r="E2003" s="34">
        <v>3.2850000000000001</v>
      </c>
      <c r="F2003" s="21"/>
      <c r="G2003" s="21"/>
      <c r="H2003" s="21"/>
      <c r="I2003" s="21"/>
      <c r="J2003" s="21"/>
      <c r="K2003" s="21"/>
      <c r="L2003" s="21"/>
      <c r="M2003" s="21"/>
      <c r="N2003" s="393"/>
      <c r="O2003" s="393"/>
      <c r="P2003" s="393"/>
      <c r="Q2003" s="393"/>
      <c r="R2003" s="21"/>
      <c r="S2003" s="21"/>
      <c r="T2003" s="21"/>
      <c r="U2003" s="21"/>
      <c r="V2003" s="21"/>
      <c r="W2003" s="21"/>
      <c r="X2003" s="21"/>
      <c r="Y2003" s="21"/>
      <c r="Z2003" s="15"/>
      <c r="AA2003" s="15"/>
      <c r="AB2003" s="15"/>
      <c r="AC2003" s="15"/>
      <c r="AD2003" s="15"/>
      <c r="AE2003" s="15"/>
      <c r="AF2003" s="15"/>
      <c r="AG2003" s="15" t="s">
        <v>131</v>
      </c>
      <c r="AH2003" s="15">
        <v>0</v>
      </c>
      <c r="AI2003" s="15"/>
      <c r="AJ2003" s="15"/>
      <c r="AK2003" s="15"/>
      <c r="AL2003" s="15"/>
      <c r="AM2003" s="15"/>
      <c r="AN2003" s="15"/>
      <c r="AO2003" s="15"/>
      <c r="AP2003" s="15"/>
      <c r="AQ2003" s="15"/>
      <c r="AR2003" s="15"/>
      <c r="AS2003" s="15"/>
      <c r="AT2003" s="15"/>
      <c r="AU2003" s="15"/>
      <c r="AV2003" s="15"/>
      <c r="AW2003" s="15"/>
      <c r="AX2003" s="15"/>
      <c r="AY2003" s="15"/>
      <c r="AZ2003" s="15"/>
      <c r="BA2003" s="15"/>
      <c r="BB2003" s="15"/>
      <c r="BC2003" s="15"/>
      <c r="BD2003" s="15"/>
      <c r="BE2003" s="15"/>
      <c r="BF2003" s="15"/>
      <c r="BG2003" s="15"/>
      <c r="BH2003" s="15"/>
    </row>
    <row r="2004" spans="1:60" outlineLevel="3">
      <c r="A2004" s="18"/>
      <c r="B2004" s="19"/>
      <c r="C2004" s="30" t="s">
        <v>477</v>
      </c>
      <c r="D2004" s="23"/>
      <c r="E2004" s="34">
        <v>3.375</v>
      </c>
      <c r="F2004" s="21"/>
      <c r="G2004" s="21"/>
      <c r="H2004" s="21"/>
      <c r="I2004" s="21"/>
      <c r="J2004" s="21"/>
      <c r="K2004" s="21"/>
      <c r="L2004" s="21"/>
      <c r="M2004" s="21"/>
      <c r="N2004" s="393"/>
      <c r="O2004" s="393"/>
      <c r="P2004" s="393"/>
      <c r="Q2004" s="393"/>
      <c r="R2004" s="21"/>
      <c r="S2004" s="21"/>
      <c r="T2004" s="21"/>
      <c r="U2004" s="21"/>
      <c r="V2004" s="21"/>
      <c r="W2004" s="21"/>
      <c r="X2004" s="21"/>
      <c r="Y2004" s="21"/>
      <c r="Z2004" s="15"/>
      <c r="AA2004" s="15"/>
      <c r="AB2004" s="15"/>
      <c r="AC2004" s="15"/>
      <c r="AD2004" s="15"/>
      <c r="AE2004" s="15"/>
      <c r="AF2004" s="15"/>
      <c r="AG2004" s="15" t="s">
        <v>131</v>
      </c>
      <c r="AH2004" s="15">
        <v>0</v>
      </c>
      <c r="AI2004" s="15"/>
      <c r="AJ2004" s="15"/>
      <c r="AK2004" s="15"/>
      <c r="AL2004" s="15"/>
      <c r="AM2004" s="15"/>
      <c r="AN2004" s="15"/>
      <c r="AO2004" s="15"/>
      <c r="AP2004" s="15"/>
      <c r="AQ2004" s="15"/>
      <c r="AR2004" s="15"/>
      <c r="AS2004" s="15"/>
      <c r="AT2004" s="15"/>
      <c r="AU2004" s="15"/>
      <c r="AV2004" s="15"/>
      <c r="AW2004" s="15"/>
      <c r="AX2004" s="15"/>
      <c r="AY2004" s="15"/>
      <c r="AZ2004" s="15"/>
      <c r="BA2004" s="15"/>
      <c r="BB2004" s="15"/>
      <c r="BC2004" s="15"/>
      <c r="BD2004" s="15"/>
      <c r="BE2004" s="15"/>
      <c r="BF2004" s="15"/>
      <c r="BG2004" s="15"/>
      <c r="BH2004" s="15"/>
    </row>
    <row r="2005" spans="1:60" outlineLevel="3">
      <c r="A2005" s="18"/>
      <c r="B2005" s="19"/>
      <c r="C2005" s="30" t="s">
        <v>478</v>
      </c>
      <c r="D2005" s="23"/>
      <c r="E2005" s="34">
        <v>3.375</v>
      </c>
      <c r="F2005" s="21"/>
      <c r="G2005" s="21"/>
      <c r="H2005" s="21"/>
      <c r="I2005" s="21"/>
      <c r="J2005" s="21"/>
      <c r="K2005" s="21"/>
      <c r="L2005" s="21"/>
      <c r="M2005" s="21"/>
      <c r="N2005" s="393"/>
      <c r="O2005" s="393"/>
      <c r="P2005" s="393"/>
      <c r="Q2005" s="393"/>
      <c r="R2005" s="21"/>
      <c r="S2005" s="21"/>
      <c r="T2005" s="21"/>
      <c r="U2005" s="21"/>
      <c r="V2005" s="21"/>
      <c r="W2005" s="21"/>
      <c r="X2005" s="21"/>
      <c r="Y2005" s="21"/>
      <c r="Z2005" s="15"/>
      <c r="AA2005" s="15"/>
      <c r="AB2005" s="15"/>
      <c r="AC2005" s="15"/>
      <c r="AD2005" s="15"/>
      <c r="AE2005" s="15"/>
      <c r="AF2005" s="15"/>
      <c r="AG2005" s="15" t="s">
        <v>131</v>
      </c>
      <c r="AH2005" s="15">
        <v>0</v>
      </c>
      <c r="AI2005" s="15"/>
      <c r="AJ2005" s="15"/>
      <c r="AK2005" s="15"/>
      <c r="AL2005" s="15"/>
      <c r="AM2005" s="15"/>
      <c r="AN2005" s="15"/>
      <c r="AO2005" s="15"/>
      <c r="AP2005" s="15"/>
      <c r="AQ2005" s="15"/>
      <c r="AR2005" s="15"/>
      <c r="AS2005" s="15"/>
      <c r="AT2005" s="15"/>
      <c r="AU2005" s="15"/>
      <c r="AV2005" s="15"/>
      <c r="AW2005" s="15"/>
      <c r="AX2005" s="15"/>
      <c r="AY2005" s="15"/>
      <c r="AZ2005" s="15"/>
      <c r="BA2005" s="15"/>
      <c r="BB2005" s="15"/>
      <c r="BC2005" s="15"/>
      <c r="BD2005" s="15"/>
      <c r="BE2005" s="15"/>
      <c r="BF2005" s="15"/>
      <c r="BG2005" s="15"/>
      <c r="BH2005" s="15"/>
    </row>
    <row r="2006" spans="1:60" outlineLevel="3">
      <c r="A2006" s="18"/>
      <c r="B2006" s="19"/>
      <c r="C2006" s="30" t="s">
        <v>544</v>
      </c>
      <c r="D2006" s="23"/>
      <c r="E2006" s="34">
        <v>2.3250000000000002</v>
      </c>
      <c r="F2006" s="21"/>
      <c r="G2006" s="21"/>
      <c r="H2006" s="21"/>
      <c r="I2006" s="21"/>
      <c r="J2006" s="21"/>
      <c r="K2006" s="21"/>
      <c r="L2006" s="21"/>
      <c r="M2006" s="21"/>
      <c r="N2006" s="393"/>
      <c r="O2006" s="393"/>
      <c r="P2006" s="393"/>
      <c r="Q2006" s="393"/>
      <c r="R2006" s="21"/>
      <c r="S2006" s="21"/>
      <c r="T2006" s="21"/>
      <c r="U2006" s="21"/>
      <c r="V2006" s="21"/>
      <c r="W2006" s="21"/>
      <c r="X2006" s="21"/>
      <c r="Y2006" s="21"/>
      <c r="Z2006" s="15"/>
      <c r="AA2006" s="15"/>
      <c r="AB2006" s="15"/>
      <c r="AC2006" s="15"/>
      <c r="AD2006" s="15"/>
      <c r="AE2006" s="15"/>
      <c r="AF2006" s="15"/>
      <c r="AG2006" s="15" t="s">
        <v>131</v>
      </c>
      <c r="AH2006" s="15">
        <v>0</v>
      </c>
      <c r="AI2006" s="15"/>
      <c r="AJ2006" s="15"/>
      <c r="AK2006" s="15"/>
      <c r="AL2006" s="15"/>
      <c r="AM2006" s="15"/>
      <c r="AN2006" s="15"/>
      <c r="AO2006" s="15"/>
      <c r="AP2006" s="15"/>
      <c r="AQ2006" s="15"/>
      <c r="AR2006" s="15"/>
      <c r="AS2006" s="15"/>
      <c r="AT2006" s="15"/>
      <c r="AU2006" s="15"/>
      <c r="AV2006" s="15"/>
      <c r="AW2006" s="15"/>
      <c r="AX2006" s="15"/>
      <c r="AY2006" s="15"/>
      <c r="AZ2006" s="15"/>
      <c r="BA2006" s="15"/>
      <c r="BB2006" s="15"/>
      <c r="BC2006" s="15"/>
      <c r="BD2006" s="15"/>
      <c r="BE2006" s="15"/>
      <c r="BF2006" s="15"/>
      <c r="BG2006" s="15"/>
      <c r="BH2006" s="15"/>
    </row>
    <row r="2007" spans="1:60" outlineLevel="3">
      <c r="A2007" s="18"/>
      <c r="B2007" s="19"/>
      <c r="C2007" s="30" t="s">
        <v>480</v>
      </c>
      <c r="D2007" s="23"/>
      <c r="E2007" s="34">
        <v>2.64</v>
      </c>
      <c r="F2007" s="21"/>
      <c r="G2007" s="21"/>
      <c r="H2007" s="21"/>
      <c r="I2007" s="21"/>
      <c r="J2007" s="21"/>
      <c r="K2007" s="21"/>
      <c r="L2007" s="21"/>
      <c r="M2007" s="21"/>
      <c r="N2007" s="393"/>
      <c r="O2007" s="393"/>
      <c r="P2007" s="393"/>
      <c r="Q2007" s="393"/>
      <c r="R2007" s="21"/>
      <c r="S2007" s="21"/>
      <c r="T2007" s="21"/>
      <c r="U2007" s="21"/>
      <c r="V2007" s="21"/>
      <c r="W2007" s="21"/>
      <c r="X2007" s="21"/>
      <c r="Y2007" s="21"/>
      <c r="Z2007" s="15"/>
      <c r="AA2007" s="15"/>
      <c r="AB2007" s="15"/>
      <c r="AC2007" s="15"/>
      <c r="AD2007" s="15"/>
      <c r="AE2007" s="15"/>
      <c r="AF2007" s="15"/>
      <c r="AG2007" s="15" t="s">
        <v>131</v>
      </c>
      <c r="AH2007" s="15">
        <v>0</v>
      </c>
      <c r="AI2007" s="15"/>
      <c r="AJ2007" s="15"/>
      <c r="AK2007" s="15"/>
      <c r="AL2007" s="15"/>
      <c r="AM2007" s="15"/>
      <c r="AN2007" s="15"/>
      <c r="AO2007" s="15"/>
      <c r="AP2007" s="15"/>
      <c r="AQ2007" s="15"/>
      <c r="AR2007" s="15"/>
      <c r="AS2007" s="15"/>
      <c r="AT2007" s="15"/>
      <c r="AU2007" s="15"/>
      <c r="AV2007" s="15"/>
      <c r="AW2007" s="15"/>
      <c r="AX2007" s="15"/>
      <c r="AY2007" s="15"/>
      <c r="AZ2007" s="15"/>
      <c r="BA2007" s="15"/>
      <c r="BB2007" s="15"/>
      <c r="BC2007" s="15"/>
      <c r="BD2007" s="15"/>
      <c r="BE2007" s="15"/>
      <c r="BF2007" s="15"/>
      <c r="BG2007" s="15"/>
      <c r="BH2007" s="15"/>
    </row>
    <row r="2008" spans="1:60" outlineLevel="3">
      <c r="A2008" s="18"/>
      <c r="B2008" s="19"/>
      <c r="C2008" s="30" t="s">
        <v>377</v>
      </c>
      <c r="D2008" s="23"/>
      <c r="E2008" s="34">
        <v>0.49399999999999999</v>
      </c>
      <c r="F2008" s="21"/>
      <c r="G2008" s="21"/>
      <c r="H2008" s="21"/>
      <c r="I2008" s="21"/>
      <c r="J2008" s="21"/>
      <c r="K2008" s="21"/>
      <c r="L2008" s="21"/>
      <c r="M2008" s="21"/>
      <c r="N2008" s="393"/>
      <c r="O2008" s="393"/>
      <c r="P2008" s="393"/>
      <c r="Q2008" s="393"/>
      <c r="R2008" s="21"/>
      <c r="S2008" s="21"/>
      <c r="T2008" s="21"/>
      <c r="U2008" s="21"/>
      <c r="V2008" s="21"/>
      <c r="W2008" s="21"/>
      <c r="X2008" s="21"/>
      <c r="Y2008" s="21"/>
      <c r="Z2008" s="15"/>
      <c r="AA2008" s="15"/>
      <c r="AB2008" s="15"/>
      <c r="AC2008" s="15"/>
      <c r="AD2008" s="15"/>
      <c r="AE2008" s="15"/>
      <c r="AF2008" s="15"/>
      <c r="AG2008" s="15" t="s">
        <v>131</v>
      </c>
      <c r="AH2008" s="15">
        <v>0</v>
      </c>
      <c r="AI2008" s="15"/>
      <c r="AJ2008" s="15"/>
      <c r="AK2008" s="15"/>
      <c r="AL2008" s="15"/>
      <c r="AM2008" s="15"/>
      <c r="AN2008" s="15"/>
      <c r="AO2008" s="15"/>
      <c r="AP2008" s="15"/>
      <c r="AQ2008" s="15"/>
      <c r="AR2008" s="15"/>
      <c r="AS2008" s="15"/>
      <c r="AT2008" s="15"/>
      <c r="AU2008" s="15"/>
      <c r="AV2008" s="15"/>
      <c r="AW2008" s="15"/>
      <c r="AX2008" s="15"/>
      <c r="AY2008" s="15"/>
      <c r="AZ2008" s="15"/>
      <c r="BA2008" s="15"/>
      <c r="BB2008" s="15"/>
      <c r="BC2008" s="15"/>
      <c r="BD2008" s="15"/>
      <c r="BE2008" s="15"/>
      <c r="BF2008" s="15"/>
      <c r="BG2008" s="15"/>
      <c r="BH2008" s="15"/>
    </row>
    <row r="2009" spans="1:60" outlineLevel="3">
      <c r="A2009" s="18"/>
      <c r="B2009" s="19"/>
      <c r="C2009" s="30" t="s">
        <v>481</v>
      </c>
      <c r="D2009" s="23"/>
      <c r="E2009" s="34">
        <v>11.04</v>
      </c>
      <c r="F2009" s="21"/>
      <c r="G2009" s="21"/>
      <c r="H2009" s="21"/>
      <c r="I2009" s="21"/>
      <c r="J2009" s="21"/>
      <c r="K2009" s="21"/>
      <c r="L2009" s="21"/>
      <c r="M2009" s="21"/>
      <c r="N2009" s="393"/>
      <c r="O2009" s="393"/>
      <c r="P2009" s="393"/>
      <c r="Q2009" s="393"/>
      <c r="R2009" s="21"/>
      <c r="S2009" s="21"/>
      <c r="T2009" s="21"/>
      <c r="U2009" s="21"/>
      <c r="V2009" s="21"/>
      <c r="W2009" s="21"/>
      <c r="X2009" s="21"/>
      <c r="Y2009" s="21"/>
      <c r="Z2009" s="15"/>
      <c r="AA2009" s="15"/>
      <c r="AB2009" s="15"/>
      <c r="AC2009" s="15"/>
      <c r="AD2009" s="15"/>
      <c r="AE2009" s="15"/>
      <c r="AF2009" s="15"/>
      <c r="AG2009" s="15" t="s">
        <v>131</v>
      </c>
      <c r="AH2009" s="15">
        <v>0</v>
      </c>
      <c r="AI2009" s="15"/>
      <c r="AJ2009" s="15"/>
      <c r="AK2009" s="15"/>
      <c r="AL2009" s="15"/>
      <c r="AM2009" s="15"/>
      <c r="AN2009" s="15"/>
      <c r="AO2009" s="15"/>
      <c r="AP2009" s="15"/>
      <c r="AQ2009" s="15"/>
      <c r="AR2009" s="15"/>
      <c r="AS2009" s="15"/>
      <c r="AT2009" s="15"/>
      <c r="AU2009" s="15"/>
      <c r="AV2009" s="15"/>
      <c r="AW2009" s="15"/>
      <c r="AX2009" s="15"/>
      <c r="AY2009" s="15"/>
      <c r="AZ2009" s="15"/>
      <c r="BA2009" s="15"/>
      <c r="BB2009" s="15"/>
      <c r="BC2009" s="15"/>
      <c r="BD2009" s="15"/>
      <c r="BE2009" s="15"/>
      <c r="BF2009" s="15"/>
      <c r="BG2009" s="15"/>
      <c r="BH2009" s="15"/>
    </row>
    <row r="2010" spans="1:60" outlineLevel="3">
      <c r="A2010" s="18"/>
      <c r="B2010" s="19"/>
      <c r="C2010" s="30" t="s">
        <v>545</v>
      </c>
      <c r="D2010" s="23"/>
      <c r="E2010" s="34">
        <v>2.2000000000000002</v>
      </c>
      <c r="F2010" s="21"/>
      <c r="G2010" s="21"/>
      <c r="H2010" s="21"/>
      <c r="I2010" s="21"/>
      <c r="J2010" s="21"/>
      <c r="K2010" s="21"/>
      <c r="L2010" s="21"/>
      <c r="M2010" s="21"/>
      <c r="N2010" s="393"/>
      <c r="O2010" s="393"/>
      <c r="P2010" s="393"/>
      <c r="Q2010" s="393"/>
      <c r="R2010" s="21"/>
      <c r="S2010" s="21"/>
      <c r="T2010" s="21"/>
      <c r="U2010" s="21"/>
      <c r="V2010" s="21"/>
      <c r="W2010" s="21"/>
      <c r="X2010" s="21"/>
      <c r="Y2010" s="21"/>
      <c r="Z2010" s="15"/>
      <c r="AA2010" s="15"/>
      <c r="AB2010" s="15"/>
      <c r="AC2010" s="15"/>
      <c r="AD2010" s="15"/>
      <c r="AE2010" s="15"/>
      <c r="AF2010" s="15"/>
      <c r="AG2010" s="15" t="s">
        <v>131</v>
      </c>
      <c r="AH2010" s="15">
        <v>0</v>
      </c>
      <c r="AI2010" s="15"/>
      <c r="AJ2010" s="15"/>
      <c r="AK2010" s="15"/>
      <c r="AL2010" s="15"/>
      <c r="AM2010" s="15"/>
      <c r="AN2010" s="15"/>
      <c r="AO2010" s="15"/>
      <c r="AP2010" s="15"/>
      <c r="AQ2010" s="15"/>
      <c r="AR2010" s="15"/>
      <c r="AS2010" s="15"/>
      <c r="AT2010" s="15"/>
      <c r="AU2010" s="15"/>
      <c r="AV2010" s="15"/>
      <c r="AW2010" s="15"/>
      <c r="AX2010" s="15"/>
      <c r="AY2010" s="15"/>
      <c r="AZ2010" s="15"/>
      <c r="BA2010" s="15"/>
      <c r="BB2010" s="15"/>
      <c r="BC2010" s="15"/>
      <c r="BD2010" s="15"/>
      <c r="BE2010" s="15"/>
      <c r="BF2010" s="15"/>
      <c r="BG2010" s="15"/>
      <c r="BH2010" s="15"/>
    </row>
    <row r="2011" spans="1:60" outlineLevel="3">
      <c r="A2011" s="18"/>
      <c r="B2011" s="19"/>
      <c r="C2011" s="30" t="s">
        <v>546</v>
      </c>
      <c r="D2011" s="23"/>
      <c r="E2011" s="34">
        <v>7.665</v>
      </c>
      <c r="F2011" s="21"/>
      <c r="G2011" s="21"/>
      <c r="H2011" s="21"/>
      <c r="I2011" s="21"/>
      <c r="J2011" s="21"/>
      <c r="K2011" s="21"/>
      <c r="L2011" s="21"/>
      <c r="M2011" s="21"/>
      <c r="N2011" s="393"/>
      <c r="O2011" s="393"/>
      <c r="P2011" s="393"/>
      <c r="Q2011" s="393"/>
      <c r="R2011" s="21"/>
      <c r="S2011" s="21"/>
      <c r="T2011" s="21"/>
      <c r="U2011" s="21"/>
      <c r="V2011" s="21"/>
      <c r="W2011" s="21"/>
      <c r="X2011" s="21"/>
      <c r="Y2011" s="21"/>
      <c r="Z2011" s="15"/>
      <c r="AA2011" s="15"/>
      <c r="AB2011" s="15"/>
      <c r="AC2011" s="15"/>
      <c r="AD2011" s="15"/>
      <c r="AE2011" s="15"/>
      <c r="AF2011" s="15"/>
      <c r="AG2011" s="15" t="s">
        <v>131</v>
      </c>
      <c r="AH2011" s="15">
        <v>0</v>
      </c>
      <c r="AI2011" s="15"/>
      <c r="AJ2011" s="15"/>
      <c r="AK2011" s="15"/>
      <c r="AL2011" s="15"/>
      <c r="AM2011" s="15"/>
      <c r="AN2011" s="15"/>
      <c r="AO2011" s="15"/>
      <c r="AP2011" s="15"/>
      <c r="AQ2011" s="15"/>
      <c r="AR2011" s="15"/>
      <c r="AS2011" s="15"/>
      <c r="AT2011" s="15"/>
      <c r="AU2011" s="15"/>
      <c r="AV2011" s="15"/>
      <c r="AW2011" s="15"/>
      <c r="AX2011" s="15"/>
      <c r="AY2011" s="15"/>
      <c r="AZ2011" s="15"/>
      <c r="BA2011" s="15"/>
      <c r="BB2011" s="15"/>
      <c r="BC2011" s="15"/>
      <c r="BD2011" s="15"/>
      <c r="BE2011" s="15"/>
      <c r="BF2011" s="15"/>
      <c r="BG2011" s="15"/>
      <c r="BH2011" s="15"/>
    </row>
    <row r="2012" spans="1:60" outlineLevel="3">
      <c r="A2012" s="18"/>
      <c r="B2012" s="19"/>
      <c r="C2012" s="30" t="s">
        <v>547</v>
      </c>
      <c r="D2012" s="23"/>
      <c r="E2012" s="34">
        <v>19.305</v>
      </c>
      <c r="F2012" s="21"/>
      <c r="G2012" s="21"/>
      <c r="H2012" s="21"/>
      <c r="I2012" s="21"/>
      <c r="J2012" s="21"/>
      <c r="K2012" s="21"/>
      <c r="L2012" s="21"/>
      <c r="M2012" s="21"/>
      <c r="N2012" s="393"/>
      <c r="O2012" s="393"/>
      <c r="P2012" s="393"/>
      <c r="Q2012" s="393"/>
      <c r="R2012" s="21"/>
      <c r="S2012" s="21"/>
      <c r="T2012" s="21"/>
      <c r="U2012" s="21"/>
      <c r="V2012" s="21"/>
      <c r="W2012" s="21"/>
      <c r="X2012" s="21"/>
      <c r="Y2012" s="21"/>
      <c r="Z2012" s="15"/>
      <c r="AA2012" s="15"/>
      <c r="AB2012" s="15"/>
      <c r="AC2012" s="15"/>
      <c r="AD2012" s="15"/>
      <c r="AE2012" s="15"/>
      <c r="AF2012" s="15"/>
      <c r="AG2012" s="15" t="s">
        <v>131</v>
      </c>
      <c r="AH2012" s="15">
        <v>0</v>
      </c>
      <c r="AI2012" s="15"/>
      <c r="AJ2012" s="15"/>
      <c r="AK2012" s="15"/>
      <c r="AL2012" s="15"/>
      <c r="AM2012" s="15"/>
      <c r="AN2012" s="15"/>
      <c r="AO2012" s="15"/>
      <c r="AP2012" s="15"/>
      <c r="AQ2012" s="15"/>
      <c r="AR2012" s="15"/>
      <c r="AS2012" s="15"/>
      <c r="AT2012" s="15"/>
      <c r="AU2012" s="15"/>
      <c r="AV2012" s="15"/>
      <c r="AW2012" s="15"/>
      <c r="AX2012" s="15"/>
      <c r="AY2012" s="15"/>
      <c r="AZ2012" s="15"/>
      <c r="BA2012" s="15"/>
      <c r="BB2012" s="15"/>
      <c r="BC2012" s="15"/>
      <c r="BD2012" s="15"/>
      <c r="BE2012" s="15"/>
      <c r="BF2012" s="15"/>
      <c r="BG2012" s="15"/>
      <c r="BH2012" s="15"/>
    </row>
    <row r="2013" spans="1:60" outlineLevel="3">
      <c r="A2013" s="18"/>
      <c r="B2013" s="19"/>
      <c r="C2013" s="30" t="s">
        <v>548</v>
      </c>
      <c r="D2013" s="23"/>
      <c r="E2013" s="34">
        <v>2.7</v>
      </c>
      <c r="F2013" s="21"/>
      <c r="G2013" s="21"/>
      <c r="H2013" s="21"/>
      <c r="I2013" s="21"/>
      <c r="J2013" s="21"/>
      <c r="K2013" s="21"/>
      <c r="L2013" s="21"/>
      <c r="M2013" s="21"/>
      <c r="N2013" s="393"/>
      <c r="O2013" s="393"/>
      <c r="P2013" s="393"/>
      <c r="Q2013" s="393"/>
      <c r="R2013" s="21"/>
      <c r="S2013" s="21"/>
      <c r="T2013" s="21"/>
      <c r="U2013" s="21"/>
      <c r="V2013" s="21"/>
      <c r="W2013" s="21"/>
      <c r="X2013" s="21"/>
      <c r="Y2013" s="21"/>
      <c r="Z2013" s="15"/>
      <c r="AA2013" s="15"/>
      <c r="AB2013" s="15"/>
      <c r="AC2013" s="15"/>
      <c r="AD2013" s="15"/>
      <c r="AE2013" s="15"/>
      <c r="AF2013" s="15"/>
      <c r="AG2013" s="15" t="s">
        <v>131</v>
      </c>
      <c r="AH2013" s="15">
        <v>0</v>
      </c>
      <c r="AI2013" s="15"/>
      <c r="AJ2013" s="15"/>
      <c r="AK2013" s="15"/>
      <c r="AL2013" s="15"/>
      <c r="AM2013" s="15"/>
      <c r="AN2013" s="15"/>
      <c r="AO2013" s="15"/>
      <c r="AP2013" s="15"/>
      <c r="AQ2013" s="15"/>
      <c r="AR2013" s="15"/>
      <c r="AS2013" s="15"/>
      <c r="AT2013" s="15"/>
      <c r="AU2013" s="15"/>
      <c r="AV2013" s="15"/>
      <c r="AW2013" s="15"/>
      <c r="AX2013" s="15"/>
      <c r="AY2013" s="15"/>
      <c r="AZ2013" s="15"/>
      <c r="BA2013" s="15"/>
      <c r="BB2013" s="15"/>
      <c r="BC2013" s="15"/>
      <c r="BD2013" s="15"/>
      <c r="BE2013" s="15"/>
      <c r="BF2013" s="15"/>
      <c r="BG2013" s="15"/>
      <c r="BH2013" s="15"/>
    </row>
    <row r="2014" spans="1:60" outlineLevel="3">
      <c r="A2014" s="18"/>
      <c r="B2014" s="19"/>
      <c r="C2014" s="30" t="s">
        <v>549</v>
      </c>
      <c r="D2014" s="23"/>
      <c r="E2014" s="34">
        <v>62.4</v>
      </c>
      <c r="F2014" s="21"/>
      <c r="G2014" s="21"/>
      <c r="H2014" s="21"/>
      <c r="I2014" s="21"/>
      <c r="J2014" s="21"/>
      <c r="K2014" s="21"/>
      <c r="L2014" s="21"/>
      <c r="M2014" s="21"/>
      <c r="N2014" s="393"/>
      <c r="O2014" s="393"/>
      <c r="P2014" s="393"/>
      <c r="Q2014" s="393"/>
      <c r="R2014" s="21"/>
      <c r="S2014" s="21"/>
      <c r="T2014" s="21"/>
      <c r="U2014" s="21"/>
      <c r="V2014" s="21"/>
      <c r="W2014" s="21"/>
      <c r="X2014" s="21"/>
      <c r="Y2014" s="21"/>
      <c r="Z2014" s="15"/>
      <c r="AA2014" s="15"/>
      <c r="AB2014" s="15"/>
      <c r="AC2014" s="15"/>
      <c r="AD2014" s="15"/>
      <c r="AE2014" s="15"/>
      <c r="AF2014" s="15"/>
      <c r="AG2014" s="15" t="s">
        <v>131</v>
      </c>
      <c r="AH2014" s="15">
        <v>0</v>
      </c>
      <c r="AI2014" s="15"/>
      <c r="AJ2014" s="15"/>
      <c r="AK2014" s="15"/>
      <c r="AL2014" s="15"/>
      <c r="AM2014" s="15"/>
      <c r="AN2014" s="15"/>
      <c r="AO2014" s="15"/>
      <c r="AP2014" s="15"/>
      <c r="AQ2014" s="15"/>
      <c r="AR2014" s="15"/>
      <c r="AS2014" s="15"/>
      <c r="AT2014" s="15"/>
      <c r="AU2014" s="15"/>
      <c r="AV2014" s="15"/>
      <c r="AW2014" s="15"/>
      <c r="AX2014" s="15"/>
      <c r="AY2014" s="15"/>
      <c r="AZ2014" s="15"/>
      <c r="BA2014" s="15"/>
      <c r="BB2014" s="15"/>
      <c r="BC2014" s="15"/>
      <c r="BD2014" s="15"/>
      <c r="BE2014" s="15"/>
      <c r="BF2014" s="15"/>
      <c r="BG2014" s="15"/>
      <c r="BH2014" s="15"/>
    </row>
    <row r="2015" spans="1:60" outlineLevel="3">
      <c r="A2015" s="18"/>
      <c r="B2015" s="19"/>
      <c r="C2015" s="30" t="s">
        <v>550</v>
      </c>
      <c r="D2015" s="23"/>
      <c r="E2015" s="34">
        <v>8.84</v>
      </c>
      <c r="F2015" s="21"/>
      <c r="G2015" s="21"/>
      <c r="H2015" s="21"/>
      <c r="I2015" s="21"/>
      <c r="J2015" s="21"/>
      <c r="K2015" s="21"/>
      <c r="L2015" s="21"/>
      <c r="M2015" s="21"/>
      <c r="N2015" s="393"/>
      <c r="O2015" s="393"/>
      <c r="P2015" s="393"/>
      <c r="Q2015" s="393"/>
      <c r="R2015" s="21"/>
      <c r="S2015" s="21"/>
      <c r="T2015" s="21"/>
      <c r="U2015" s="21"/>
      <c r="V2015" s="21"/>
      <c r="W2015" s="21"/>
      <c r="X2015" s="21"/>
      <c r="Y2015" s="21"/>
      <c r="Z2015" s="15"/>
      <c r="AA2015" s="15"/>
      <c r="AB2015" s="15"/>
      <c r="AC2015" s="15"/>
      <c r="AD2015" s="15"/>
      <c r="AE2015" s="15"/>
      <c r="AF2015" s="15"/>
      <c r="AG2015" s="15" t="s">
        <v>131</v>
      </c>
      <c r="AH2015" s="15">
        <v>0</v>
      </c>
      <c r="AI2015" s="15"/>
      <c r="AJ2015" s="15"/>
      <c r="AK2015" s="15"/>
      <c r="AL2015" s="15"/>
      <c r="AM2015" s="15"/>
      <c r="AN2015" s="15"/>
      <c r="AO2015" s="15"/>
      <c r="AP2015" s="15"/>
      <c r="AQ2015" s="15"/>
      <c r="AR2015" s="15"/>
      <c r="AS2015" s="15"/>
      <c r="AT2015" s="15"/>
      <c r="AU2015" s="15"/>
      <c r="AV2015" s="15"/>
      <c r="AW2015" s="15"/>
      <c r="AX2015" s="15"/>
      <c r="AY2015" s="15"/>
      <c r="AZ2015" s="15"/>
      <c r="BA2015" s="15"/>
      <c r="BB2015" s="15"/>
      <c r="BC2015" s="15"/>
      <c r="BD2015" s="15"/>
      <c r="BE2015" s="15"/>
      <c r="BF2015" s="15"/>
      <c r="BG2015" s="15"/>
      <c r="BH2015" s="15"/>
    </row>
    <row r="2016" spans="1:60" outlineLevel="3">
      <c r="A2016" s="18"/>
      <c r="B2016" s="19"/>
      <c r="C2016" s="30" t="s">
        <v>551</v>
      </c>
      <c r="D2016" s="23"/>
      <c r="E2016" s="34">
        <v>2.6549999999999998</v>
      </c>
      <c r="F2016" s="21"/>
      <c r="G2016" s="21"/>
      <c r="H2016" s="21"/>
      <c r="I2016" s="21"/>
      <c r="J2016" s="21"/>
      <c r="K2016" s="21"/>
      <c r="L2016" s="21"/>
      <c r="M2016" s="21"/>
      <c r="N2016" s="393"/>
      <c r="O2016" s="393"/>
      <c r="P2016" s="393"/>
      <c r="Q2016" s="393"/>
      <c r="R2016" s="21"/>
      <c r="S2016" s="21"/>
      <c r="T2016" s="21"/>
      <c r="U2016" s="21"/>
      <c r="V2016" s="21"/>
      <c r="W2016" s="21"/>
      <c r="X2016" s="21"/>
      <c r="Y2016" s="21"/>
      <c r="Z2016" s="15"/>
      <c r="AA2016" s="15"/>
      <c r="AB2016" s="15"/>
      <c r="AC2016" s="15"/>
      <c r="AD2016" s="15"/>
      <c r="AE2016" s="15"/>
      <c r="AF2016" s="15"/>
      <c r="AG2016" s="15" t="s">
        <v>131</v>
      </c>
      <c r="AH2016" s="15">
        <v>0</v>
      </c>
      <c r="AI2016" s="15"/>
      <c r="AJ2016" s="15"/>
      <c r="AK2016" s="15"/>
      <c r="AL2016" s="15"/>
      <c r="AM2016" s="15"/>
      <c r="AN2016" s="15"/>
      <c r="AO2016" s="15"/>
      <c r="AP2016" s="15"/>
      <c r="AQ2016" s="15"/>
      <c r="AR2016" s="15"/>
      <c r="AS2016" s="15"/>
      <c r="AT2016" s="15"/>
      <c r="AU2016" s="15"/>
      <c r="AV2016" s="15"/>
      <c r="AW2016" s="15"/>
      <c r="AX2016" s="15"/>
      <c r="AY2016" s="15"/>
      <c r="AZ2016" s="15"/>
      <c r="BA2016" s="15"/>
      <c r="BB2016" s="15"/>
      <c r="BC2016" s="15"/>
      <c r="BD2016" s="15"/>
      <c r="BE2016" s="15"/>
      <c r="BF2016" s="15"/>
      <c r="BG2016" s="15"/>
      <c r="BH2016" s="15"/>
    </row>
    <row r="2017" spans="1:60" outlineLevel="3">
      <c r="A2017" s="18"/>
      <c r="B2017" s="19"/>
      <c r="C2017" s="30" t="s">
        <v>552</v>
      </c>
      <c r="D2017" s="23"/>
      <c r="E2017" s="34">
        <v>2.6850000000000001</v>
      </c>
      <c r="F2017" s="21"/>
      <c r="G2017" s="21"/>
      <c r="H2017" s="21"/>
      <c r="I2017" s="21"/>
      <c r="J2017" s="21"/>
      <c r="K2017" s="21"/>
      <c r="L2017" s="21"/>
      <c r="M2017" s="21"/>
      <c r="N2017" s="393"/>
      <c r="O2017" s="393"/>
      <c r="P2017" s="393"/>
      <c r="Q2017" s="393"/>
      <c r="R2017" s="21"/>
      <c r="S2017" s="21"/>
      <c r="T2017" s="21"/>
      <c r="U2017" s="21"/>
      <c r="V2017" s="21"/>
      <c r="W2017" s="21"/>
      <c r="X2017" s="21"/>
      <c r="Y2017" s="21"/>
      <c r="Z2017" s="15"/>
      <c r="AA2017" s="15"/>
      <c r="AB2017" s="15"/>
      <c r="AC2017" s="15"/>
      <c r="AD2017" s="15"/>
      <c r="AE2017" s="15"/>
      <c r="AF2017" s="15"/>
      <c r="AG2017" s="15" t="s">
        <v>131</v>
      </c>
      <c r="AH2017" s="15">
        <v>0</v>
      </c>
      <c r="AI2017" s="15"/>
      <c r="AJ2017" s="15"/>
      <c r="AK2017" s="15"/>
      <c r="AL2017" s="15"/>
      <c r="AM2017" s="15"/>
      <c r="AN2017" s="15"/>
      <c r="AO2017" s="15"/>
      <c r="AP2017" s="15"/>
      <c r="AQ2017" s="15"/>
      <c r="AR2017" s="15"/>
      <c r="AS2017" s="15"/>
      <c r="AT2017" s="15"/>
      <c r="AU2017" s="15"/>
      <c r="AV2017" s="15"/>
      <c r="AW2017" s="15"/>
      <c r="AX2017" s="15"/>
      <c r="AY2017" s="15"/>
      <c r="AZ2017" s="15"/>
      <c r="BA2017" s="15"/>
      <c r="BB2017" s="15"/>
      <c r="BC2017" s="15"/>
      <c r="BD2017" s="15"/>
      <c r="BE2017" s="15"/>
      <c r="BF2017" s="15"/>
      <c r="BG2017" s="15"/>
      <c r="BH2017" s="15"/>
    </row>
    <row r="2018" spans="1:60" outlineLevel="3">
      <c r="A2018" s="18"/>
      <c r="B2018" s="19"/>
      <c r="C2018" s="30" t="s">
        <v>553</v>
      </c>
      <c r="D2018" s="23"/>
      <c r="E2018" s="34">
        <v>1.29</v>
      </c>
      <c r="F2018" s="21"/>
      <c r="G2018" s="21"/>
      <c r="H2018" s="21"/>
      <c r="I2018" s="21"/>
      <c r="J2018" s="21"/>
      <c r="K2018" s="21"/>
      <c r="L2018" s="21"/>
      <c r="M2018" s="21"/>
      <c r="N2018" s="393"/>
      <c r="O2018" s="393"/>
      <c r="P2018" s="393"/>
      <c r="Q2018" s="393"/>
      <c r="R2018" s="21"/>
      <c r="S2018" s="21"/>
      <c r="T2018" s="21"/>
      <c r="U2018" s="21"/>
      <c r="V2018" s="21"/>
      <c r="W2018" s="21"/>
      <c r="X2018" s="21"/>
      <c r="Y2018" s="21"/>
      <c r="Z2018" s="15"/>
      <c r="AA2018" s="15"/>
      <c r="AB2018" s="15"/>
      <c r="AC2018" s="15"/>
      <c r="AD2018" s="15"/>
      <c r="AE2018" s="15"/>
      <c r="AF2018" s="15"/>
      <c r="AG2018" s="15" t="s">
        <v>131</v>
      </c>
      <c r="AH2018" s="15">
        <v>0</v>
      </c>
      <c r="AI2018" s="15"/>
      <c r="AJ2018" s="15"/>
      <c r="AK2018" s="15"/>
      <c r="AL2018" s="15"/>
      <c r="AM2018" s="15"/>
      <c r="AN2018" s="15"/>
      <c r="AO2018" s="15"/>
      <c r="AP2018" s="15"/>
      <c r="AQ2018" s="15"/>
      <c r="AR2018" s="15"/>
      <c r="AS2018" s="15"/>
      <c r="AT2018" s="15"/>
      <c r="AU2018" s="15"/>
      <c r="AV2018" s="15"/>
      <c r="AW2018" s="15"/>
      <c r="AX2018" s="15"/>
      <c r="AY2018" s="15"/>
      <c r="AZ2018" s="15"/>
      <c r="BA2018" s="15"/>
      <c r="BB2018" s="15"/>
      <c r="BC2018" s="15"/>
      <c r="BD2018" s="15"/>
      <c r="BE2018" s="15"/>
      <c r="BF2018" s="15"/>
      <c r="BG2018" s="15"/>
      <c r="BH2018" s="15"/>
    </row>
    <row r="2019" spans="1:60" outlineLevel="3">
      <c r="A2019" s="18"/>
      <c r="B2019" s="19"/>
      <c r="C2019" s="30" t="s">
        <v>554</v>
      </c>
      <c r="D2019" s="23"/>
      <c r="E2019" s="34">
        <v>3.8250000000000002</v>
      </c>
      <c r="F2019" s="21"/>
      <c r="G2019" s="21"/>
      <c r="H2019" s="21"/>
      <c r="I2019" s="21"/>
      <c r="J2019" s="21"/>
      <c r="K2019" s="21"/>
      <c r="L2019" s="21"/>
      <c r="M2019" s="21"/>
      <c r="N2019" s="393"/>
      <c r="O2019" s="393"/>
      <c r="P2019" s="393"/>
      <c r="Q2019" s="393"/>
      <c r="R2019" s="21"/>
      <c r="S2019" s="21"/>
      <c r="T2019" s="21"/>
      <c r="U2019" s="21"/>
      <c r="V2019" s="21"/>
      <c r="W2019" s="21"/>
      <c r="X2019" s="21"/>
      <c r="Y2019" s="21"/>
      <c r="Z2019" s="15"/>
      <c r="AA2019" s="15"/>
      <c r="AB2019" s="15"/>
      <c r="AC2019" s="15"/>
      <c r="AD2019" s="15"/>
      <c r="AE2019" s="15"/>
      <c r="AF2019" s="15"/>
      <c r="AG2019" s="15" t="s">
        <v>131</v>
      </c>
      <c r="AH2019" s="15">
        <v>0</v>
      </c>
      <c r="AI2019" s="15"/>
      <c r="AJ2019" s="15"/>
      <c r="AK2019" s="15"/>
      <c r="AL2019" s="15"/>
      <c r="AM2019" s="15"/>
      <c r="AN2019" s="15"/>
      <c r="AO2019" s="15"/>
      <c r="AP2019" s="15"/>
      <c r="AQ2019" s="15"/>
      <c r="AR2019" s="15"/>
      <c r="AS2019" s="15"/>
      <c r="AT2019" s="15"/>
      <c r="AU2019" s="15"/>
      <c r="AV2019" s="15"/>
      <c r="AW2019" s="15"/>
      <c r="AX2019" s="15"/>
      <c r="AY2019" s="15"/>
      <c r="AZ2019" s="15"/>
      <c r="BA2019" s="15"/>
      <c r="BB2019" s="15"/>
      <c r="BC2019" s="15"/>
      <c r="BD2019" s="15"/>
      <c r="BE2019" s="15"/>
      <c r="BF2019" s="15"/>
      <c r="BG2019" s="15"/>
      <c r="BH2019" s="15"/>
    </row>
    <row r="2020" spans="1:60" outlineLevel="3">
      <c r="A2020" s="18"/>
      <c r="B2020" s="19"/>
      <c r="C2020" s="30" t="s">
        <v>555</v>
      </c>
      <c r="D2020" s="23"/>
      <c r="E2020" s="34">
        <v>7.2</v>
      </c>
      <c r="F2020" s="21"/>
      <c r="G2020" s="21"/>
      <c r="H2020" s="21"/>
      <c r="I2020" s="21"/>
      <c r="J2020" s="21"/>
      <c r="K2020" s="21"/>
      <c r="L2020" s="21"/>
      <c r="M2020" s="21"/>
      <c r="N2020" s="393"/>
      <c r="O2020" s="393"/>
      <c r="P2020" s="393"/>
      <c r="Q2020" s="393"/>
      <c r="R2020" s="21"/>
      <c r="S2020" s="21"/>
      <c r="T2020" s="21"/>
      <c r="U2020" s="21"/>
      <c r="V2020" s="21"/>
      <c r="W2020" s="21"/>
      <c r="X2020" s="21"/>
      <c r="Y2020" s="21"/>
      <c r="Z2020" s="15"/>
      <c r="AA2020" s="15"/>
      <c r="AB2020" s="15"/>
      <c r="AC2020" s="15"/>
      <c r="AD2020" s="15"/>
      <c r="AE2020" s="15"/>
      <c r="AF2020" s="15"/>
      <c r="AG2020" s="15" t="s">
        <v>131</v>
      </c>
      <c r="AH2020" s="15">
        <v>0</v>
      </c>
      <c r="AI2020" s="15"/>
      <c r="AJ2020" s="15"/>
      <c r="AK2020" s="15"/>
      <c r="AL2020" s="15"/>
      <c r="AM2020" s="15"/>
      <c r="AN2020" s="15"/>
      <c r="AO2020" s="15"/>
      <c r="AP2020" s="15"/>
      <c r="AQ2020" s="15"/>
      <c r="AR2020" s="15"/>
      <c r="AS2020" s="15"/>
      <c r="AT2020" s="15"/>
      <c r="AU2020" s="15"/>
      <c r="AV2020" s="15"/>
      <c r="AW2020" s="15"/>
      <c r="AX2020" s="15"/>
      <c r="AY2020" s="15"/>
      <c r="AZ2020" s="15"/>
      <c r="BA2020" s="15"/>
      <c r="BB2020" s="15"/>
      <c r="BC2020" s="15"/>
      <c r="BD2020" s="15"/>
      <c r="BE2020" s="15"/>
      <c r="BF2020" s="15"/>
      <c r="BG2020" s="15"/>
      <c r="BH2020" s="15"/>
    </row>
    <row r="2021" spans="1:60" outlineLevel="3">
      <c r="A2021" s="18"/>
      <c r="B2021" s="19"/>
      <c r="C2021" s="30" t="s">
        <v>556</v>
      </c>
      <c r="D2021" s="23"/>
      <c r="E2021" s="34">
        <v>7.1550000000000002</v>
      </c>
      <c r="F2021" s="21"/>
      <c r="G2021" s="21"/>
      <c r="H2021" s="21"/>
      <c r="I2021" s="21"/>
      <c r="J2021" s="21"/>
      <c r="K2021" s="21"/>
      <c r="L2021" s="21"/>
      <c r="M2021" s="21"/>
      <c r="N2021" s="393"/>
      <c r="O2021" s="393"/>
      <c r="P2021" s="393"/>
      <c r="Q2021" s="393"/>
      <c r="R2021" s="21"/>
      <c r="S2021" s="21"/>
      <c r="T2021" s="21"/>
      <c r="U2021" s="21"/>
      <c r="V2021" s="21"/>
      <c r="W2021" s="21"/>
      <c r="X2021" s="21"/>
      <c r="Y2021" s="21"/>
      <c r="Z2021" s="15"/>
      <c r="AA2021" s="15"/>
      <c r="AB2021" s="15"/>
      <c r="AC2021" s="15"/>
      <c r="AD2021" s="15"/>
      <c r="AE2021" s="15"/>
      <c r="AF2021" s="15"/>
      <c r="AG2021" s="15" t="s">
        <v>131</v>
      </c>
      <c r="AH2021" s="15">
        <v>0</v>
      </c>
      <c r="AI2021" s="15"/>
      <c r="AJ2021" s="15"/>
      <c r="AK2021" s="15"/>
      <c r="AL2021" s="15"/>
      <c r="AM2021" s="15"/>
      <c r="AN2021" s="15"/>
      <c r="AO2021" s="15"/>
      <c r="AP2021" s="15"/>
      <c r="AQ2021" s="15"/>
      <c r="AR2021" s="15"/>
      <c r="AS2021" s="15"/>
      <c r="AT2021" s="15"/>
      <c r="AU2021" s="15"/>
      <c r="AV2021" s="15"/>
      <c r="AW2021" s="15"/>
      <c r="AX2021" s="15"/>
      <c r="AY2021" s="15"/>
      <c r="AZ2021" s="15"/>
      <c r="BA2021" s="15"/>
      <c r="BB2021" s="15"/>
      <c r="BC2021" s="15"/>
      <c r="BD2021" s="15"/>
      <c r="BE2021" s="15"/>
      <c r="BF2021" s="15"/>
      <c r="BG2021" s="15"/>
      <c r="BH2021" s="15"/>
    </row>
    <row r="2022" spans="1:60" outlineLevel="3">
      <c r="A2022" s="18"/>
      <c r="B2022" s="19"/>
      <c r="C2022" s="30" t="s">
        <v>557</v>
      </c>
      <c r="D2022" s="23"/>
      <c r="E2022" s="34">
        <v>3.51</v>
      </c>
      <c r="F2022" s="21"/>
      <c r="G2022" s="21"/>
      <c r="H2022" s="21"/>
      <c r="I2022" s="21"/>
      <c r="J2022" s="21"/>
      <c r="K2022" s="21"/>
      <c r="L2022" s="21"/>
      <c r="M2022" s="21"/>
      <c r="N2022" s="393"/>
      <c r="O2022" s="393"/>
      <c r="P2022" s="393"/>
      <c r="Q2022" s="393"/>
      <c r="R2022" s="21"/>
      <c r="S2022" s="21"/>
      <c r="T2022" s="21"/>
      <c r="U2022" s="21"/>
      <c r="V2022" s="21"/>
      <c r="W2022" s="21"/>
      <c r="X2022" s="21"/>
      <c r="Y2022" s="21"/>
      <c r="Z2022" s="15"/>
      <c r="AA2022" s="15"/>
      <c r="AB2022" s="15"/>
      <c r="AC2022" s="15"/>
      <c r="AD2022" s="15"/>
      <c r="AE2022" s="15"/>
      <c r="AF2022" s="15"/>
      <c r="AG2022" s="15" t="s">
        <v>131</v>
      </c>
      <c r="AH2022" s="15">
        <v>0</v>
      </c>
      <c r="AI2022" s="15"/>
      <c r="AJ2022" s="15"/>
      <c r="AK2022" s="15"/>
      <c r="AL2022" s="15"/>
      <c r="AM2022" s="15"/>
      <c r="AN2022" s="15"/>
      <c r="AO2022" s="15"/>
      <c r="AP2022" s="15"/>
      <c r="AQ2022" s="15"/>
      <c r="AR2022" s="15"/>
      <c r="AS2022" s="15"/>
      <c r="AT2022" s="15"/>
      <c r="AU2022" s="15"/>
      <c r="AV2022" s="15"/>
      <c r="AW2022" s="15"/>
      <c r="AX2022" s="15"/>
      <c r="AY2022" s="15"/>
      <c r="AZ2022" s="15"/>
      <c r="BA2022" s="15"/>
      <c r="BB2022" s="15"/>
      <c r="BC2022" s="15"/>
      <c r="BD2022" s="15"/>
      <c r="BE2022" s="15"/>
      <c r="BF2022" s="15"/>
      <c r="BG2022" s="15"/>
      <c r="BH2022" s="15"/>
    </row>
    <row r="2023" spans="1:60" outlineLevel="3">
      <c r="A2023" s="18"/>
      <c r="B2023" s="19"/>
      <c r="C2023" s="30" t="s">
        <v>558</v>
      </c>
      <c r="D2023" s="23"/>
      <c r="E2023" s="34">
        <v>8.19</v>
      </c>
      <c r="F2023" s="21"/>
      <c r="G2023" s="21"/>
      <c r="H2023" s="21"/>
      <c r="I2023" s="21"/>
      <c r="J2023" s="21"/>
      <c r="K2023" s="21"/>
      <c r="L2023" s="21"/>
      <c r="M2023" s="21"/>
      <c r="N2023" s="393"/>
      <c r="O2023" s="393"/>
      <c r="P2023" s="393"/>
      <c r="Q2023" s="393"/>
      <c r="R2023" s="21"/>
      <c r="S2023" s="21"/>
      <c r="T2023" s="21"/>
      <c r="U2023" s="21"/>
      <c r="V2023" s="21"/>
      <c r="W2023" s="21"/>
      <c r="X2023" s="21"/>
      <c r="Y2023" s="21"/>
      <c r="Z2023" s="15"/>
      <c r="AA2023" s="15"/>
      <c r="AB2023" s="15"/>
      <c r="AC2023" s="15"/>
      <c r="AD2023" s="15"/>
      <c r="AE2023" s="15"/>
      <c r="AF2023" s="15"/>
      <c r="AG2023" s="15" t="s">
        <v>131</v>
      </c>
      <c r="AH2023" s="15">
        <v>0</v>
      </c>
      <c r="AI2023" s="15"/>
      <c r="AJ2023" s="15"/>
      <c r="AK2023" s="15"/>
      <c r="AL2023" s="15"/>
      <c r="AM2023" s="15"/>
      <c r="AN2023" s="15"/>
      <c r="AO2023" s="15"/>
      <c r="AP2023" s="15"/>
      <c r="AQ2023" s="15"/>
      <c r="AR2023" s="15"/>
      <c r="AS2023" s="15"/>
      <c r="AT2023" s="15"/>
      <c r="AU2023" s="15"/>
      <c r="AV2023" s="15"/>
      <c r="AW2023" s="15"/>
      <c r="AX2023" s="15"/>
      <c r="AY2023" s="15"/>
      <c r="AZ2023" s="15"/>
      <c r="BA2023" s="15"/>
      <c r="BB2023" s="15"/>
      <c r="BC2023" s="15"/>
      <c r="BD2023" s="15"/>
      <c r="BE2023" s="15"/>
      <c r="BF2023" s="15"/>
      <c r="BG2023" s="15"/>
      <c r="BH2023" s="15"/>
    </row>
    <row r="2024" spans="1:60" outlineLevel="3">
      <c r="A2024" s="18"/>
      <c r="B2024" s="19"/>
      <c r="C2024" s="30" t="s">
        <v>559</v>
      </c>
      <c r="D2024" s="23"/>
      <c r="E2024" s="34">
        <v>3.915</v>
      </c>
      <c r="F2024" s="21"/>
      <c r="G2024" s="21"/>
      <c r="H2024" s="21"/>
      <c r="I2024" s="21"/>
      <c r="J2024" s="21"/>
      <c r="K2024" s="21"/>
      <c r="L2024" s="21"/>
      <c r="M2024" s="21"/>
      <c r="N2024" s="393"/>
      <c r="O2024" s="393"/>
      <c r="P2024" s="393"/>
      <c r="Q2024" s="393"/>
      <c r="R2024" s="21"/>
      <c r="S2024" s="21"/>
      <c r="T2024" s="21"/>
      <c r="U2024" s="21"/>
      <c r="V2024" s="21"/>
      <c r="W2024" s="21"/>
      <c r="X2024" s="21"/>
      <c r="Y2024" s="21"/>
      <c r="Z2024" s="15"/>
      <c r="AA2024" s="15"/>
      <c r="AB2024" s="15"/>
      <c r="AC2024" s="15"/>
      <c r="AD2024" s="15"/>
      <c r="AE2024" s="15"/>
      <c r="AF2024" s="15"/>
      <c r="AG2024" s="15" t="s">
        <v>131</v>
      </c>
      <c r="AH2024" s="15">
        <v>0</v>
      </c>
      <c r="AI2024" s="15"/>
      <c r="AJ2024" s="15"/>
      <c r="AK2024" s="15"/>
      <c r="AL2024" s="15"/>
      <c r="AM2024" s="15"/>
      <c r="AN2024" s="15"/>
      <c r="AO2024" s="15"/>
      <c r="AP2024" s="15"/>
      <c r="AQ2024" s="15"/>
      <c r="AR2024" s="15"/>
      <c r="AS2024" s="15"/>
      <c r="AT2024" s="15"/>
      <c r="AU2024" s="15"/>
      <c r="AV2024" s="15"/>
      <c r="AW2024" s="15"/>
      <c r="AX2024" s="15"/>
      <c r="AY2024" s="15"/>
      <c r="AZ2024" s="15"/>
      <c r="BA2024" s="15"/>
      <c r="BB2024" s="15"/>
      <c r="BC2024" s="15"/>
      <c r="BD2024" s="15"/>
      <c r="BE2024" s="15"/>
      <c r="BF2024" s="15"/>
      <c r="BG2024" s="15"/>
      <c r="BH2024" s="15"/>
    </row>
    <row r="2025" spans="1:60" outlineLevel="3">
      <c r="A2025" s="18"/>
      <c r="B2025" s="19"/>
      <c r="C2025" s="30" t="s">
        <v>560</v>
      </c>
      <c r="D2025" s="23"/>
      <c r="E2025" s="34">
        <v>3.15</v>
      </c>
      <c r="F2025" s="21"/>
      <c r="G2025" s="21"/>
      <c r="H2025" s="21"/>
      <c r="I2025" s="21"/>
      <c r="J2025" s="21"/>
      <c r="K2025" s="21"/>
      <c r="L2025" s="21"/>
      <c r="M2025" s="21"/>
      <c r="N2025" s="393"/>
      <c r="O2025" s="393"/>
      <c r="P2025" s="393"/>
      <c r="Q2025" s="393"/>
      <c r="R2025" s="21"/>
      <c r="S2025" s="21"/>
      <c r="T2025" s="21"/>
      <c r="U2025" s="21"/>
      <c r="V2025" s="21"/>
      <c r="W2025" s="21"/>
      <c r="X2025" s="21"/>
      <c r="Y2025" s="21"/>
      <c r="Z2025" s="15"/>
      <c r="AA2025" s="15"/>
      <c r="AB2025" s="15"/>
      <c r="AC2025" s="15"/>
      <c r="AD2025" s="15"/>
      <c r="AE2025" s="15"/>
      <c r="AF2025" s="15"/>
      <c r="AG2025" s="15" t="s">
        <v>131</v>
      </c>
      <c r="AH2025" s="15">
        <v>0</v>
      </c>
      <c r="AI2025" s="15"/>
      <c r="AJ2025" s="15"/>
      <c r="AK2025" s="15"/>
      <c r="AL2025" s="15"/>
      <c r="AM2025" s="15"/>
      <c r="AN2025" s="15"/>
      <c r="AO2025" s="15"/>
      <c r="AP2025" s="15"/>
      <c r="AQ2025" s="15"/>
      <c r="AR2025" s="15"/>
      <c r="AS2025" s="15"/>
      <c r="AT2025" s="15"/>
      <c r="AU2025" s="15"/>
      <c r="AV2025" s="15"/>
      <c r="AW2025" s="15"/>
      <c r="AX2025" s="15"/>
      <c r="AY2025" s="15"/>
      <c r="AZ2025" s="15"/>
      <c r="BA2025" s="15"/>
      <c r="BB2025" s="15"/>
      <c r="BC2025" s="15"/>
      <c r="BD2025" s="15"/>
      <c r="BE2025" s="15"/>
      <c r="BF2025" s="15"/>
      <c r="BG2025" s="15"/>
      <c r="BH2025" s="15"/>
    </row>
    <row r="2026" spans="1:60" outlineLevel="3">
      <c r="A2026" s="18"/>
      <c r="B2026" s="19"/>
      <c r="C2026" s="30" t="s">
        <v>542</v>
      </c>
      <c r="D2026" s="23"/>
      <c r="E2026" s="34">
        <v>3.2850000000000001</v>
      </c>
      <c r="F2026" s="21"/>
      <c r="G2026" s="21"/>
      <c r="H2026" s="21"/>
      <c r="I2026" s="21"/>
      <c r="J2026" s="21"/>
      <c r="K2026" s="21"/>
      <c r="L2026" s="21"/>
      <c r="M2026" s="21"/>
      <c r="N2026" s="393"/>
      <c r="O2026" s="393"/>
      <c r="P2026" s="393"/>
      <c r="Q2026" s="393"/>
      <c r="R2026" s="21"/>
      <c r="S2026" s="21"/>
      <c r="T2026" s="21"/>
      <c r="U2026" s="21"/>
      <c r="V2026" s="21"/>
      <c r="W2026" s="21"/>
      <c r="X2026" s="21"/>
      <c r="Y2026" s="21"/>
      <c r="Z2026" s="15"/>
      <c r="AA2026" s="15"/>
      <c r="AB2026" s="15"/>
      <c r="AC2026" s="15"/>
      <c r="AD2026" s="15"/>
      <c r="AE2026" s="15"/>
      <c r="AF2026" s="15"/>
      <c r="AG2026" s="15" t="s">
        <v>131</v>
      </c>
      <c r="AH2026" s="15">
        <v>0</v>
      </c>
      <c r="AI2026" s="15"/>
      <c r="AJ2026" s="15"/>
      <c r="AK2026" s="15"/>
      <c r="AL2026" s="15"/>
      <c r="AM2026" s="15"/>
      <c r="AN2026" s="15"/>
      <c r="AO2026" s="15"/>
      <c r="AP2026" s="15"/>
      <c r="AQ2026" s="15"/>
      <c r="AR2026" s="15"/>
      <c r="AS2026" s="15"/>
      <c r="AT2026" s="15"/>
      <c r="AU2026" s="15"/>
      <c r="AV2026" s="15"/>
      <c r="AW2026" s="15"/>
      <c r="AX2026" s="15"/>
      <c r="AY2026" s="15"/>
      <c r="AZ2026" s="15"/>
      <c r="BA2026" s="15"/>
      <c r="BB2026" s="15"/>
      <c r="BC2026" s="15"/>
      <c r="BD2026" s="15"/>
      <c r="BE2026" s="15"/>
      <c r="BF2026" s="15"/>
      <c r="BG2026" s="15"/>
      <c r="BH2026" s="15"/>
    </row>
    <row r="2027" spans="1:60" outlineLevel="3">
      <c r="A2027" s="18"/>
      <c r="B2027" s="19"/>
      <c r="C2027" s="30" t="s">
        <v>477</v>
      </c>
      <c r="D2027" s="23"/>
      <c r="E2027" s="34">
        <v>3.375</v>
      </c>
      <c r="F2027" s="21"/>
      <c r="G2027" s="21"/>
      <c r="H2027" s="21"/>
      <c r="I2027" s="21"/>
      <c r="J2027" s="21"/>
      <c r="K2027" s="21"/>
      <c r="L2027" s="21"/>
      <c r="M2027" s="21"/>
      <c r="N2027" s="393"/>
      <c r="O2027" s="393"/>
      <c r="P2027" s="393"/>
      <c r="Q2027" s="393"/>
      <c r="R2027" s="21"/>
      <c r="S2027" s="21"/>
      <c r="T2027" s="21"/>
      <c r="U2027" s="21"/>
      <c r="V2027" s="21"/>
      <c r="W2027" s="21"/>
      <c r="X2027" s="21"/>
      <c r="Y2027" s="21"/>
      <c r="Z2027" s="15"/>
      <c r="AA2027" s="15"/>
      <c r="AB2027" s="15"/>
      <c r="AC2027" s="15"/>
      <c r="AD2027" s="15"/>
      <c r="AE2027" s="15"/>
      <c r="AF2027" s="15"/>
      <c r="AG2027" s="15" t="s">
        <v>131</v>
      </c>
      <c r="AH2027" s="15">
        <v>0</v>
      </c>
      <c r="AI2027" s="15"/>
      <c r="AJ2027" s="15"/>
      <c r="AK2027" s="15"/>
      <c r="AL2027" s="15"/>
      <c r="AM2027" s="15"/>
      <c r="AN2027" s="15"/>
      <c r="AO2027" s="15"/>
      <c r="AP2027" s="15"/>
      <c r="AQ2027" s="15"/>
      <c r="AR2027" s="15"/>
      <c r="AS2027" s="15"/>
      <c r="AT2027" s="15"/>
      <c r="AU2027" s="15"/>
      <c r="AV2027" s="15"/>
      <c r="AW2027" s="15"/>
      <c r="AX2027" s="15"/>
      <c r="AY2027" s="15"/>
      <c r="AZ2027" s="15"/>
      <c r="BA2027" s="15"/>
      <c r="BB2027" s="15"/>
      <c r="BC2027" s="15"/>
      <c r="BD2027" s="15"/>
      <c r="BE2027" s="15"/>
      <c r="BF2027" s="15"/>
      <c r="BG2027" s="15"/>
      <c r="BH2027" s="15"/>
    </row>
    <row r="2028" spans="1:60" outlineLevel="3">
      <c r="A2028" s="18"/>
      <c r="B2028" s="19"/>
      <c r="C2028" s="30" t="s">
        <v>478</v>
      </c>
      <c r="D2028" s="23"/>
      <c r="E2028" s="34">
        <v>3.375</v>
      </c>
      <c r="F2028" s="21"/>
      <c r="G2028" s="21"/>
      <c r="H2028" s="21"/>
      <c r="I2028" s="21"/>
      <c r="J2028" s="21"/>
      <c r="K2028" s="21"/>
      <c r="L2028" s="21"/>
      <c r="M2028" s="21"/>
      <c r="N2028" s="393"/>
      <c r="O2028" s="393"/>
      <c r="P2028" s="393"/>
      <c r="Q2028" s="393"/>
      <c r="R2028" s="21"/>
      <c r="S2028" s="21"/>
      <c r="T2028" s="21"/>
      <c r="U2028" s="21"/>
      <c r="V2028" s="21"/>
      <c r="W2028" s="21"/>
      <c r="X2028" s="21"/>
      <c r="Y2028" s="21"/>
      <c r="Z2028" s="15"/>
      <c r="AA2028" s="15"/>
      <c r="AB2028" s="15"/>
      <c r="AC2028" s="15"/>
      <c r="AD2028" s="15"/>
      <c r="AE2028" s="15"/>
      <c r="AF2028" s="15"/>
      <c r="AG2028" s="15" t="s">
        <v>131</v>
      </c>
      <c r="AH2028" s="15">
        <v>0</v>
      </c>
      <c r="AI2028" s="15"/>
      <c r="AJ2028" s="15"/>
      <c r="AK2028" s="15"/>
      <c r="AL2028" s="15"/>
      <c r="AM2028" s="15"/>
      <c r="AN2028" s="15"/>
      <c r="AO2028" s="15"/>
      <c r="AP2028" s="15"/>
      <c r="AQ2028" s="15"/>
      <c r="AR2028" s="15"/>
      <c r="AS2028" s="15"/>
      <c r="AT2028" s="15"/>
      <c r="AU2028" s="15"/>
      <c r="AV2028" s="15"/>
      <c r="AW2028" s="15"/>
      <c r="AX2028" s="15"/>
      <c r="AY2028" s="15"/>
      <c r="AZ2028" s="15"/>
      <c r="BA2028" s="15"/>
      <c r="BB2028" s="15"/>
      <c r="BC2028" s="15"/>
      <c r="BD2028" s="15"/>
      <c r="BE2028" s="15"/>
      <c r="BF2028" s="15"/>
      <c r="BG2028" s="15"/>
      <c r="BH2028" s="15"/>
    </row>
    <row r="2029" spans="1:60" outlineLevel="3">
      <c r="A2029" s="18"/>
      <c r="B2029" s="19"/>
      <c r="C2029" s="30" t="s">
        <v>479</v>
      </c>
      <c r="D2029" s="23"/>
      <c r="E2029" s="34">
        <v>1.2</v>
      </c>
      <c r="F2029" s="21"/>
      <c r="G2029" s="21"/>
      <c r="H2029" s="21"/>
      <c r="I2029" s="21"/>
      <c r="J2029" s="21"/>
      <c r="K2029" s="21"/>
      <c r="L2029" s="21"/>
      <c r="M2029" s="21"/>
      <c r="N2029" s="393"/>
      <c r="O2029" s="393"/>
      <c r="P2029" s="393"/>
      <c r="Q2029" s="393"/>
      <c r="R2029" s="21"/>
      <c r="S2029" s="21"/>
      <c r="T2029" s="21"/>
      <c r="U2029" s="21"/>
      <c r="V2029" s="21"/>
      <c r="W2029" s="21"/>
      <c r="X2029" s="21"/>
      <c r="Y2029" s="21"/>
      <c r="Z2029" s="15"/>
      <c r="AA2029" s="15"/>
      <c r="AB2029" s="15"/>
      <c r="AC2029" s="15"/>
      <c r="AD2029" s="15"/>
      <c r="AE2029" s="15"/>
      <c r="AF2029" s="15"/>
      <c r="AG2029" s="15" t="s">
        <v>131</v>
      </c>
      <c r="AH2029" s="15">
        <v>0</v>
      </c>
      <c r="AI2029" s="15"/>
      <c r="AJ2029" s="15"/>
      <c r="AK2029" s="15"/>
      <c r="AL2029" s="15"/>
      <c r="AM2029" s="15"/>
      <c r="AN2029" s="15"/>
      <c r="AO2029" s="15"/>
      <c r="AP2029" s="15"/>
      <c r="AQ2029" s="15"/>
      <c r="AR2029" s="15"/>
      <c r="AS2029" s="15"/>
      <c r="AT2029" s="15"/>
      <c r="AU2029" s="15"/>
      <c r="AV2029" s="15"/>
      <c r="AW2029" s="15"/>
      <c r="AX2029" s="15"/>
      <c r="AY2029" s="15"/>
      <c r="AZ2029" s="15"/>
      <c r="BA2029" s="15"/>
      <c r="BB2029" s="15"/>
      <c r="BC2029" s="15"/>
      <c r="BD2029" s="15"/>
      <c r="BE2029" s="15"/>
      <c r="BF2029" s="15"/>
      <c r="BG2029" s="15"/>
      <c r="BH2029" s="15"/>
    </row>
    <row r="2030" spans="1:60" outlineLevel="3">
      <c r="A2030" s="18"/>
      <c r="B2030" s="19"/>
      <c r="C2030" s="30" t="s">
        <v>480</v>
      </c>
      <c r="D2030" s="23"/>
      <c r="E2030" s="34">
        <v>2.64</v>
      </c>
      <c r="F2030" s="21"/>
      <c r="G2030" s="21"/>
      <c r="H2030" s="21"/>
      <c r="I2030" s="21"/>
      <c r="J2030" s="21"/>
      <c r="K2030" s="21"/>
      <c r="L2030" s="21"/>
      <c r="M2030" s="21"/>
      <c r="N2030" s="393"/>
      <c r="O2030" s="393"/>
      <c r="P2030" s="393"/>
      <c r="Q2030" s="393"/>
      <c r="R2030" s="21"/>
      <c r="S2030" s="21"/>
      <c r="T2030" s="21"/>
      <c r="U2030" s="21"/>
      <c r="V2030" s="21"/>
      <c r="W2030" s="21"/>
      <c r="X2030" s="21"/>
      <c r="Y2030" s="21"/>
      <c r="Z2030" s="15"/>
      <c r="AA2030" s="15"/>
      <c r="AB2030" s="15"/>
      <c r="AC2030" s="15"/>
      <c r="AD2030" s="15"/>
      <c r="AE2030" s="15"/>
      <c r="AF2030" s="15"/>
      <c r="AG2030" s="15" t="s">
        <v>131</v>
      </c>
      <c r="AH2030" s="15">
        <v>0</v>
      </c>
      <c r="AI2030" s="15"/>
      <c r="AJ2030" s="15"/>
      <c r="AK2030" s="15"/>
      <c r="AL2030" s="15"/>
      <c r="AM2030" s="15"/>
      <c r="AN2030" s="15"/>
      <c r="AO2030" s="15"/>
      <c r="AP2030" s="15"/>
      <c r="AQ2030" s="15"/>
      <c r="AR2030" s="15"/>
      <c r="AS2030" s="15"/>
      <c r="AT2030" s="15"/>
      <c r="AU2030" s="15"/>
      <c r="AV2030" s="15"/>
      <c r="AW2030" s="15"/>
      <c r="AX2030" s="15"/>
      <c r="AY2030" s="15"/>
      <c r="AZ2030" s="15"/>
      <c r="BA2030" s="15"/>
      <c r="BB2030" s="15"/>
      <c r="BC2030" s="15"/>
      <c r="BD2030" s="15"/>
      <c r="BE2030" s="15"/>
      <c r="BF2030" s="15"/>
      <c r="BG2030" s="15"/>
      <c r="BH2030" s="15"/>
    </row>
    <row r="2031" spans="1:60" outlineLevel="3">
      <c r="A2031" s="18"/>
      <c r="B2031" s="19"/>
      <c r="C2031" s="30" t="s">
        <v>481</v>
      </c>
      <c r="D2031" s="23"/>
      <c r="E2031" s="34">
        <v>11.04</v>
      </c>
      <c r="F2031" s="21"/>
      <c r="G2031" s="21"/>
      <c r="H2031" s="21"/>
      <c r="I2031" s="21"/>
      <c r="J2031" s="21"/>
      <c r="K2031" s="21"/>
      <c r="L2031" s="21"/>
      <c r="M2031" s="21"/>
      <c r="N2031" s="393"/>
      <c r="O2031" s="393"/>
      <c r="P2031" s="393"/>
      <c r="Q2031" s="393"/>
      <c r="R2031" s="21"/>
      <c r="S2031" s="21"/>
      <c r="T2031" s="21"/>
      <c r="U2031" s="21"/>
      <c r="V2031" s="21"/>
      <c r="W2031" s="21"/>
      <c r="X2031" s="21"/>
      <c r="Y2031" s="21"/>
      <c r="Z2031" s="15"/>
      <c r="AA2031" s="15"/>
      <c r="AB2031" s="15"/>
      <c r="AC2031" s="15"/>
      <c r="AD2031" s="15"/>
      <c r="AE2031" s="15"/>
      <c r="AF2031" s="15"/>
      <c r="AG2031" s="15" t="s">
        <v>131</v>
      </c>
      <c r="AH2031" s="15">
        <v>0</v>
      </c>
      <c r="AI2031" s="15"/>
      <c r="AJ2031" s="15"/>
      <c r="AK2031" s="15"/>
      <c r="AL2031" s="15"/>
      <c r="AM2031" s="15"/>
      <c r="AN2031" s="15"/>
      <c r="AO2031" s="15"/>
      <c r="AP2031" s="15"/>
      <c r="AQ2031" s="15"/>
      <c r="AR2031" s="15"/>
      <c r="AS2031" s="15"/>
      <c r="AT2031" s="15"/>
      <c r="AU2031" s="15"/>
      <c r="AV2031" s="15"/>
      <c r="AW2031" s="15"/>
      <c r="AX2031" s="15"/>
      <c r="AY2031" s="15"/>
      <c r="AZ2031" s="15"/>
      <c r="BA2031" s="15"/>
      <c r="BB2031" s="15"/>
      <c r="BC2031" s="15"/>
      <c r="BD2031" s="15"/>
      <c r="BE2031" s="15"/>
      <c r="BF2031" s="15"/>
      <c r="BG2031" s="15"/>
      <c r="BH2031" s="15"/>
    </row>
    <row r="2032" spans="1:60" outlineLevel="3">
      <c r="A2032" s="18"/>
      <c r="B2032" s="19"/>
      <c r="C2032" s="30" t="s">
        <v>561</v>
      </c>
      <c r="D2032" s="23"/>
      <c r="E2032" s="34">
        <v>2.2000000000000002</v>
      </c>
      <c r="F2032" s="21"/>
      <c r="G2032" s="21"/>
      <c r="H2032" s="21"/>
      <c r="I2032" s="21"/>
      <c r="J2032" s="21"/>
      <c r="K2032" s="21"/>
      <c r="L2032" s="21"/>
      <c r="M2032" s="21"/>
      <c r="N2032" s="393"/>
      <c r="O2032" s="393"/>
      <c r="P2032" s="393"/>
      <c r="Q2032" s="393"/>
      <c r="R2032" s="21"/>
      <c r="S2032" s="21"/>
      <c r="T2032" s="21"/>
      <c r="U2032" s="21"/>
      <c r="V2032" s="21"/>
      <c r="W2032" s="21"/>
      <c r="X2032" s="21"/>
      <c r="Y2032" s="21"/>
      <c r="Z2032" s="15"/>
      <c r="AA2032" s="15"/>
      <c r="AB2032" s="15"/>
      <c r="AC2032" s="15"/>
      <c r="AD2032" s="15"/>
      <c r="AE2032" s="15"/>
      <c r="AF2032" s="15"/>
      <c r="AG2032" s="15" t="s">
        <v>131</v>
      </c>
      <c r="AH2032" s="15">
        <v>0</v>
      </c>
      <c r="AI2032" s="15"/>
      <c r="AJ2032" s="15"/>
      <c r="AK2032" s="15"/>
      <c r="AL2032" s="15"/>
      <c r="AM2032" s="15"/>
      <c r="AN2032" s="15"/>
      <c r="AO2032" s="15"/>
      <c r="AP2032" s="15"/>
      <c r="AQ2032" s="15"/>
      <c r="AR2032" s="15"/>
      <c r="AS2032" s="15"/>
      <c r="AT2032" s="15"/>
      <c r="AU2032" s="15"/>
      <c r="AV2032" s="15"/>
      <c r="AW2032" s="15"/>
      <c r="AX2032" s="15"/>
      <c r="AY2032" s="15"/>
      <c r="AZ2032" s="15"/>
      <c r="BA2032" s="15"/>
      <c r="BB2032" s="15"/>
      <c r="BC2032" s="15"/>
      <c r="BD2032" s="15"/>
      <c r="BE2032" s="15"/>
      <c r="BF2032" s="15"/>
      <c r="BG2032" s="15"/>
      <c r="BH2032" s="15"/>
    </row>
    <row r="2033" spans="1:60" outlineLevel="3">
      <c r="A2033" s="18"/>
      <c r="B2033" s="19"/>
      <c r="C2033" s="30" t="s">
        <v>546</v>
      </c>
      <c r="D2033" s="23"/>
      <c r="E2033" s="34">
        <v>7.665</v>
      </c>
      <c r="F2033" s="21"/>
      <c r="G2033" s="21"/>
      <c r="H2033" s="21"/>
      <c r="I2033" s="21"/>
      <c r="J2033" s="21"/>
      <c r="K2033" s="21"/>
      <c r="L2033" s="21"/>
      <c r="M2033" s="21"/>
      <c r="N2033" s="393"/>
      <c r="O2033" s="393"/>
      <c r="P2033" s="393"/>
      <c r="Q2033" s="393"/>
      <c r="R2033" s="21"/>
      <c r="S2033" s="21"/>
      <c r="T2033" s="21"/>
      <c r="U2033" s="21"/>
      <c r="V2033" s="21"/>
      <c r="W2033" s="21"/>
      <c r="X2033" s="21"/>
      <c r="Y2033" s="21"/>
      <c r="Z2033" s="15"/>
      <c r="AA2033" s="15"/>
      <c r="AB2033" s="15"/>
      <c r="AC2033" s="15"/>
      <c r="AD2033" s="15"/>
      <c r="AE2033" s="15"/>
      <c r="AF2033" s="15"/>
      <c r="AG2033" s="15" t="s">
        <v>131</v>
      </c>
      <c r="AH2033" s="15">
        <v>0</v>
      </c>
      <c r="AI2033" s="15"/>
      <c r="AJ2033" s="15"/>
      <c r="AK2033" s="15"/>
      <c r="AL2033" s="15"/>
      <c r="AM2033" s="15"/>
      <c r="AN2033" s="15"/>
      <c r="AO2033" s="15"/>
      <c r="AP2033" s="15"/>
      <c r="AQ2033" s="15"/>
      <c r="AR2033" s="15"/>
      <c r="AS2033" s="15"/>
      <c r="AT2033" s="15"/>
      <c r="AU2033" s="15"/>
      <c r="AV2033" s="15"/>
      <c r="AW2033" s="15"/>
      <c r="AX2033" s="15"/>
      <c r="AY2033" s="15"/>
      <c r="AZ2033" s="15"/>
      <c r="BA2033" s="15"/>
      <c r="BB2033" s="15"/>
      <c r="BC2033" s="15"/>
      <c r="BD2033" s="15"/>
      <c r="BE2033" s="15"/>
      <c r="BF2033" s="15"/>
      <c r="BG2033" s="15"/>
      <c r="BH2033" s="15"/>
    </row>
    <row r="2034" spans="1:60" outlineLevel="3">
      <c r="A2034" s="18"/>
      <c r="B2034" s="19"/>
      <c r="C2034" s="30" t="s">
        <v>547</v>
      </c>
      <c r="D2034" s="23"/>
      <c r="E2034" s="34">
        <v>19.305</v>
      </c>
      <c r="F2034" s="21"/>
      <c r="G2034" s="21"/>
      <c r="H2034" s="21"/>
      <c r="I2034" s="21"/>
      <c r="J2034" s="21"/>
      <c r="K2034" s="21"/>
      <c r="L2034" s="21"/>
      <c r="M2034" s="21"/>
      <c r="N2034" s="393"/>
      <c r="O2034" s="393"/>
      <c r="P2034" s="393"/>
      <c r="Q2034" s="393"/>
      <c r="R2034" s="21"/>
      <c r="S2034" s="21"/>
      <c r="T2034" s="21"/>
      <c r="U2034" s="21"/>
      <c r="V2034" s="21"/>
      <c r="W2034" s="21"/>
      <c r="X2034" s="21"/>
      <c r="Y2034" s="21"/>
      <c r="Z2034" s="15"/>
      <c r="AA2034" s="15"/>
      <c r="AB2034" s="15"/>
      <c r="AC2034" s="15"/>
      <c r="AD2034" s="15"/>
      <c r="AE2034" s="15"/>
      <c r="AF2034" s="15"/>
      <c r="AG2034" s="15" t="s">
        <v>131</v>
      </c>
      <c r="AH2034" s="15">
        <v>0</v>
      </c>
      <c r="AI2034" s="15"/>
      <c r="AJ2034" s="15"/>
      <c r="AK2034" s="15"/>
      <c r="AL2034" s="15"/>
      <c r="AM2034" s="15"/>
      <c r="AN2034" s="15"/>
      <c r="AO2034" s="15"/>
      <c r="AP2034" s="15"/>
      <c r="AQ2034" s="15"/>
      <c r="AR2034" s="15"/>
      <c r="AS2034" s="15"/>
      <c r="AT2034" s="15"/>
      <c r="AU2034" s="15"/>
      <c r="AV2034" s="15"/>
      <c r="AW2034" s="15"/>
      <c r="AX2034" s="15"/>
      <c r="AY2034" s="15"/>
      <c r="AZ2034" s="15"/>
      <c r="BA2034" s="15"/>
      <c r="BB2034" s="15"/>
      <c r="BC2034" s="15"/>
      <c r="BD2034" s="15"/>
      <c r="BE2034" s="15"/>
      <c r="BF2034" s="15"/>
      <c r="BG2034" s="15"/>
      <c r="BH2034" s="15"/>
    </row>
    <row r="2035" spans="1:60" outlineLevel="3">
      <c r="A2035" s="18"/>
      <c r="B2035" s="19"/>
      <c r="C2035" s="30" t="s">
        <v>548</v>
      </c>
      <c r="D2035" s="23"/>
      <c r="E2035" s="34">
        <v>2.7</v>
      </c>
      <c r="F2035" s="21"/>
      <c r="G2035" s="21"/>
      <c r="H2035" s="21"/>
      <c r="I2035" s="21"/>
      <c r="J2035" s="21"/>
      <c r="K2035" s="21"/>
      <c r="L2035" s="21"/>
      <c r="M2035" s="21"/>
      <c r="N2035" s="393"/>
      <c r="O2035" s="393"/>
      <c r="P2035" s="393"/>
      <c r="Q2035" s="393"/>
      <c r="R2035" s="21"/>
      <c r="S2035" s="21"/>
      <c r="T2035" s="21"/>
      <c r="U2035" s="21"/>
      <c r="V2035" s="21"/>
      <c r="W2035" s="21"/>
      <c r="X2035" s="21"/>
      <c r="Y2035" s="21"/>
      <c r="Z2035" s="15"/>
      <c r="AA2035" s="15"/>
      <c r="AB2035" s="15"/>
      <c r="AC2035" s="15"/>
      <c r="AD2035" s="15"/>
      <c r="AE2035" s="15"/>
      <c r="AF2035" s="15"/>
      <c r="AG2035" s="15" t="s">
        <v>131</v>
      </c>
      <c r="AH2035" s="15">
        <v>0</v>
      </c>
      <c r="AI2035" s="15"/>
      <c r="AJ2035" s="15"/>
      <c r="AK2035" s="15"/>
      <c r="AL2035" s="15"/>
      <c r="AM2035" s="15"/>
      <c r="AN2035" s="15"/>
      <c r="AO2035" s="15"/>
      <c r="AP2035" s="15"/>
      <c r="AQ2035" s="15"/>
      <c r="AR2035" s="15"/>
      <c r="AS2035" s="15"/>
      <c r="AT2035" s="15"/>
      <c r="AU2035" s="15"/>
      <c r="AV2035" s="15"/>
      <c r="AW2035" s="15"/>
      <c r="AX2035" s="15"/>
      <c r="AY2035" s="15"/>
      <c r="AZ2035" s="15"/>
      <c r="BA2035" s="15"/>
      <c r="BB2035" s="15"/>
      <c r="BC2035" s="15"/>
      <c r="BD2035" s="15"/>
      <c r="BE2035" s="15"/>
      <c r="BF2035" s="15"/>
      <c r="BG2035" s="15"/>
      <c r="BH2035" s="15"/>
    </row>
    <row r="2036" spans="1:60" outlineLevel="3">
      <c r="A2036" s="18"/>
      <c r="B2036" s="19"/>
      <c r="C2036" s="30" t="s">
        <v>549</v>
      </c>
      <c r="D2036" s="23"/>
      <c r="E2036" s="34">
        <v>62.4</v>
      </c>
      <c r="F2036" s="21"/>
      <c r="G2036" s="21"/>
      <c r="H2036" s="21"/>
      <c r="I2036" s="21"/>
      <c r="J2036" s="21"/>
      <c r="K2036" s="21"/>
      <c r="L2036" s="21"/>
      <c r="M2036" s="21"/>
      <c r="N2036" s="393"/>
      <c r="O2036" s="393"/>
      <c r="P2036" s="393"/>
      <c r="Q2036" s="393"/>
      <c r="R2036" s="21"/>
      <c r="S2036" s="21"/>
      <c r="T2036" s="21"/>
      <c r="U2036" s="21"/>
      <c r="V2036" s="21"/>
      <c r="W2036" s="21"/>
      <c r="X2036" s="21"/>
      <c r="Y2036" s="21"/>
      <c r="Z2036" s="15"/>
      <c r="AA2036" s="15"/>
      <c r="AB2036" s="15"/>
      <c r="AC2036" s="15"/>
      <c r="AD2036" s="15"/>
      <c r="AE2036" s="15"/>
      <c r="AF2036" s="15"/>
      <c r="AG2036" s="15" t="s">
        <v>131</v>
      </c>
      <c r="AH2036" s="15">
        <v>0</v>
      </c>
      <c r="AI2036" s="15"/>
      <c r="AJ2036" s="15"/>
      <c r="AK2036" s="15"/>
      <c r="AL2036" s="15"/>
      <c r="AM2036" s="15"/>
      <c r="AN2036" s="15"/>
      <c r="AO2036" s="15"/>
      <c r="AP2036" s="15"/>
      <c r="AQ2036" s="15"/>
      <c r="AR2036" s="15"/>
      <c r="AS2036" s="15"/>
      <c r="AT2036" s="15"/>
      <c r="AU2036" s="15"/>
      <c r="AV2036" s="15"/>
      <c r="AW2036" s="15"/>
      <c r="AX2036" s="15"/>
      <c r="AY2036" s="15"/>
      <c r="AZ2036" s="15"/>
      <c r="BA2036" s="15"/>
      <c r="BB2036" s="15"/>
      <c r="BC2036" s="15"/>
      <c r="BD2036" s="15"/>
      <c r="BE2036" s="15"/>
      <c r="BF2036" s="15"/>
      <c r="BG2036" s="15"/>
      <c r="BH2036" s="15"/>
    </row>
    <row r="2037" spans="1:60" outlineLevel="3">
      <c r="A2037" s="18"/>
      <c r="B2037" s="19"/>
      <c r="C2037" s="30" t="s">
        <v>550</v>
      </c>
      <c r="D2037" s="23"/>
      <c r="E2037" s="34">
        <v>8.84</v>
      </c>
      <c r="F2037" s="21"/>
      <c r="G2037" s="21"/>
      <c r="H2037" s="21"/>
      <c r="I2037" s="21"/>
      <c r="J2037" s="21"/>
      <c r="K2037" s="21"/>
      <c r="L2037" s="21"/>
      <c r="M2037" s="21"/>
      <c r="N2037" s="393"/>
      <c r="O2037" s="393"/>
      <c r="P2037" s="393"/>
      <c r="Q2037" s="393"/>
      <c r="R2037" s="21"/>
      <c r="S2037" s="21"/>
      <c r="T2037" s="21"/>
      <c r="U2037" s="21"/>
      <c r="V2037" s="21"/>
      <c r="W2037" s="21"/>
      <c r="X2037" s="21"/>
      <c r="Y2037" s="21"/>
      <c r="Z2037" s="15"/>
      <c r="AA2037" s="15"/>
      <c r="AB2037" s="15"/>
      <c r="AC2037" s="15"/>
      <c r="AD2037" s="15"/>
      <c r="AE2037" s="15"/>
      <c r="AF2037" s="15"/>
      <c r="AG2037" s="15" t="s">
        <v>131</v>
      </c>
      <c r="AH2037" s="15">
        <v>0</v>
      </c>
      <c r="AI2037" s="15"/>
      <c r="AJ2037" s="15"/>
      <c r="AK2037" s="15"/>
      <c r="AL2037" s="15"/>
      <c r="AM2037" s="15"/>
      <c r="AN2037" s="15"/>
      <c r="AO2037" s="15"/>
      <c r="AP2037" s="15"/>
      <c r="AQ2037" s="15"/>
      <c r="AR2037" s="15"/>
      <c r="AS2037" s="15"/>
      <c r="AT2037" s="15"/>
      <c r="AU2037" s="15"/>
      <c r="AV2037" s="15"/>
      <c r="AW2037" s="15"/>
      <c r="AX2037" s="15"/>
      <c r="AY2037" s="15"/>
      <c r="AZ2037" s="15"/>
      <c r="BA2037" s="15"/>
      <c r="BB2037" s="15"/>
      <c r="BC2037" s="15"/>
      <c r="BD2037" s="15"/>
      <c r="BE2037" s="15"/>
      <c r="BF2037" s="15"/>
      <c r="BG2037" s="15"/>
      <c r="BH2037" s="15"/>
    </row>
    <row r="2038" spans="1:60" outlineLevel="3">
      <c r="A2038" s="18"/>
      <c r="B2038" s="19"/>
      <c r="C2038" s="30" t="s">
        <v>562</v>
      </c>
      <c r="D2038" s="23"/>
      <c r="E2038" s="34">
        <v>3.645</v>
      </c>
      <c r="F2038" s="21"/>
      <c r="G2038" s="21"/>
      <c r="H2038" s="21"/>
      <c r="I2038" s="21"/>
      <c r="J2038" s="21"/>
      <c r="K2038" s="21"/>
      <c r="L2038" s="21"/>
      <c r="M2038" s="21"/>
      <c r="N2038" s="393"/>
      <c r="O2038" s="393"/>
      <c r="P2038" s="393"/>
      <c r="Q2038" s="393"/>
      <c r="R2038" s="21"/>
      <c r="S2038" s="21"/>
      <c r="T2038" s="21"/>
      <c r="U2038" s="21"/>
      <c r="V2038" s="21"/>
      <c r="W2038" s="21"/>
      <c r="X2038" s="21"/>
      <c r="Y2038" s="21"/>
      <c r="Z2038" s="15"/>
      <c r="AA2038" s="15"/>
      <c r="AB2038" s="15"/>
      <c r="AC2038" s="15"/>
      <c r="AD2038" s="15"/>
      <c r="AE2038" s="15"/>
      <c r="AF2038" s="15"/>
      <c r="AG2038" s="15" t="s">
        <v>131</v>
      </c>
      <c r="AH2038" s="15">
        <v>0</v>
      </c>
      <c r="AI2038" s="15"/>
      <c r="AJ2038" s="15"/>
      <c r="AK2038" s="15"/>
      <c r="AL2038" s="15"/>
      <c r="AM2038" s="15"/>
      <c r="AN2038" s="15"/>
      <c r="AO2038" s="15"/>
      <c r="AP2038" s="15"/>
      <c r="AQ2038" s="15"/>
      <c r="AR2038" s="15"/>
      <c r="AS2038" s="15"/>
      <c r="AT2038" s="15"/>
      <c r="AU2038" s="15"/>
      <c r="AV2038" s="15"/>
      <c r="AW2038" s="15"/>
      <c r="AX2038" s="15"/>
      <c r="AY2038" s="15"/>
      <c r="AZ2038" s="15"/>
      <c r="BA2038" s="15"/>
      <c r="BB2038" s="15"/>
      <c r="BC2038" s="15"/>
      <c r="BD2038" s="15"/>
      <c r="BE2038" s="15"/>
      <c r="BF2038" s="15"/>
      <c r="BG2038" s="15"/>
      <c r="BH2038" s="15"/>
    </row>
    <row r="2039" spans="1:60" outlineLevel="3">
      <c r="A2039" s="18"/>
      <c r="B2039" s="19"/>
      <c r="C2039" s="30" t="s">
        <v>563</v>
      </c>
      <c r="D2039" s="23"/>
      <c r="E2039" s="34">
        <v>6.75</v>
      </c>
      <c r="F2039" s="21"/>
      <c r="G2039" s="21"/>
      <c r="H2039" s="21"/>
      <c r="I2039" s="21"/>
      <c r="J2039" s="21"/>
      <c r="K2039" s="21"/>
      <c r="L2039" s="21"/>
      <c r="M2039" s="21"/>
      <c r="N2039" s="393"/>
      <c r="O2039" s="393"/>
      <c r="P2039" s="393"/>
      <c r="Q2039" s="393"/>
      <c r="R2039" s="21"/>
      <c r="S2039" s="21"/>
      <c r="T2039" s="21"/>
      <c r="U2039" s="21"/>
      <c r="V2039" s="21"/>
      <c r="W2039" s="21"/>
      <c r="X2039" s="21"/>
      <c r="Y2039" s="21"/>
      <c r="Z2039" s="15"/>
      <c r="AA2039" s="15"/>
      <c r="AB2039" s="15"/>
      <c r="AC2039" s="15"/>
      <c r="AD2039" s="15"/>
      <c r="AE2039" s="15"/>
      <c r="AF2039" s="15"/>
      <c r="AG2039" s="15" t="s">
        <v>131</v>
      </c>
      <c r="AH2039" s="15">
        <v>0</v>
      </c>
      <c r="AI2039" s="15"/>
      <c r="AJ2039" s="15"/>
      <c r="AK2039" s="15"/>
      <c r="AL2039" s="15"/>
      <c r="AM2039" s="15"/>
      <c r="AN2039" s="15"/>
      <c r="AO2039" s="15"/>
      <c r="AP2039" s="15"/>
      <c r="AQ2039" s="15"/>
      <c r="AR2039" s="15"/>
      <c r="AS2039" s="15"/>
      <c r="AT2039" s="15"/>
      <c r="AU2039" s="15"/>
      <c r="AV2039" s="15"/>
      <c r="AW2039" s="15"/>
      <c r="AX2039" s="15"/>
      <c r="AY2039" s="15"/>
      <c r="AZ2039" s="15"/>
      <c r="BA2039" s="15"/>
      <c r="BB2039" s="15"/>
      <c r="BC2039" s="15"/>
      <c r="BD2039" s="15"/>
      <c r="BE2039" s="15"/>
      <c r="BF2039" s="15"/>
      <c r="BG2039" s="15"/>
      <c r="BH2039" s="15"/>
    </row>
    <row r="2040" spans="1:60" outlineLevel="3">
      <c r="A2040" s="18"/>
      <c r="B2040" s="19"/>
      <c r="C2040" s="30" t="s">
        <v>564</v>
      </c>
      <c r="D2040" s="23"/>
      <c r="E2040" s="34">
        <v>6.51</v>
      </c>
      <c r="F2040" s="21"/>
      <c r="G2040" s="21"/>
      <c r="H2040" s="21"/>
      <c r="I2040" s="21"/>
      <c r="J2040" s="21"/>
      <c r="K2040" s="21"/>
      <c r="L2040" s="21"/>
      <c r="M2040" s="21"/>
      <c r="N2040" s="393"/>
      <c r="O2040" s="393"/>
      <c r="P2040" s="393"/>
      <c r="Q2040" s="393"/>
      <c r="R2040" s="21"/>
      <c r="S2040" s="21"/>
      <c r="T2040" s="21"/>
      <c r="U2040" s="21"/>
      <c r="V2040" s="21"/>
      <c r="W2040" s="21"/>
      <c r="X2040" s="21"/>
      <c r="Y2040" s="21"/>
      <c r="Z2040" s="15"/>
      <c r="AA2040" s="15"/>
      <c r="AB2040" s="15"/>
      <c r="AC2040" s="15"/>
      <c r="AD2040" s="15"/>
      <c r="AE2040" s="15"/>
      <c r="AF2040" s="15"/>
      <c r="AG2040" s="15" t="s">
        <v>131</v>
      </c>
      <c r="AH2040" s="15">
        <v>0</v>
      </c>
      <c r="AI2040" s="15"/>
      <c r="AJ2040" s="15"/>
      <c r="AK2040" s="15"/>
      <c r="AL2040" s="15"/>
      <c r="AM2040" s="15"/>
      <c r="AN2040" s="15"/>
      <c r="AO2040" s="15"/>
      <c r="AP2040" s="15"/>
      <c r="AQ2040" s="15"/>
      <c r="AR2040" s="15"/>
      <c r="AS2040" s="15"/>
      <c r="AT2040" s="15"/>
      <c r="AU2040" s="15"/>
      <c r="AV2040" s="15"/>
      <c r="AW2040" s="15"/>
      <c r="AX2040" s="15"/>
      <c r="AY2040" s="15"/>
      <c r="AZ2040" s="15"/>
      <c r="BA2040" s="15"/>
      <c r="BB2040" s="15"/>
      <c r="BC2040" s="15"/>
      <c r="BD2040" s="15"/>
      <c r="BE2040" s="15"/>
      <c r="BF2040" s="15"/>
      <c r="BG2040" s="15"/>
      <c r="BH2040" s="15"/>
    </row>
    <row r="2041" spans="1:60" outlineLevel="3">
      <c r="A2041" s="18"/>
      <c r="B2041" s="19"/>
      <c r="C2041" s="30" t="s">
        <v>565</v>
      </c>
      <c r="D2041" s="23"/>
      <c r="E2041" s="34">
        <v>4.6500000000000004</v>
      </c>
      <c r="F2041" s="21"/>
      <c r="G2041" s="21"/>
      <c r="H2041" s="21"/>
      <c r="I2041" s="21"/>
      <c r="J2041" s="21"/>
      <c r="K2041" s="21"/>
      <c r="L2041" s="21"/>
      <c r="M2041" s="21"/>
      <c r="N2041" s="393"/>
      <c r="O2041" s="393"/>
      <c r="P2041" s="393"/>
      <c r="Q2041" s="393"/>
      <c r="R2041" s="21"/>
      <c r="S2041" s="21"/>
      <c r="T2041" s="21"/>
      <c r="U2041" s="21"/>
      <c r="V2041" s="21"/>
      <c r="W2041" s="21"/>
      <c r="X2041" s="21"/>
      <c r="Y2041" s="21"/>
      <c r="Z2041" s="15"/>
      <c r="AA2041" s="15"/>
      <c r="AB2041" s="15"/>
      <c r="AC2041" s="15"/>
      <c r="AD2041" s="15"/>
      <c r="AE2041" s="15"/>
      <c r="AF2041" s="15"/>
      <c r="AG2041" s="15" t="s">
        <v>131</v>
      </c>
      <c r="AH2041" s="15">
        <v>0</v>
      </c>
      <c r="AI2041" s="15"/>
      <c r="AJ2041" s="15"/>
      <c r="AK2041" s="15"/>
      <c r="AL2041" s="15"/>
      <c r="AM2041" s="15"/>
      <c r="AN2041" s="15"/>
      <c r="AO2041" s="15"/>
      <c r="AP2041" s="15"/>
      <c r="AQ2041" s="15"/>
      <c r="AR2041" s="15"/>
      <c r="AS2041" s="15"/>
      <c r="AT2041" s="15"/>
      <c r="AU2041" s="15"/>
      <c r="AV2041" s="15"/>
      <c r="AW2041" s="15"/>
      <c r="AX2041" s="15"/>
      <c r="AY2041" s="15"/>
      <c r="AZ2041" s="15"/>
      <c r="BA2041" s="15"/>
      <c r="BB2041" s="15"/>
      <c r="BC2041" s="15"/>
      <c r="BD2041" s="15"/>
      <c r="BE2041" s="15"/>
      <c r="BF2041" s="15"/>
      <c r="BG2041" s="15"/>
      <c r="BH2041" s="15"/>
    </row>
    <row r="2042" spans="1:60" outlineLevel="3">
      <c r="A2042" s="18"/>
      <c r="B2042" s="19"/>
      <c r="C2042" s="30" t="s">
        <v>552</v>
      </c>
      <c r="D2042" s="23"/>
      <c r="E2042" s="34">
        <v>2.6850000000000001</v>
      </c>
      <c r="F2042" s="21"/>
      <c r="G2042" s="21"/>
      <c r="H2042" s="21"/>
      <c r="I2042" s="21"/>
      <c r="J2042" s="21"/>
      <c r="K2042" s="21"/>
      <c r="L2042" s="21"/>
      <c r="M2042" s="21"/>
      <c r="N2042" s="393"/>
      <c r="O2042" s="393"/>
      <c r="P2042" s="393"/>
      <c r="Q2042" s="393"/>
      <c r="R2042" s="21"/>
      <c r="S2042" s="21"/>
      <c r="T2042" s="21"/>
      <c r="U2042" s="21"/>
      <c r="V2042" s="21"/>
      <c r="W2042" s="21"/>
      <c r="X2042" s="21"/>
      <c r="Y2042" s="21"/>
      <c r="Z2042" s="15"/>
      <c r="AA2042" s="15"/>
      <c r="AB2042" s="15"/>
      <c r="AC2042" s="15"/>
      <c r="AD2042" s="15"/>
      <c r="AE2042" s="15"/>
      <c r="AF2042" s="15"/>
      <c r="AG2042" s="15" t="s">
        <v>131</v>
      </c>
      <c r="AH2042" s="15">
        <v>0</v>
      </c>
      <c r="AI2042" s="15"/>
      <c r="AJ2042" s="15"/>
      <c r="AK2042" s="15"/>
      <c r="AL2042" s="15"/>
      <c r="AM2042" s="15"/>
      <c r="AN2042" s="15"/>
      <c r="AO2042" s="15"/>
      <c r="AP2042" s="15"/>
      <c r="AQ2042" s="15"/>
      <c r="AR2042" s="15"/>
      <c r="AS2042" s="15"/>
      <c r="AT2042" s="15"/>
      <c r="AU2042" s="15"/>
      <c r="AV2042" s="15"/>
      <c r="AW2042" s="15"/>
      <c r="AX2042" s="15"/>
      <c r="AY2042" s="15"/>
      <c r="AZ2042" s="15"/>
      <c r="BA2042" s="15"/>
      <c r="BB2042" s="15"/>
      <c r="BC2042" s="15"/>
      <c r="BD2042" s="15"/>
      <c r="BE2042" s="15"/>
      <c r="BF2042" s="15"/>
      <c r="BG2042" s="15"/>
      <c r="BH2042" s="15"/>
    </row>
    <row r="2043" spans="1:60" outlineLevel="3">
      <c r="A2043" s="18"/>
      <c r="B2043" s="19"/>
      <c r="C2043" s="30" t="s">
        <v>542</v>
      </c>
      <c r="D2043" s="23"/>
      <c r="E2043" s="34">
        <v>3.2850000000000001</v>
      </c>
      <c r="F2043" s="21"/>
      <c r="G2043" s="21"/>
      <c r="H2043" s="21"/>
      <c r="I2043" s="21"/>
      <c r="J2043" s="21"/>
      <c r="K2043" s="21"/>
      <c r="L2043" s="21"/>
      <c r="M2043" s="21"/>
      <c r="N2043" s="393"/>
      <c r="O2043" s="393"/>
      <c r="P2043" s="393"/>
      <c r="Q2043" s="393"/>
      <c r="R2043" s="21"/>
      <c r="S2043" s="21"/>
      <c r="T2043" s="21"/>
      <c r="U2043" s="21"/>
      <c r="V2043" s="21"/>
      <c r="W2043" s="21"/>
      <c r="X2043" s="21"/>
      <c r="Y2043" s="21"/>
      <c r="Z2043" s="15"/>
      <c r="AA2043" s="15"/>
      <c r="AB2043" s="15"/>
      <c r="AC2043" s="15"/>
      <c r="AD2043" s="15"/>
      <c r="AE2043" s="15"/>
      <c r="AF2043" s="15"/>
      <c r="AG2043" s="15" t="s">
        <v>131</v>
      </c>
      <c r="AH2043" s="15">
        <v>0</v>
      </c>
      <c r="AI2043" s="15"/>
      <c r="AJ2043" s="15"/>
      <c r="AK2043" s="15"/>
      <c r="AL2043" s="15"/>
      <c r="AM2043" s="15"/>
      <c r="AN2043" s="15"/>
      <c r="AO2043" s="15"/>
      <c r="AP2043" s="15"/>
      <c r="AQ2043" s="15"/>
      <c r="AR2043" s="15"/>
      <c r="AS2043" s="15"/>
      <c r="AT2043" s="15"/>
      <c r="AU2043" s="15"/>
      <c r="AV2043" s="15"/>
      <c r="AW2043" s="15"/>
      <c r="AX2043" s="15"/>
      <c r="AY2043" s="15"/>
      <c r="AZ2043" s="15"/>
      <c r="BA2043" s="15"/>
      <c r="BB2043" s="15"/>
      <c r="BC2043" s="15"/>
      <c r="BD2043" s="15"/>
      <c r="BE2043" s="15"/>
      <c r="BF2043" s="15"/>
      <c r="BG2043" s="15"/>
      <c r="BH2043" s="15"/>
    </row>
    <row r="2044" spans="1:60" outlineLevel="3">
      <c r="A2044" s="18"/>
      <c r="B2044" s="19"/>
      <c r="C2044" s="30" t="s">
        <v>566</v>
      </c>
      <c r="D2044" s="23"/>
      <c r="E2044" s="34">
        <v>5.58</v>
      </c>
      <c r="F2044" s="21"/>
      <c r="G2044" s="21"/>
      <c r="H2044" s="21"/>
      <c r="I2044" s="21"/>
      <c r="J2044" s="21"/>
      <c r="K2044" s="21"/>
      <c r="L2044" s="21"/>
      <c r="M2044" s="21"/>
      <c r="N2044" s="393"/>
      <c r="O2044" s="393"/>
      <c r="P2044" s="393"/>
      <c r="Q2044" s="393"/>
      <c r="R2044" s="21"/>
      <c r="S2044" s="21"/>
      <c r="T2044" s="21"/>
      <c r="U2044" s="21"/>
      <c r="V2044" s="21"/>
      <c r="W2044" s="21"/>
      <c r="X2044" s="21"/>
      <c r="Y2044" s="21"/>
      <c r="Z2044" s="15"/>
      <c r="AA2044" s="15"/>
      <c r="AB2044" s="15"/>
      <c r="AC2044" s="15"/>
      <c r="AD2044" s="15"/>
      <c r="AE2044" s="15"/>
      <c r="AF2044" s="15"/>
      <c r="AG2044" s="15" t="s">
        <v>131</v>
      </c>
      <c r="AH2044" s="15">
        <v>0</v>
      </c>
      <c r="AI2044" s="15"/>
      <c r="AJ2044" s="15"/>
      <c r="AK2044" s="15"/>
      <c r="AL2044" s="15"/>
      <c r="AM2044" s="15"/>
      <c r="AN2044" s="15"/>
      <c r="AO2044" s="15"/>
      <c r="AP2044" s="15"/>
      <c r="AQ2044" s="15"/>
      <c r="AR2044" s="15"/>
      <c r="AS2044" s="15"/>
      <c r="AT2044" s="15"/>
      <c r="AU2044" s="15"/>
      <c r="AV2044" s="15"/>
      <c r="AW2044" s="15"/>
      <c r="AX2044" s="15"/>
      <c r="AY2044" s="15"/>
      <c r="AZ2044" s="15"/>
      <c r="BA2044" s="15"/>
      <c r="BB2044" s="15"/>
      <c r="BC2044" s="15"/>
      <c r="BD2044" s="15"/>
      <c r="BE2044" s="15"/>
      <c r="BF2044" s="15"/>
      <c r="BG2044" s="15"/>
      <c r="BH2044" s="15"/>
    </row>
    <row r="2045" spans="1:60" outlineLevel="3">
      <c r="A2045" s="18"/>
      <c r="B2045" s="19"/>
      <c r="C2045" s="30" t="s">
        <v>567</v>
      </c>
      <c r="D2045" s="23"/>
      <c r="E2045" s="34">
        <v>4.0747499999999999</v>
      </c>
      <c r="F2045" s="21"/>
      <c r="G2045" s="21"/>
      <c r="H2045" s="21"/>
      <c r="I2045" s="21"/>
      <c r="J2045" s="21"/>
      <c r="K2045" s="21"/>
      <c r="L2045" s="21"/>
      <c r="M2045" s="21"/>
      <c r="N2045" s="393"/>
      <c r="O2045" s="393"/>
      <c r="P2045" s="393"/>
      <c r="Q2045" s="393"/>
      <c r="R2045" s="21"/>
      <c r="S2045" s="21"/>
      <c r="T2045" s="21"/>
      <c r="U2045" s="21"/>
      <c r="V2045" s="21"/>
      <c r="W2045" s="21"/>
      <c r="X2045" s="21"/>
      <c r="Y2045" s="21"/>
      <c r="Z2045" s="15"/>
      <c r="AA2045" s="15"/>
      <c r="AB2045" s="15"/>
      <c r="AC2045" s="15"/>
      <c r="AD2045" s="15"/>
      <c r="AE2045" s="15"/>
      <c r="AF2045" s="15"/>
      <c r="AG2045" s="15" t="s">
        <v>131</v>
      </c>
      <c r="AH2045" s="15">
        <v>0</v>
      </c>
      <c r="AI2045" s="15"/>
      <c r="AJ2045" s="15"/>
      <c r="AK2045" s="15"/>
      <c r="AL2045" s="15"/>
      <c r="AM2045" s="15"/>
      <c r="AN2045" s="15"/>
      <c r="AO2045" s="15"/>
      <c r="AP2045" s="15"/>
      <c r="AQ2045" s="15"/>
      <c r="AR2045" s="15"/>
      <c r="AS2045" s="15"/>
      <c r="AT2045" s="15"/>
      <c r="AU2045" s="15"/>
      <c r="AV2045" s="15"/>
      <c r="AW2045" s="15"/>
      <c r="AX2045" s="15"/>
      <c r="AY2045" s="15"/>
      <c r="AZ2045" s="15"/>
      <c r="BA2045" s="15"/>
      <c r="BB2045" s="15"/>
      <c r="BC2045" s="15"/>
      <c r="BD2045" s="15"/>
      <c r="BE2045" s="15"/>
      <c r="BF2045" s="15"/>
      <c r="BG2045" s="15"/>
      <c r="BH2045" s="15"/>
    </row>
    <row r="2046" spans="1:60" outlineLevel="3">
      <c r="A2046" s="18"/>
      <c r="B2046" s="19"/>
      <c r="C2046" s="30" t="s">
        <v>556</v>
      </c>
      <c r="D2046" s="23"/>
      <c r="E2046" s="34">
        <v>7.1550000000000002</v>
      </c>
      <c r="F2046" s="21"/>
      <c r="G2046" s="21"/>
      <c r="H2046" s="21"/>
      <c r="I2046" s="21"/>
      <c r="J2046" s="21"/>
      <c r="K2046" s="21"/>
      <c r="L2046" s="21"/>
      <c r="M2046" s="21"/>
      <c r="N2046" s="393"/>
      <c r="O2046" s="393"/>
      <c r="P2046" s="393"/>
      <c r="Q2046" s="393"/>
      <c r="R2046" s="21"/>
      <c r="S2046" s="21"/>
      <c r="T2046" s="21"/>
      <c r="U2046" s="21"/>
      <c r="V2046" s="21"/>
      <c r="W2046" s="21"/>
      <c r="X2046" s="21"/>
      <c r="Y2046" s="21"/>
      <c r="Z2046" s="15"/>
      <c r="AA2046" s="15"/>
      <c r="AB2046" s="15"/>
      <c r="AC2046" s="15"/>
      <c r="AD2046" s="15"/>
      <c r="AE2046" s="15"/>
      <c r="AF2046" s="15"/>
      <c r="AG2046" s="15" t="s">
        <v>131</v>
      </c>
      <c r="AH2046" s="15">
        <v>0</v>
      </c>
      <c r="AI2046" s="15"/>
      <c r="AJ2046" s="15"/>
      <c r="AK2046" s="15"/>
      <c r="AL2046" s="15"/>
      <c r="AM2046" s="15"/>
      <c r="AN2046" s="15"/>
      <c r="AO2046" s="15"/>
      <c r="AP2046" s="15"/>
      <c r="AQ2046" s="15"/>
      <c r="AR2046" s="15"/>
      <c r="AS2046" s="15"/>
      <c r="AT2046" s="15"/>
      <c r="AU2046" s="15"/>
      <c r="AV2046" s="15"/>
      <c r="AW2046" s="15"/>
      <c r="AX2046" s="15"/>
      <c r="AY2046" s="15"/>
      <c r="AZ2046" s="15"/>
      <c r="BA2046" s="15"/>
      <c r="BB2046" s="15"/>
      <c r="BC2046" s="15"/>
      <c r="BD2046" s="15"/>
      <c r="BE2046" s="15"/>
      <c r="BF2046" s="15"/>
      <c r="BG2046" s="15"/>
      <c r="BH2046" s="15"/>
    </row>
    <row r="2047" spans="1:60" outlineLevel="3">
      <c r="A2047" s="18"/>
      <c r="B2047" s="19"/>
      <c r="C2047" s="30" t="s">
        <v>568</v>
      </c>
      <c r="D2047" s="23"/>
      <c r="E2047" s="34">
        <v>7.11</v>
      </c>
      <c r="F2047" s="21"/>
      <c r="G2047" s="21"/>
      <c r="H2047" s="21"/>
      <c r="I2047" s="21"/>
      <c r="J2047" s="21"/>
      <c r="K2047" s="21"/>
      <c r="L2047" s="21"/>
      <c r="M2047" s="21"/>
      <c r="N2047" s="393"/>
      <c r="O2047" s="393"/>
      <c r="P2047" s="393"/>
      <c r="Q2047" s="393"/>
      <c r="R2047" s="21"/>
      <c r="S2047" s="21"/>
      <c r="T2047" s="21"/>
      <c r="U2047" s="21"/>
      <c r="V2047" s="21"/>
      <c r="W2047" s="21"/>
      <c r="X2047" s="21"/>
      <c r="Y2047" s="21"/>
      <c r="Z2047" s="15"/>
      <c r="AA2047" s="15"/>
      <c r="AB2047" s="15"/>
      <c r="AC2047" s="15"/>
      <c r="AD2047" s="15"/>
      <c r="AE2047" s="15"/>
      <c r="AF2047" s="15"/>
      <c r="AG2047" s="15" t="s">
        <v>131</v>
      </c>
      <c r="AH2047" s="15">
        <v>0</v>
      </c>
      <c r="AI2047" s="15"/>
      <c r="AJ2047" s="15"/>
      <c r="AK2047" s="15"/>
      <c r="AL2047" s="15"/>
      <c r="AM2047" s="15"/>
      <c r="AN2047" s="15"/>
      <c r="AO2047" s="15"/>
      <c r="AP2047" s="15"/>
      <c r="AQ2047" s="15"/>
      <c r="AR2047" s="15"/>
      <c r="AS2047" s="15"/>
      <c r="AT2047" s="15"/>
      <c r="AU2047" s="15"/>
      <c r="AV2047" s="15"/>
      <c r="AW2047" s="15"/>
      <c r="AX2047" s="15"/>
      <c r="AY2047" s="15"/>
      <c r="AZ2047" s="15"/>
      <c r="BA2047" s="15"/>
      <c r="BB2047" s="15"/>
      <c r="BC2047" s="15"/>
      <c r="BD2047" s="15"/>
      <c r="BE2047" s="15"/>
      <c r="BF2047" s="15"/>
      <c r="BG2047" s="15"/>
      <c r="BH2047" s="15"/>
    </row>
    <row r="2048" spans="1:60" outlineLevel="3">
      <c r="A2048" s="18"/>
      <c r="B2048" s="19"/>
      <c r="C2048" s="30" t="s">
        <v>569</v>
      </c>
      <c r="D2048" s="23"/>
      <c r="E2048" s="34">
        <v>4.0949999999999998</v>
      </c>
      <c r="F2048" s="21"/>
      <c r="G2048" s="21"/>
      <c r="H2048" s="21"/>
      <c r="I2048" s="21"/>
      <c r="J2048" s="21"/>
      <c r="K2048" s="21"/>
      <c r="L2048" s="21"/>
      <c r="M2048" s="21"/>
      <c r="N2048" s="393"/>
      <c r="O2048" s="393"/>
      <c r="P2048" s="393"/>
      <c r="Q2048" s="393"/>
      <c r="R2048" s="21"/>
      <c r="S2048" s="21"/>
      <c r="T2048" s="21"/>
      <c r="U2048" s="21"/>
      <c r="V2048" s="21"/>
      <c r="W2048" s="21"/>
      <c r="X2048" s="21"/>
      <c r="Y2048" s="21"/>
      <c r="Z2048" s="15"/>
      <c r="AA2048" s="15"/>
      <c r="AB2048" s="15"/>
      <c r="AC2048" s="15"/>
      <c r="AD2048" s="15"/>
      <c r="AE2048" s="15"/>
      <c r="AF2048" s="15"/>
      <c r="AG2048" s="15" t="s">
        <v>131</v>
      </c>
      <c r="AH2048" s="15">
        <v>0</v>
      </c>
      <c r="AI2048" s="15"/>
      <c r="AJ2048" s="15"/>
      <c r="AK2048" s="15"/>
      <c r="AL2048" s="15"/>
      <c r="AM2048" s="15"/>
      <c r="AN2048" s="15"/>
      <c r="AO2048" s="15"/>
      <c r="AP2048" s="15"/>
      <c r="AQ2048" s="15"/>
      <c r="AR2048" s="15"/>
      <c r="AS2048" s="15"/>
      <c r="AT2048" s="15"/>
      <c r="AU2048" s="15"/>
      <c r="AV2048" s="15"/>
      <c r="AW2048" s="15"/>
      <c r="AX2048" s="15"/>
      <c r="AY2048" s="15"/>
      <c r="AZ2048" s="15"/>
      <c r="BA2048" s="15"/>
      <c r="BB2048" s="15"/>
      <c r="BC2048" s="15"/>
      <c r="BD2048" s="15"/>
      <c r="BE2048" s="15"/>
      <c r="BF2048" s="15"/>
      <c r="BG2048" s="15"/>
      <c r="BH2048" s="15"/>
    </row>
    <row r="2049" spans="1:60" outlineLevel="3">
      <c r="A2049" s="18"/>
      <c r="B2049" s="19"/>
      <c r="C2049" s="30" t="s">
        <v>478</v>
      </c>
      <c r="D2049" s="23"/>
      <c r="E2049" s="34">
        <v>3.375</v>
      </c>
      <c r="F2049" s="21"/>
      <c r="G2049" s="21"/>
      <c r="H2049" s="21"/>
      <c r="I2049" s="21"/>
      <c r="J2049" s="21"/>
      <c r="K2049" s="21"/>
      <c r="L2049" s="21"/>
      <c r="M2049" s="21"/>
      <c r="N2049" s="393"/>
      <c r="O2049" s="393"/>
      <c r="P2049" s="393"/>
      <c r="Q2049" s="393"/>
      <c r="R2049" s="21"/>
      <c r="S2049" s="21"/>
      <c r="T2049" s="21"/>
      <c r="U2049" s="21"/>
      <c r="V2049" s="21"/>
      <c r="W2049" s="21"/>
      <c r="X2049" s="21"/>
      <c r="Y2049" s="21"/>
      <c r="Z2049" s="15"/>
      <c r="AA2049" s="15"/>
      <c r="AB2049" s="15"/>
      <c r="AC2049" s="15"/>
      <c r="AD2049" s="15"/>
      <c r="AE2049" s="15"/>
      <c r="AF2049" s="15"/>
      <c r="AG2049" s="15" t="s">
        <v>131</v>
      </c>
      <c r="AH2049" s="15">
        <v>0</v>
      </c>
      <c r="AI2049" s="15"/>
      <c r="AJ2049" s="15"/>
      <c r="AK2049" s="15"/>
      <c r="AL2049" s="15"/>
      <c r="AM2049" s="15"/>
      <c r="AN2049" s="15"/>
      <c r="AO2049" s="15"/>
      <c r="AP2049" s="15"/>
      <c r="AQ2049" s="15"/>
      <c r="AR2049" s="15"/>
      <c r="AS2049" s="15"/>
      <c r="AT2049" s="15"/>
      <c r="AU2049" s="15"/>
      <c r="AV2049" s="15"/>
      <c r="AW2049" s="15"/>
      <c r="AX2049" s="15"/>
      <c r="AY2049" s="15"/>
      <c r="AZ2049" s="15"/>
      <c r="BA2049" s="15"/>
      <c r="BB2049" s="15"/>
      <c r="BC2049" s="15"/>
      <c r="BD2049" s="15"/>
      <c r="BE2049" s="15"/>
      <c r="BF2049" s="15"/>
      <c r="BG2049" s="15"/>
      <c r="BH2049" s="15"/>
    </row>
    <row r="2050" spans="1:60" outlineLevel="3">
      <c r="A2050" s="18"/>
      <c r="B2050" s="19"/>
      <c r="C2050" s="30" t="s">
        <v>480</v>
      </c>
      <c r="D2050" s="23"/>
      <c r="E2050" s="34">
        <v>2.64</v>
      </c>
      <c r="F2050" s="21"/>
      <c r="G2050" s="21"/>
      <c r="H2050" s="21"/>
      <c r="I2050" s="21"/>
      <c r="J2050" s="21"/>
      <c r="K2050" s="21"/>
      <c r="L2050" s="21"/>
      <c r="M2050" s="21"/>
      <c r="N2050" s="393"/>
      <c r="O2050" s="393"/>
      <c r="P2050" s="393"/>
      <c r="Q2050" s="393"/>
      <c r="R2050" s="21"/>
      <c r="S2050" s="21"/>
      <c r="T2050" s="21"/>
      <c r="U2050" s="21"/>
      <c r="V2050" s="21"/>
      <c r="W2050" s="21"/>
      <c r="X2050" s="21"/>
      <c r="Y2050" s="21"/>
      <c r="Z2050" s="15"/>
      <c r="AA2050" s="15"/>
      <c r="AB2050" s="15"/>
      <c r="AC2050" s="15"/>
      <c r="AD2050" s="15"/>
      <c r="AE2050" s="15"/>
      <c r="AF2050" s="15"/>
      <c r="AG2050" s="15" t="s">
        <v>131</v>
      </c>
      <c r="AH2050" s="15">
        <v>0</v>
      </c>
      <c r="AI2050" s="15"/>
      <c r="AJ2050" s="15"/>
      <c r="AK2050" s="15"/>
      <c r="AL2050" s="15"/>
      <c r="AM2050" s="15"/>
      <c r="AN2050" s="15"/>
      <c r="AO2050" s="15"/>
      <c r="AP2050" s="15"/>
      <c r="AQ2050" s="15"/>
      <c r="AR2050" s="15"/>
      <c r="AS2050" s="15"/>
      <c r="AT2050" s="15"/>
      <c r="AU2050" s="15"/>
      <c r="AV2050" s="15"/>
      <c r="AW2050" s="15"/>
      <c r="AX2050" s="15"/>
      <c r="AY2050" s="15"/>
      <c r="AZ2050" s="15"/>
      <c r="BA2050" s="15"/>
      <c r="BB2050" s="15"/>
      <c r="BC2050" s="15"/>
      <c r="BD2050" s="15"/>
      <c r="BE2050" s="15"/>
      <c r="BF2050" s="15"/>
      <c r="BG2050" s="15"/>
      <c r="BH2050" s="15"/>
    </row>
    <row r="2051" spans="1:60" outlineLevel="3">
      <c r="A2051" s="18"/>
      <c r="B2051" s="19"/>
      <c r="C2051" s="30" t="s">
        <v>1217</v>
      </c>
      <c r="D2051" s="23"/>
      <c r="E2051" s="34">
        <v>101.52</v>
      </c>
      <c r="F2051" s="21"/>
      <c r="G2051" s="21"/>
      <c r="H2051" s="21"/>
      <c r="I2051" s="21"/>
      <c r="J2051" s="21"/>
      <c r="K2051" s="21"/>
      <c r="L2051" s="21"/>
      <c r="M2051" s="21"/>
      <c r="N2051" s="393"/>
      <c r="O2051" s="393"/>
      <c r="P2051" s="393"/>
      <c r="Q2051" s="393"/>
      <c r="R2051" s="21"/>
      <c r="S2051" s="21"/>
      <c r="T2051" s="21"/>
      <c r="U2051" s="21"/>
      <c r="V2051" s="21"/>
      <c r="W2051" s="21"/>
      <c r="X2051" s="21"/>
      <c r="Y2051" s="21"/>
      <c r="Z2051" s="15"/>
      <c r="AA2051" s="15"/>
      <c r="AB2051" s="15"/>
      <c r="AC2051" s="15"/>
      <c r="AD2051" s="15"/>
      <c r="AE2051" s="15"/>
      <c r="AF2051" s="15"/>
      <c r="AG2051" s="15" t="s">
        <v>131</v>
      </c>
      <c r="AH2051" s="15">
        <v>0</v>
      </c>
      <c r="AI2051" s="15"/>
      <c r="AJ2051" s="15"/>
      <c r="AK2051" s="15"/>
      <c r="AL2051" s="15"/>
      <c r="AM2051" s="15"/>
      <c r="AN2051" s="15"/>
      <c r="AO2051" s="15"/>
      <c r="AP2051" s="15"/>
      <c r="AQ2051" s="15"/>
      <c r="AR2051" s="15"/>
      <c r="AS2051" s="15"/>
      <c r="AT2051" s="15"/>
      <c r="AU2051" s="15"/>
      <c r="AV2051" s="15"/>
      <c r="AW2051" s="15"/>
      <c r="AX2051" s="15"/>
      <c r="AY2051" s="15"/>
      <c r="AZ2051" s="15"/>
      <c r="BA2051" s="15"/>
      <c r="BB2051" s="15"/>
      <c r="BC2051" s="15"/>
      <c r="BD2051" s="15"/>
      <c r="BE2051" s="15"/>
      <c r="BF2051" s="15"/>
      <c r="BG2051" s="15"/>
      <c r="BH2051" s="15"/>
    </row>
    <row r="2052" spans="1:60" outlineLevel="3">
      <c r="A2052" s="18"/>
      <c r="B2052" s="19"/>
      <c r="C2052" s="30" t="s">
        <v>1218</v>
      </c>
      <c r="D2052" s="23"/>
      <c r="E2052" s="34">
        <v>24.84</v>
      </c>
      <c r="F2052" s="21"/>
      <c r="G2052" s="21"/>
      <c r="H2052" s="21"/>
      <c r="I2052" s="21"/>
      <c r="J2052" s="21"/>
      <c r="K2052" s="21"/>
      <c r="L2052" s="21"/>
      <c r="M2052" s="21"/>
      <c r="N2052" s="393"/>
      <c r="O2052" s="393"/>
      <c r="P2052" s="393"/>
      <c r="Q2052" s="393"/>
      <c r="R2052" s="21"/>
      <c r="S2052" s="21"/>
      <c r="T2052" s="21"/>
      <c r="U2052" s="21"/>
      <c r="V2052" s="21"/>
      <c r="W2052" s="21"/>
      <c r="X2052" s="21"/>
      <c r="Y2052" s="21"/>
      <c r="Z2052" s="15"/>
      <c r="AA2052" s="15"/>
      <c r="AB2052" s="15"/>
      <c r="AC2052" s="15"/>
      <c r="AD2052" s="15"/>
      <c r="AE2052" s="15"/>
      <c r="AF2052" s="15"/>
      <c r="AG2052" s="15" t="s">
        <v>131</v>
      </c>
      <c r="AH2052" s="15">
        <v>0</v>
      </c>
      <c r="AI2052" s="15"/>
      <c r="AJ2052" s="15"/>
      <c r="AK2052" s="15"/>
      <c r="AL2052" s="15"/>
      <c r="AM2052" s="15"/>
      <c r="AN2052" s="15"/>
      <c r="AO2052" s="15"/>
      <c r="AP2052" s="15"/>
      <c r="AQ2052" s="15"/>
      <c r="AR2052" s="15"/>
      <c r="AS2052" s="15"/>
      <c r="AT2052" s="15"/>
      <c r="AU2052" s="15"/>
      <c r="AV2052" s="15"/>
      <c r="AW2052" s="15"/>
      <c r="AX2052" s="15"/>
      <c r="AY2052" s="15"/>
      <c r="AZ2052" s="15"/>
      <c r="BA2052" s="15"/>
      <c r="BB2052" s="15"/>
      <c r="BC2052" s="15"/>
      <c r="BD2052" s="15"/>
      <c r="BE2052" s="15"/>
      <c r="BF2052" s="15"/>
      <c r="BG2052" s="15"/>
      <c r="BH2052" s="15"/>
    </row>
    <row r="2053" spans="1:60" outlineLevel="3">
      <c r="A2053" s="18"/>
      <c r="B2053" s="19"/>
      <c r="C2053" s="30" t="s">
        <v>1219</v>
      </c>
      <c r="D2053" s="23"/>
      <c r="E2053" s="34">
        <v>25.92</v>
      </c>
      <c r="F2053" s="21"/>
      <c r="G2053" s="21"/>
      <c r="H2053" s="21"/>
      <c r="I2053" s="21"/>
      <c r="J2053" s="21"/>
      <c r="K2053" s="21"/>
      <c r="L2053" s="21"/>
      <c r="M2053" s="21"/>
      <c r="N2053" s="393"/>
      <c r="O2053" s="393"/>
      <c r="P2053" s="393"/>
      <c r="Q2053" s="393"/>
      <c r="R2053" s="21"/>
      <c r="S2053" s="21"/>
      <c r="T2053" s="21"/>
      <c r="U2053" s="21"/>
      <c r="V2053" s="21"/>
      <c r="W2053" s="21"/>
      <c r="X2053" s="21"/>
      <c r="Y2053" s="21"/>
      <c r="Z2053" s="15"/>
      <c r="AA2053" s="15"/>
      <c r="AB2053" s="15"/>
      <c r="AC2053" s="15"/>
      <c r="AD2053" s="15"/>
      <c r="AE2053" s="15"/>
      <c r="AF2053" s="15"/>
      <c r="AG2053" s="15" t="s">
        <v>131</v>
      </c>
      <c r="AH2053" s="15">
        <v>0</v>
      </c>
      <c r="AI2053" s="15"/>
      <c r="AJ2053" s="15"/>
      <c r="AK2053" s="15"/>
      <c r="AL2053" s="15"/>
      <c r="AM2053" s="15"/>
      <c r="AN2053" s="15"/>
      <c r="AO2053" s="15"/>
      <c r="AP2053" s="15"/>
      <c r="AQ2053" s="15"/>
      <c r="AR2053" s="15"/>
      <c r="AS2053" s="15"/>
      <c r="AT2053" s="15"/>
      <c r="AU2053" s="15"/>
      <c r="AV2053" s="15"/>
      <c r="AW2053" s="15"/>
      <c r="AX2053" s="15"/>
      <c r="AY2053" s="15"/>
      <c r="AZ2053" s="15"/>
      <c r="BA2053" s="15"/>
      <c r="BB2053" s="15"/>
      <c r="BC2053" s="15"/>
      <c r="BD2053" s="15"/>
      <c r="BE2053" s="15"/>
      <c r="BF2053" s="15"/>
      <c r="BG2053" s="15"/>
      <c r="BH2053" s="15"/>
    </row>
    <row r="2054" spans="1:60" outlineLevel="3">
      <c r="A2054" s="18"/>
      <c r="B2054" s="19"/>
      <c r="C2054" s="30" t="s">
        <v>1220</v>
      </c>
      <c r="D2054" s="23"/>
      <c r="E2054" s="34">
        <v>51.84</v>
      </c>
      <c r="F2054" s="21"/>
      <c r="G2054" s="21"/>
      <c r="H2054" s="21"/>
      <c r="I2054" s="21"/>
      <c r="J2054" s="21"/>
      <c r="K2054" s="21"/>
      <c r="L2054" s="21"/>
      <c r="M2054" s="21"/>
      <c r="N2054" s="393"/>
      <c r="O2054" s="393"/>
      <c r="P2054" s="393"/>
      <c r="Q2054" s="393"/>
      <c r="R2054" s="21"/>
      <c r="S2054" s="21"/>
      <c r="T2054" s="21"/>
      <c r="U2054" s="21"/>
      <c r="V2054" s="21"/>
      <c r="W2054" s="21"/>
      <c r="X2054" s="21"/>
      <c r="Y2054" s="21"/>
      <c r="Z2054" s="15"/>
      <c r="AA2054" s="15"/>
      <c r="AB2054" s="15"/>
      <c r="AC2054" s="15"/>
      <c r="AD2054" s="15"/>
      <c r="AE2054" s="15"/>
      <c r="AF2054" s="15"/>
      <c r="AG2054" s="15" t="s">
        <v>131</v>
      </c>
      <c r="AH2054" s="15">
        <v>0</v>
      </c>
      <c r="AI2054" s="15"/>
      <c r="AJ2054" s="15"/>
      <c r="AK2054" s="15"/>
      <c r="AL2054" s="15"/>
      <c r="AM2054" s="15"/>
      <c r="AN2054" s="15"/>
      <c r="AO2054" s="15"/>
      <c r="AP2054" s="15"/>
      <c r="AQ2054" s="15"/>
      <c r="AR2054" s="15"/>
      <c r="AS2054" s="15"/>
      <c r="AT2054" s="15"/>
      <c r="AU2054" s="15"/>
      <c r="AV2054" s="15"/>
      <c r="AW2054" s="15"/>
      <c r="AX2054" s="15"/>
      <c r="AY2054" s="15"/>
      <c r="AZ2054" s="15"/>
      <c r="BA2054" s="15"/>
      <c r="BB2054" s="15"/>
      <c r="BC2054" s="15"/>
      <c r="BD2054" s="15"/>
      <c r="BE2054" s="15"/>
      <c r="BF2054" s="15"/>
      <c r="BG2054" s="15"/>
      <c r="BH2054" s="15"/>
    </row>
    <row r="2055" spans="1:60" outlineLevel="3">
      <c r="A2055" s="18"/>
      <c r="B2055" s="19"/>
      <c r="C2055" s="30" t="s">
        <v>1221</v>
      </c>
      <c r="D2055" s="23"/>
      <c r="E2055" s="34">
        <v>-2766.8850000000002</v>
      </c>
      <c r="F2055" s="21"/>
      <c r="G2055" s="21"/>
      <c r="H2055" s="21"/>
      <c r="I2055" s="21"/>
      <c r="J2055" s="21"/>
      <c r="K2055" s="21"/>
      <c r="L2055" s="21"/>
      <c r="M2055" s="21"/>
      <c r="N2055" s="393"/>
      <c r="O2055" s="393"/>
      <c r="P2055" s="393"/>
      <c r="Q2055" s="393"/>
      <c r="R2055" s="21"/>
      <c r="S2055" s="21"/>
      <c r="T2055" s="21"/>
      <c r="U2055" s="21"/>
      <c r="V2055" s="21"/>
      <c r="W2055" s="21"/>
      <c r="X2055" s="21"/>
      <c r="Y2055" s="21"/>
      <c r="Z2055" s="15"/>
      <c r="AA2055" s="15"/>
      <c r="AB2055" s="15"/>
      <c r="AC2055" s="15"/>
      <c r="AD2055" s="15"/>
      <c r="AE2055" s="15"/>
      <c r="AF2055" s="15"/>
      <c r="AG2055" s="15" t="s">
        <v>131</v>
      </c>
      <c r="AH2055" s="15">
        <v>0</v>
      </c>
      <c r="AI2055" s="15"/>
      <c r="AJ2055" s="15"/>
      <c r="AK2055" s="15"/>
      <c r="AL2055" s="15"/>
      <c r="AM2055" s="15"/>
      <c r="AN2055" s="15"/>
      <c r="AO2055" s="15"/>
      <c r="AP2055" s="15"/>
      <c r="AQ2055" s="15"/>
      <c r="AR2055" s="15"/>
      <c r="AS2055" s="15"/>
      <c r="AT2055" s="15"/>
      <c r="AU2055" s="15"/>
      <c r="AV2055" s="15"/>
      <c r="AW2055" s="15"/>
      <c r="AX2055" s="15"/>
      <c r="AY2055" s="15"/>
      <c r="AZ2055" s="15"/>
      <c r="BA2055" s="15"/>
      <c r="BB2055" s="15"/>
      <c r="BC2055" s="15"/>
      <c r="BD2055" s="15"/>
      <c r="BE2055" s="15"/>
      <c r="BF2055" s="15"/>
      <c r="BG2055" s="15"/>
      <c r="BH2055" s="15"/>
    </row>
    <row r="2056" spans="1:60" outlineLevel="1">
      <c r="A2056" s="25">
        <v>243</v>
      </c>
      <c r="B2056" s="26" t="s">
        <v>2251</v>
      </c>
      <c r="C2056" s="29" t="s">
        <v>2252</v>
      </c>
      <c r="D2056" s="27" t="s">
        <v>152</v>
      </c>
      <c r="E2056" s="35">
        <v>9222.9523499999996</v>
      </c>
      <c r="F2056" s="392"/>
      <c r="G2056" s="36">
        <f>ROUND(E2056*F2056,2)</f>
        <v>0</v>
      </c>
      <c r="H2056" s="392"/>
      <c r="I2056" s="36">
        <f>ROUND(E2056*H2056,2)</f>
        <v>0</v>
      </c>
      <c r="J2056" s="392"/>
      <c r="K2056" s="36">
        <f>ROUND(E2056*J2056,2)</f>
        <v>0</v>
      </c>
      <c r="L2056" s="36">
        <v>21</v>
      </c>
      <c r="M2056" s="36">
        <f>G2056*(1+L2056/100)</f>
        <v>0</v>
      </c>
      <c r="N2056" s="35">
        <v>0</v>
      </c>
      <c r="O2056" s="35">
        <f>ROUND(E2056*N2056,2)</f>
        <v>0</v>
      </c>
      <c r="P2056" s="35">
        <v>0</v>
      </c>
      <c r="Q2056" s="35">
        <f>ROUND(E2056*P2056,2)</f>
        <v>0</v>
      </c>
      <c r="R2056" s="36"/>
      <c r="S2056" s="36" t="s">
        <v>2116</v>
      </c>
      <c r="T2056" s="28" t="s">
        <v>2116</v>
      </c>
      <c r="U2056" s="21">
        <v>0.02</v>
      </c>
      <c r="V2056" s="21">
        <f>ROUND(E2056*U2056,2)</f>
        <v>184.46</v>
      </c>
      <c r="W2056" s="21"/>
      <c r="X2056" s="21" t="s">
        <v>135</v>
      </c>
      <c r="Y2056" s="21" t="s">
        <v>2117</v>
      </c>
      <c r="Z2056" s="15"/>
      <c r="AA2056" s="15"/>
      <c r="AB2056" s="15"/>
      <c r="AC2056" s="15"/>
      <c r="AD2056" s="15"/>
      <c r="AE2056" s="15"/>
      <c r="AF2056" s="15"/>
      <c r="AG2056" s="15" t="s">
        <v>136</v>
      </c>
      <c r="AH2056" s="15"/>
      <c r="AI2056" s="15"/>
      <c r="AJ2056" s="15"/>
      <c r="AK2056" s="15"/>
      <c r="AL2056" s="15"/>
      <c r="AM2056" s="15"/>
      <c r="AN2056" s="15"/>
      <c r="AO2056" s="15"/>
      <c r="AP2056" s="15"/>
      <c r="AQ2056" s="15"/>
      <c r="AR2056" s="15"/>
      <c r="AS2056" s="15"/>
      <c r="AT2056" s="15"/>
      <c r="AU2056" s="15"/>
      <c r="AV2056" s="15"/>
      <c r="AW2056" s="15"/>
      <c r="AX2056" s="15"/>
      <c r="AY2056" s="15"/>
      <c r="AZ2056" s="15"/>
      <c r="BA2056" s="15"/>
      <c r="BB2056" s="15"/>
      <c r="BC2056" s="15"/>
      <c r="BD2056" s="15"/>
      <c r="BE2056" s="15"/>
      <c r="BF2056" s="15"/>
      <c r="BG2056" s="15"/>
      <c r="BH2056" s="15"/>
    </row>
    <row r="2057" spans="1:60" outlineLevel="2">
      <c r="A2057" s="18"/>
      <c r="B2057" s="19"/>
      <c r="C2057" s="30" t="s">
        <v>2253</v>
      </c>
      <c r="D2057" s="23"/>
      <c r="E2057" s="34">
        <v>6456.0673500000003</v>
      </c>
      <c r="F2057" s="21"/>
      <c r="G2057" s="21"/>
      <c r="H2057" s="21"/>
      <c r="I2057" s="21"/>
      <c r="J2057" s="21"/>
      <c r="K2057" s="21"/>
      <c r="L2057" s="21"/>
      <c r="M2057" s="21"/>
      <c r="N2057" s="393"/>
      <c r="O2057" s="393"/>
      <c r="P2057" s="393"/>
      <c r="Q2057" s="393"/>
      <c r="R2057" s="21"/>
      <c r="S2057" s="21"/>
      <c r="T2057" s="21"/>
      <c r="U2057" s="21"/>
      <c r="V2057" s="21"/>
      <c r="W2057" s="21"/>
      <c r="X2057" s="21"/>
      <c r="Y2057" s="21"/>
      <c r="Z2057" s="15"/>
      <c r="AA2057" s="15"/>
      <c r="AB2057" s="15"/>
      <c r="AC2057" s="15"/>
      <c r="AD2057" s="15"/>
      <c r="AE2057" s="15"/>
      <c r="AF2057" s="15"/>
      <c r="AG2057" s="15" t="s">
        <v>131</v>
      </c>
      <c r="AH2057" s="15">
        <v>0</v>
      </c>
      <c r="AI2057" s="15"/>
      <c r="AJ2057" s="15"/>
      <c r="AK2057" s="15"/>
      <c r="AL2057" s="15"/>
      <c r="AM2057" s="15"/>
      <c r="AN2057" s="15"/>
      <c r="AO2057" s="15"/>
      <c r="AP2057" s="15"/>
      <c r="AQ2057" s="15"/>
      <c r="AR2057" s="15"/>
      <c r="AS2057" s="15"/>
      <c r="AT2057" s="15"/>
      <c r="AU2057" s="15"/>
      <c r="AV2057" s="15"/>
      <c r="AW2057" s="15"/>
      <c r="AX2057" s="15"/>
      <c r="AY2057" s="15"/>
      <c r="AZ2057" s="15"/>
      <c r="BA2057" s="15"/>
      <c r="BB2057" s="15"/>
      <c r="BC2057" s="15"/>
      <c r="BD2057" s="15"/>
      <c r="BE2057" s="15"/>
      <c r="BF2057" s="15"/>
      <c r="BG2057" s="15"/>
      <c r="BH2057" s="15"/>
    </row>
    <row r="2058" spans="1:60" outlineLevel="3">
      <c r="A2058" s="18"/>
      <c r="B2058" s="19"/>
      <c r="C2058" s="30" t="s">
        <v>2254</v>
      </c>
      <c r="D2058" s="23"/>
      <c r="E2058" s="34">
        <v>2766.8850000000002</v>
      </c>
      <c r="F2058" s="21"/>
      <c r="G2058" s="21"/>
      <c r="H2058" s="21"/>
      <c r="I2058" s="21"/>
      <c r="J2058" s="21"/>
      <c r="K2058" s="21"/>
      <c r="L2058" s="21"/>
      <c r="M2058" s="21"/>
      <c r="N2058" s="393"/>
      <c r="O2058" s="393"/>
      <c r="P2058" s="393"/>
      <c r="Q2058" s="393"/>
      <c r="R2058" s="21"/>
      <c r="S2058" s="21"/>
      <c r="T2058" s="21"/>
      <c r="U2058" s="21"/>
      <c r="V2058" s="21"/>
      <c r="W2058" s="21"/>
      <c r="X2058" s="21"/>
      <c r="Y2058" s="21"/>
      <c r="Z2058" s="15"/>
      <c r="AA2058" s="15"/>
      <c r="AB2058" s="15"/>
      <c r="AC2058" s="15"/>
      <c r="AD2058" s="15"/>
      <c r="AE2058" s="15"/>
      <c r="AF2058" s="15"/>
      <c r="AG2058" s="15" t="s">
        <v>131</v>
      </c>
      <c r="AH2058" s="15">
        <v>0</v>
      </c>
      <c r="AI2058" s="15"/>
      <c r="AJ2058" s="15"/>
      <c r="AK2058" s="15"/>
      <c r="AL2058" s="15"/>
      <c r="AM2058" s="15"/>
      <c r="AN2058" s="15"/>
      <c r="AO2058" s="15"/>
      <c r="AP2058" s="15"/>
      <c r="AQ2058" s="15"/>
      <c r="AR2058" s="15"/>
      <c r="AS2058" s="15"/>
      <c r="AT2058" s="15"/>
      <c r="AU2058" s="15"/>
      <c r="AV2058" s="15"/>
      <c r="AW2058" s="15"/>
      <c r="AX2058" s="15"/>
      <c r="AY2058" s="15"/>
      <c r="AZ2058" s="15"/>
      <c r="BA2058" s="15"/>
      <c r="BB2058" s="15"/>
      <c r="BC2058" s="15"/>
      <c r="BD2058" s="15"/>
      <c r="BE2058" s="15"/>
      <c r="BF2058" s="15"/>
      <c r="BG2058" s="15"/>
      <c r="BH2058" s="15"/>
    </row>
    <row r="2059" spans="1:60">
      <c r="A2059" s="464" t="s">
        <v>120</v>
      </c>
      <c r="B2059" s="450" t="s">
        <v>89</v>
      </c>
      <c r="C2059" s="451" t="s">
        <v>90</v>
      </c>
      <c r="D2059" s="452"/>
      <c r="E2059" s="453"/>
      <c r="F2059" s="454"/>
      <c r="G2059" s="454">
        <f>SUMIF(AG2060:AG2164,"&lt;&gt;NOR",G2060:G2164)</f>
        <v>0</v>
      </c>
      <c r="H2059" s="454"/>
      <c r="I2059" s="454">
        <f>SUM(I2060:I2164)</f>
        <v>0</v>
      </c>
      <c r="J2059" s="454"/>
      <c r="K2059" s="454">
        <f>SUM(K2060:K2164)</f>
        <v>0</v>
      </c>
      <c r="L2059" s="454"/>
      <c r="M2059" s="454">
        <f>SUM(M2060:M2164)</f>
        <v>0</v>
      </c>
      <c r="N2059" s="453"/>
      <c r="O2059" s="453">
        <f>SUM(O2060:O2164)</f>
        <v>0</v>
      </c>
      <c r="P2059" s="453"/>
      <c r="Q2059" s="453">
        <f>SUM(Q2060:Q2164)</f>
        <v>0</v>
      </c>
      <c r="R2059" s="454"/>
      <c r="S2059" s="454"/>
      <c r="T2059" s="455"/>
      <c r="U2059" s="24"/>
      <c r="V2059" s="24">
        <f>SUM(V2060:V2164)</f>
        <v>0</v>
      </c>
      <c r="W2059" s="24"/>
      <c r="X2059" s="24"/>
      <c r="Y2059" s="24"/>
      <c r="AG2059" t="s">
        <v>121</v>
      </c>
    </row>
    <row r="2060" spans="1:60" ht="22.5" outlineLevel="1">
      <c r="A2060" s="25">
        <v>244</v>
      </c>
      <c r="B2060" s="26" t="s">
        <v>1227</v>
      </c>
      <c r="C2060" s="29" t="s">
        <v>1228</v>
      </c>
      <c r="D2060" s="27" t="s">
        <v>286</v>
      </c>
      <c r="E2060" s="35">
        <v>1</v>
      </c>
      <c r="F2060" s="392"/>
      <c r="G2060" s="36">
        <f>ROUND(E2060*F2060,2)</f>
        <v>0</v>
      </c>
      <c r="H2060" s="392"/>
      <c r="I2060" s="36">
        <f>ROUND(E2060*H2060,2)</f>
        <v>0</v>
      </c>
      <c r="J2060" s="392"/>
      <c r="K2060" s="36">
        <f>ROUND(E2060*J2060,2)</f>
        <v>0</v>
      </c>
      <c r="L2060" s="36">
        <v>21</v>
      </c>
      <c r="M2060" s="36">
        <f>G2060*(1+L2060/100)</f>
        <v>0</v>
      </c>
      <c r="N2060" s="35">
        <v>0</v>
      </c>
      <c r="O2060" s="35">
        <f>ROUND(E2060*N2060,2)</f>
        <v>0</v>
      </c>
      <c r="P2060" s="35">
        <v>0</v>
      </c>
      <c r="Q2060" s="35">
        <f>ROUND(E2060*P2060,2)</f>
        <v>0</v>
      </c>
      <c r="R2060" s="36"/>
      <c r="S2060" s="36" t="s">
        <v>236</v>
      </c>
      <c r="T2060" s="28" t="s">
        <v>127</v>
      </c>
      <c r="U2060" s="21">
        <v>0</v>
      </c>
      <c r="V2060" s="21">
        <f>ROUND(E2060*U2060,2)</f>
        <v>0</v>
      </c>
      <c r="W2060" s="21"/>
      <c r="X2060" s="21" t="s">
        <v>135</v>
      </c>
      <c r="Y2060" s="21" t="s">
        <v>2117</v>
      </c>
      <c r="Z2060" s="15"/>
      <c r="AA2060" s="15"/>
      <c r="AB2060" s="15"/>
      <c r="AC2060" s="15"/>
      <c r="AD2060" s="15"/>
      <c r="AE2060" s="15"/>
      <c r="AF2060" s="15"/>
      <c r="AG2060" s="15" t="s">
        <v>136</v>
      </c>
      <c r="AH2060" s="15"/>
      <c r="AI2060" s="15"/>
      <c r="AJ2060" s="15"/>
      <c r="AK2060" s="15"/>
      <c r="AL2060" s="15"/>
      <c r="AM2060" s="15"/>
      <c r="AN2060" s="15"/>
      <c r="AO2060" s="15"/>
      <c r="AP2060" s="15"/>
      <c r="AQ2060" s="15"/>
      <c r="AR2060" s="15"/>
      <c r="AS2060" s="15"/>
      <c r="AT2060" s="15"/>
      <c r="AU2060" s="15"/>
      <c r="AV2060" s="15"/>
      <c r="AW2060" s="15"/>
      <c r="AX2060" s="15"/>
      <c r="AY2060" s="15"/>
      <c r="AZ2060" s="15"/>
      <c r="BA2060" s="15"/>
      <c r="BB2060" s="15"/>
      <c r="BC2060" s="15"/>
      <c r="BD2060" s="15"/>
      <c r="BE2060" s="15"/>
      <c r="BF2060" s="15"/>
      <c r="BG2060" s="15"/>
      <c r="BH2060" s="15"/>
    </row>
    <row r="2061" spans="1:60" outlineLevel="2">
      <c r="A2061" s="18"/>
      <c r="B2061" s="19"/>
      <c r="C2061" s="30" t="s">
        <v>42</v>
      </c>
      <c r="D2061" s="23"/>
      <c r="E2061" s="34">
        <v>1</v>
      </c>
      <c r="F2061" s="21"/>
      <c r="G2061" s="21"/>
      <c r="H2061" s="21"/>
      <c r="I2061" s="21"/>
      <c r="J2061" s="21"/>
      <c r="K2061" s="21"/>
      <c r="L2061" s="21"/>
      <c r="M2061" s="21"/>
      <c r="N2061" s="393"/>
      <c r="O2061" s="393"/>
      <c r="P2061" s="393"/>
      <c r="Q2061" s="393"/>
      <c r="R2061" s="21"/>
      <c r="S2061" s="21"/>
      <c r="T2061" s="21"/>
      <c r="U2061" s="21"/>
      <c r="V2061" s="21"/>
      <c r="W2061" s="21"/>
      <c r="X2061" s="21"/>
      <c r="Y2061" s="21"/>
      <c r="Z2061" s="15"/>
      <c r="AA2061" s="15"/>
      <c r="AB2061" s="15"/>
      <c r="AC2061" s="15"/>
      <c r="AD2061" s="15"/>
      <c r="AE2061" s="15"/>
      <c r="AF2061" s="15"/>
      <c r="AG2061" s="15" t="s">
        <v>131</v>
      </c>
      <c r="AH2061" s="15">
        <v>0</v>
      </c>
      <c r="AI2061" s="15"/>
      <c r="AJ2061" s="15"/>
      <c r="AK2061" s="15"/>
      <c r="AL2061" s="15"/>
      <c r="AM2061" s="15"/>
      <c r="AN2061" s="15"/>
      <c r="AO2061" s="15"/>
      <c r="AP2061" s="15"/>
      <c r="AQ2061" s="15"/>
      <c r="AR2061" s="15"/>
      <c r="AS2061" s="15"/>
      <c r="AT2061" s="15"/>
      <c r="AU2061" s="15"/>
      <c r="AV2061" s="15"/>
      <c r="AW2061" s="15"/>
      <c r="AX2061" s="15"/>
      <c r="AY2061" s="15"/>
      <c r="AZ2061" s="15"/>
      <c r="BA2061" s="15"/>
      <c r="BB2061" s="15"/>
      <c r="BC2061" s="15"/>
      <c r="BD2061" s="15"/>
      <c r="BE2061" s="15"/>
      <c r="BF2061" s="15"/>
      <c r="BG2061" s="15"/>
      <c r="BH2061" s="15"/>
    </row>
    <row r="2062" spans="1:60" ht="22.5" outlineLevel="1">
      <c r="A2062" s="25">
        <v>245</v>
      </c>
      <c r="B2062" s="26" t="s">
        <v>1229</v>
      </c>
      <c r="C2062" s="29" t="s">
        <v>1230</v>
      </c>
      <c r="D2062" s="27" t="s">
        <v>286</v>
      </c>
      <c r="E2062" s="35">
        <v>2</v>
      </c>
      <c r="F2062" s="392"/>
      <c r="G2062" s="36">
        <f>ROUND(E2062*F2062,2)</f>
        <v>0</v>
      </c>
      <c r="H2062" s="392"/>
      <c r="I2062" s="36">
        <f>ROUND(E2062*H2062,2)</f>
        <v>0</v>
      </c>
      <c r="J2062" s="392"/>
      <c r="K2062" s="36">
        <f>ROUND(E2062*J2062,2)</f>
        <v>0</v>
      </c>
      <c r="L2062" s="36">
        <v>21</v>
      </c>
      <c r="M2062" s="36">
        <f>G2062*(1+L2062/100)</f>
        <v>0</v>
      </c>
      <c r="N2062" s="35">
        <v>0</v>
      </c>
      <c r="O2062" s="35">
        <f>ROUND(E2062*N2062,2)</f>
        <v>0</v>
      </c>
      <c r="P2062" s="35">
        <v>0</v>
      </c>
      <c r="Q2062" s="35">
        <f>ROUND(E2062*P2062,2)</f>
        <v>0</v>
      </c>
      <c r="R2062" s="36"/>
      <c r="S2062" s="36" t="s">
        <v>236</v>
      </c>
      <c r="T2062" s="28" t="s">
        <v>127</v>
      </c>
      <c r="U2062" s="21">
        <v>0</v>
      </c>
      <c r="V2062" s="21">
        <f>ROUND(E2062*U2062,2)</f>
        <v>0</v>
      </c>
      <c r="W2062" s="21"/>
      <c r="X2062" s="21" t="s">
        <v>135</v>
      </c>
      <c r="Y2062" s="21" t="s">
        <v>2117</v>
      </c>
      <c r="Z2062" s="15"/>
      <c r="AA2062" s="15"/>
      <c r="AB2062" s="15"/>
      <c r="AC2062" s="15"/>
      <c r="AD2062" s="15"/>
      <c r="AE2062" s="15"/>
      <c r="AF2062" s="15"/>
      <c r="AG2062" s="15" t="s">
        <v>136</v>
      </c>
      <c r="AH2062" s="15"/>
      <c r="AI2062" s="15"/>
      <c r="AJ2062" s="15"/>
      <c r="AK2062" s="15"/>
      <c r="AL2062" s="15"/>
      <c r="AM2062" s="15"/>
      <c r="AN2062" s="15"/>
      <c r="AO2062" s="15"/>
      <c r="AP2062" s="15"/>
      <c r="AQ2062" s="15"/>
      <c r="AR2062" s="15"/>
      <c r="AS2062" s="15"/>
      <c r="AT2062" s="15"/>
      <c r="AU2062" s="15"/>
      <c r="AV2062" s="15"/>
      <c r="AW2062" s="15"/>
      <c r="AX2062" s="15"/>
      <c r="AY2062" s="15"/>
      <c r="AZ2062" s="15"/>
      <c r="BA2062" s="15"/>
      <c r="BB2062" s="15"/>
      <c r="BC2062" s="15"/>
      <c r="BD2062" s="15"/>
      <c r="BE2062" s="15"/>
      <c r="BF2062" s="15"/>
      <c r="BG2062" s="15"/>
      <c r="BH2062" s="15"/>
    </row>
    <row r="2063" spans="1:60" outlineLevel="2">
      <c r="A2063" s="18"/>
      <c r="B2063" s="19"/>
      <c r="C2063" s="30" t="s">
        <v>42</v>
      </c>
      <c r="D2063" s="23"/>
      <c r="E2063" s="34">
        <v>1</v>
      </c>
      <c r="F2063" s="21"/>
      <c r="G2063" s="21"/>
      <c r="H2063" s="21"/>
      <c r="I2063" s="21"/>
      <c r="J2063" s="21"/>
      <c r="K2063" s="21"/>
      <c r="L2063" s="21"/>
      <c r="M2063" s="21"/>
      <c r="N2063" s="393"/>
      <c r="O2063" s="393"/>
      <c r="P2063" s="393"/>
      <c r="Q2063" s="393"/>
      <c r="R2063" s="21"/>
      <c r="S2063" s="21"/>
      <c r="T2063" s="21"/>
      <c r="U2063" s="21"/>
      <c r="V2063" s="21"/>
      <c r="W2063" s="21"/>
      <c r="X2063" s="21"/>
      <c r="Y2063" s="21"/>
      <c r="Z2063" s="15"/>
      <c r="AA2063" s="15"/>
      <c r="AB2063" s="15"/>
      <c r="AC2063" s="15"/>
      <c r="AD2063" s="15"/>
      <c r="AE2063" s="15"/>
      <c r="AF2063" s="15"/>
      <c r="AG2063" s="15" t="s">
        <v>131</v>
      </c>
      <c r="AH2063" s="15">
        <v>0</v>
      </c>
      <c r="AI2063" s="15"/>
      <c r="AJ2063" s="15"/>
      <c r="AK2063" s="15"/>
      <c r="AL2063" s="15"/>
      <c r="AM2063" s="15"/>
      <c r="AN2063" s="15"/>
      <c r="AO2063" s="15"/>
      <c r="AP2063" s="15"/>
      <c r="AQ2063" s="15"/>
      <c r="AR2063" s="15"/>
      <c r="AS2063" s="15"/>
      <c r="AT2063" s="15"/>
      <c r="AU2063" s="15"/>
      <c r="AV2063" s="15"/>
      <c r="AW2063" s="15"/>
      <c r="AX2063" s="15"/>
      <c r="AY2063" s="15"/>
      <c r="AZ2063" s="15"/>
      <c r="BA2063" s="15"/>
      <c r="BB2063" s="15"/>
      <c r="BC2063" s="15"/>
      <c r="BD2063" s="15"/>
      <c r="BE2063" s="15"/>
      <c r="BF2063" s="15"/>
      <c r="BG2063" s="15"/>
      <c r="BH2063" s="15"/>
    </row>
    <row r="2064" spans="1:60" outlineLevel="3">
      <c r="A2064" s="18"/>
      <c r="B2064" s="19"/>
      <c r="C2064" s="30" t="s">
        <v>42</v>
      </c>
      <c r="D2064" s="23"/>
      <c r="E2064" s="34">
        <v>1</v>
      </c>
      <c r="F2064" s="21"/>
      <c r="G2064" s="21"/>
      <c r="H2064" s="21"/>
      <c r="I2064" s="21"/>
      <c r="J2064" s="21"/>
      <c r="K2064" s="21"/>
      <c r="L2064" s="21"/>
      <c r="M2064" s="21"/>
      <c r="N2064" s="393"/>
      <c r="O2064" s="393"/>
      <c r="P2064" s="393"/>
      <c r="Q2064" s="393"/>
      <c r="R2064" s="21"/>
      <c r="S2064" s="21"/>
      <c r="T2064" s="21"/>
      <c r="U2064" s="21"/>
      <c r="V2064" s="21"/>
      <c r="W2064" s="21"/>
      <c r="X2064" s="21"/>
      <c r="Y2064" s="21"/>
      <c r="Z2064" s="15"/>
      <c r="AA2064" s="15"/>
      <c r="AB2064" s="15"/>
      <c r="AC2064" s="15"/>
      <c r="AD2064" s="15"/>
      <c r="AE2064" s="15"/>
      <c r="AF2064" s="15"/>
      <c r="AG2064" s="15" t="s">
        <v>131</v>
      </c>
      <c r="AH2064" s="15">
        <v>0</v>
      </c>
      <c r="AI2064" s="15"/>
      <c r="AJ2064" s="15"/>
      <c r="AK2064" s="15"/>
      <c r="AL2064" s="15"/>
      <c r="AM2064" s="15"/>
      <c r="AN2064" s="15"/>
      <c r="AO2064" s="15"/>
      <c r="AP2064" s="15"/>
      <c r="AQ2064" s="15"/>
      <c r="AR2064" s="15"/>
      <c r="AS2064" s="15"/>
      <c r="AT2064" s="15"/>
      <c r="AU2064" s="15"/>
      <c r="AV2064" s="15"/>
      <c r="AW2064" s="15"/>
      <c r="AX2064" s="15"/>
      <c r="AY2064" s="15"/>
      <c r="AZ2064" s="15"/>
      <c r="BA2064" s="15"/>
      <c r="BB2064" s="15"/>
      <c r="BC2064" s="15"/>
      <c r="BD2064" s="15"/>
      <c r="BE2064" s="15"/>
      <c r="BF2064" s="15"/>
      <c r="BG2064" s="15"/>
      <c r="BH2064" s="15"/>
    </row>
    <row r="2065" spans="1:60" ht="22.5" outlineLevel="1">
      <c r="A2065" s="25">
        <v>246</v>
      </c>
      <c r="B2065" s="26" t="s">
        <v>1231</v>
      </c>
      <c r="C2065" s="29" t="s">
        <v>1232</v>
      </c>
      <c r="D2065" s="27" t="s">
        <v>286</v>
      </c>
      <c r="E2065" s="35">
        <v>1</v>
      </c>
      <c r="F2065" s="392"/>
      <c r="G2065" s="36">
        <f>ROUND(E2065*F2065,2)</f>
        <v>0</v>
      </c>
      <c r="H2065" s="392"/>
      <c r="I2065" s="36">
        <f>ROUND(E2065*H2065,2)</f>
        <v>0</v>
      </c>
      <c r="J2065" s="392"/>
      <c r="K2065" s="36">
        <f>ROUND(E2065*J2065,2)</f>
        <v>0</v>
      </c>
      <c r="L2065" s="36">
        <v>21</v>
      </c>
      <c r="M2065" s="36">
        <f>G2065*(1+L2065/100)</f>
        <v>0</v>
      </c>
      <c r="N2065" s="35">
        <v>0</v>
      </c>
      <c r="O2065" s="35">
        <f>ROUND(E2065*N2065,2)</f>
        <v>0</v>
      </c>
      <c r="P2065" s="35">
        <v>0</v>
      </c>
      <c r="Q2065" s="35">
        <f>ROUND(E2065*P2065,2)</f>
        <v>0</v>
      </c>
      <c r="R2065" s="36"/>
      <c r="S2065" s="36" t="s">
        <v>236</v>
      </c>
      <c r="T2065" s="28" t="s">
        <v>127</v>
      </c>
      <c r="U2065" s="21">
        <v>0</v>
      </c>
      <c r="V2065" s="21">
        <f>ROUND(E2065*U2065,2)</f>
        <v>0</v>
      </c>
      <c r="W2065" s="21"/>
      <c r="X2065" s="21" t="s">
        <v>135</v>
      </c>
      <c r="Y2065" s="21" t="s">
        <v>2117</v>
      </c>
      <c r="Z2065" s="15"/>
      <c r="AA2065" s="15"/>
      <c r="AB2065" s="15"/>
      <c r="AC2065" s="15"/>
      <c r="AD2065" s="15"/>
      <c r="AE2065" s="15"/>
      <c r="AF2065" s="15"/>
      <c r="AG2065" s="15" t="s">
        <v>136</v>
      </c>
      <c r="AH2065" s="15"/>
      <c r="AI2065" s="15"/>
      <c r="AJ2065" s="15"/>
      <c r="AK2065" s="15"/>
      <c r="AL2065" s="15"/>
      <c r="AM2065" s="15"/>
      <c r="AN2065" s="15"/>
      <c r="AO2065" s="15"/>
      <c r="AP2065" s="15"/>
      <c r="AQ2065" s="15"/>
      <c r="AR2065" s="15"/>
      <c r="AS2065" s="15"/>
      <c r="AT2065" s="15"/>
      <c r="AU2065" s="15"/>
      <c r="AV2065" s="15"/>
      <c r="AW2065" s="15"/>
      <c r="AX2065" s="15"/>
      <c r="AY2065" s="15"/>
      <c r="AZ2065" s="15"/>
      <c r="BA2065" s="15"/>
      <c r="BB2065" s="15"/>
      <c r="BC2065" s="15"/>
      <c r="BD2065" s="15"/>
      <c r="BE2065" s="15"/>
      <c r="BF2065" s="15"/>
      <c r="BG2065" s="15"/>
      <c r="BH2065" s="15"/>
    </row>
    <row r="2066" spans="1:60" outlineLevel="2">
      <c r="A2066" s="18"/>
      <c r="B2066" s="19"/>
      <c r="C2066" s="30" t="s">
        <v>42</v>
      </c>
      <c r="D2066" s="23"/>
      <c r="E2066" s="34">
        <v>1</v>
      </c>
      <c r="F2066" s="21"/>
      <c r="G2066" s="21"/>
      <c r="H2066" s="21"/>
      <c r="I2066" s="21"/>
      <c r="J2066" s="21"/>
      <c r="K2066" s="21"/>
      <c r="L2066" s="21"/>
      <c r="M2066" s="21"/>
      <c r="N2066" s="393"/>
      <c r="O2066" s="393"/>
      <c r="P2066" s="393"/>
      <c r="Q2066" s="393"/>
      <c r="R2066" s="21"/>
      <c r="S2066" s="21"/>
      <c r="T2066" s="21"/>
      <c r="U2066" s="21"/>
      <c r="V2066" s="21"/>
      <c r="W2066" s="21"/>
      <c r="X2066" s="21"/>
      <c r="Y2066" s="21"/>
      <c r="Z2066" s="15"/>
      <c r="AA2066" s="15"/>
      <c r="AB2066" s="15"/>
      <c r="AC2066" s="15"/>
      <c r="AD2066" s="15"/>
      <c r="AE2066" s="15"/>
      <c r="AF2066" s="15"/>
      <c r="AG2066" s="15" t="s">
        <v>131</v>
      </c>
      <c r="AH2066" s="15">
        <v>0</v>
      </c>
      <c r="AI2066" s="15"/>
      <c r="AJ2066" s="15"/>
      <c r="AK2066" s="15"/>
      <c r="AL2066" s="15"/>
      <c r="AM2066" s="15"/>
      <c r="AN2066" s="15"/>
      <c r="AO2066" s="15"/>
      <c r="AP2066" s="15"/>
      <c r="AQ2066" s="15"/>
      <c r="AR2066" s="15"/>
      <c r="AS2066" s="15"/>
      <c r="AT2066" s="15"/>
      <c r="AU2066" s="15"/>
      <c r="AV2066" s="15"/>
      <c r="AW2066" s="15"/>
      <c r="AX2066" s="15"/>
      <c r="AY2066" s="15"/>
      <c r="AZ2066" s="15"/>
      <c r="BA2066" s="15"/>
      <c r="BB2066" s="15"/>
      <c r="BC2066" s="15"/>
      <c r="BD2066" s="15"/>
      <c r="BE2066" s="15"/>
      <c r="BF2066" s="15"/>
      <c r="BG2066" s="15"/>
      <c r="BH2066" s="15"/>
    </row>
    <row r="2067" spans="1:60" ht="33.75" outlineLevel="1">
      <c r="A2067" s="25">
        <v>247</v>
      </c>
      <c r="B2067" s="26" t="s">
        <v>1233</v>
      </c>
      <c r="C2067" s="29" t="s">
        <v>1234</v>
      </c>
      <c r="D2067" s="27" t="s">
        <v>152</v>
      </c>
      <c r="E2067" s="35">
        <v>84.1</v>
      </c>
      <c r="F2067" s="392"/>
      <c r="G2067" s="36">
        <f>ROUND(E2067*F2067,2)</f>
        <v>0</v>
      </c>
      <c r="H2067" s="392"/>
      <c r="I2067" s="36">
        <f>ROUND(E2067*H2067,2)</f>
        <v>0</v>
      </c>
      <c r="J2067" s="392"/>
      <c r="K2067" s="36">
        <f>ROUND(E2067*J2067,2)</f>
        <v>0</v>
      </c>
      <c r="L2067" s="36">
        <v>21</v>
      </c>
      <c r="M2067" s="36">
        <f>G2067*(1+L2067/100)</f>
        <v>0</v>
      </c>
      <c r="N2067" s="35">
        <v>0</v>
      </c>
      <c r="O2067" s="35">
        <f>ROUND(E2067*N2067,2)</f>
        <v>0</v>
      </c>
      <c r="P2067" s="35">
        <v>0</v>
      </c>
      <c r="Q2067" s="35">
        <f>ROUND(E2067*P2067,2)</f>
        <v>0</v>
      </c>
      <c r="R2067" s="36"/>
      <c r="S2067" s="36" t="s">
        <v>236</v>
      </c>
      <c r="T2067" s="28" t="s">
        <v>127</v>
      </c>
      <c r="U2067" s="21">
        <v>0</v>
      </c>
      <c r="V2067" s="21">
        <f>ROUND(E2067*U2067,2)</f>
        <v>0</v>
      </c>
      <c r="W2067" s="21"/>
      <c r="X2067" s="21" t="s">
        <v>135</v>
      </c>
      <c r="Y2067" s="21" t="s">
        <v>2117</v>
      </c>
      <c r="Z2067" s="15"/>
      <c r="AA2067" s="15"/>
      <c r="AB2067" s="15"/>
      <c r="AC2067" s="15"/>
      <c r="AD2067" s="15"/>
      <c r="AE2067" s="15"/>
      <c r="AF2067" s="15"/>
      <c r="AG2067" s="15" t="s">
        <v>136</v>
      </c>
      <c r="AH2067" s="15"/>
      <c r="AI2067" s="15"/>
      <c r="AJ2067" s="15"/>
      <c r="AK2067" s="15"/>
      <c r="AL2067" s="15"/>
      <c r="AM2067" s="15"/>
      <c r="AN2067" s="15"/>
      <c r="AO2067" s="15"/>
      <c r="AP2067" s="15"/>
      <c r="AQ2067" s="15"/>
      <c r="AR2067" s="15"/>
      <c r="AS2067" s="15"/>
      <c r="AT2067" s="15"/>
      <c r="AU2067" s="15"/>
      <c r="AV2067" s="15"/>
      <c r="AW2067" s="15"/>
      <c r="AX2067" s="15"/>
      <c r="AY2067" s="15"/>
      <c r="AZ2067" s="15"/>
      <c r="BA2067" s="15"/>
      <c r="BB2067" s="15"/>
      <c r="BC2067" s="15"/>
      <c r="BD2067" s="15"/>
      <c r="BE2067" s="15"/>
      <c r="BF2067" s="15"/>
      <c r="BG2067" s="15"/>
      <c r="BH2067" s="15"/>
    </row>
    <row r="2068" spans="1:60" outlineLevel="2">
      <c r="A2068" s="18"/>
      <c r="B2068" s="19"/>
      <c r="C2068" s="30" t="s">
        <v>1235</v>
      </c>
      <c r="D2068" s="23"/>
      <c r="E2068" s="34">
        <v>6.9</v>
      </c>
      <c r="F2068" s="21"/>
      <c r="G2068" s="21"/>
      <c r="H2068" s="21"/>
      <c r="I2068" s="21"/>
      <c r="J2068" s="21"/>
      <c r="K2068" s="21"/>
      <c r="L2068" s="21"/>
      <c r="M2068" s="21"/>
      <c r="N2068" s="393"/>
      <c r="O2068" s="393"/>
      <c r="P2068" s="393"/>
      <c r="Q2068" s="393"/>
      <c r="R2068" s="21"/>
      <c r="S2068" s="21"/>
      <c r="T2068" s="21"/>
      <c r="U2068" s="21"/>
      <c r="V2068" s="21"/>
      <c r="W2068" s="21"/>
      <c r="X2068" s="21"/>
      <c r="Y2068" s="21"/>
      <c r="Z2068" s="15"/>
      <c r="AA2068" s="15"/>
      <c r="AB2068" s="15"/>
      <c r="AC2068" s="15"/>
      <c r="AD2068" s="15"/>
      <c r="AE2068" s="15"/>
      <c r="AF2068" s="15"/>
      <c r="AG2068" s="15" t="s">
        <v>131</v>
      </c>
      <c r="AH2068" s="15">
        <v>0</v>
      </c>
      <c r="AI2068" s="15"/>
      <c r="AJ2068" s="15"/>
      <c r="AK2068" s="15"/>
      <c r="AL2068" s="15"/>
      <c r="AM2068" s="15"/>
      <c r="AN2068" s="15"/>
      <c r="AO2068" s="15"/>
      <c r="AP2068" s="15"/>
      <c r="AQ2068" s="15"/>
      <c r="AR2068" s="15"/>
      <c r="AS2068" s="15"/>
      <c r="AT2068" s="15"/>
      <c r="AU2068" s="15"/>
      <c r="AV2068" s="15"/>
      <c r="AW2068" s="15"/>
      <c r="AX2068" s="15"/>
      <c r="AY2068" s="15"/>
      <c r="AZ2068" s="15"/>
      <c r="BA2068" s="15"/>
      <c r="BB2068" s="15"/>
      <c r="BC2068" s="15"/>
      <c r="BD2068" s="15"/>
      <c r="BE2068" s="15"/>
      <c r="BF2068" s="15"/>
      <c r="BG2068" s="15"/>
      <c r="BH2068" s="15"/>
    </row>
    <row r="2069" spans="1:60" outlineLevel="3">
      <c r="A2069" s="18"/>
      <c r="B2069" s="19"/>
      <c r="C2069" s="30" t="s">
        <v>1236</v>
      </c>
      <c r="D2069" s="23"/>
      <c r="E2069" s="34">
        <v>7.1</v>
      </c>
      <c r="F2069" s="21"/>
      <c r="G2069" s="21"/>
      <c r="H2069" s="21"/>
      <c r="I2069" s="21"/>
      <c r="J2069" s="21"/>
      <c r="K2069" s="21"/>
      <c r="L2069" s="21"/>
      <c r="M2069" s="21"/>
      <c r="N2069" s="393"/>
      <c r="O2069" s="393"/>
      <c r="P2069" s="393"/>
      <c r="Q2069" s="393"/>
      <c r="R2069" s="21"/>
      <c r="S2069" s="21"/>
      <c r="T2069" s="21"/>
      <c r="U2069" s="21"/>
      <c r="V2069" s="21"/>
      <c r="W2069" s="21"/>
      <c r="X2069" s="21"/>
      <c r="Y2069" s="21"/>
      <c r="Z2069" s="15"/>
      <c r="AA2069" s="15"/>
      <c r="AB2069" s="15"/>
      <c r="AC2069" s="15"/>
      <c r="AD2069" s="15"/>
      <c r="AE2069" s="15"/>
      <c r="AF2069" s="15"/>
      <c r="AG2069" s="15" t="s">
        <v>131</v>
      </c>
      <c r="AH2069" s="15">
        <v>0</v>
      </c>
      <c r="AI2069" s="15"/>
      <c r="AJ2069" s="15"/>
      <c r="AK2069" s="15"/>
      <c r="AL2069" s="15"/>
      <c r="AM2069" s="15"/>
      <c r="AN2069" s="15"/>
      <c r="AO2069" s="15"/>
      <c r="AP2069" s="15"/>
      <c r="AQ2069" s="15"/>
      <c r="AR2069" s="15"/>
      <c r="AS2069" s="15"/>
      <c r="AT2069" s="15"/>
      <c r="AU2069" s="15"/>
      <c r="AV2069" s="15"/>
      <c r="AW2069" s="15"/>
      <c r="AX2069" s="15"/>
      <c r="AY2069" s="15"/>
      <c r="AZ2069" s="15"/>
      <c r="BA2069" s="15"/>
      <c r="BB2069" s="15"/>
      <c r="BC2069" s="15"/>
      <c r="BD2069" s="15"/>
      <c r="BE2069" s="15"/>
      <c r="BF2069" s="15"/>
      <c r="BG2069" s="15"/>
      <c r="BH2069" s="15"/>
    </row>
    <row r="2070" spans="1:60" outlineLevel="3">
      <c r="A2070" s="18"/>
      <c r="B2070" s="19"/>
      <c r="C2070" s="30" t="s">
        <v>1237</v>
      </c>
      <c r="D2070" s="23"/>
      <c r="E2070" s="34">
        <v>15.35</v>
      </c>
      <c r="F2070" s="21"/>
      <c r="G2070" s="21"/>
      <c r="H2070" s="21"/>
      <c r="I2070" s="21"/>
      <c r="J2070" s="21"/>
      <c r="K2070" s="21"/>
      <c r="L2070" s="21"/>
      <c r="M2070" s="21"/>
      <c r="N2070" s="393"/>
      <c r="O2070" s="393"/>
      <c r="P2070" s="393"/>
      <c r="Q2070" s="393"/>
      <c r="R2070" s="21"/>
      <c r="S2070" s="21"/>
      <c r="T2070" s="21"/>
      <c r="U2070" s="21"/>
      <c r="V2070" s="21"/>
      <c r="W2070" s="21"/>
      <c r="X2070" s="21"/>
      <c r="Y2070" s="21"/>
      <c r="Z2070" s="15"/>
      <c r="AA2070" s="15"/>
      <c r="AB2070" s="15"/>
      <c r="AC2070" s="15"/>
      <c r="AD2070" s="15"/>
      <c r="AE2070" s="15"/>
      <c r="AF2070" s="15"/>
      <c r="AG2070" s="15" t="s">
        <v>131</v>
      </c>
      <c r="AH2070" s="15">
        <v>0</v>
      </c>
      <c r="AI2070" s="15"/>
      <c r="AJ2070" s="15"/>
      <c r="AK2070" s="15"/>
      <c r="AL2070" s="15"/>
      <c r="AM2070" s="15"/>
      <c r="AN2070" s="15"/>
      <c r="AO2070" s="15"/>
      <c r="AP2070" s="15"/>
      <c r="AQ2070" s="15"/>
      <c r="AR2070" s="15"/>
      <c r="AS2070" s="15"/>
      <c r="AT2070" s="15"/>
      <c r="AU2070" s="15"/>
      <c r="AV2070" s="15"/>
      <c r="AW2070" s="15"/>
      <c r="AX2070" s="15"/>
      <c r="AY2070" s="15"/>
      <c r="AZ2070" s="15"/>
      <c r="BA2070" s="15"/>
      <c r="BB2070" s="15"/>
      <c r="BC2070" s="15"/>
      <c r="BD2070" s="15"/>
      <c r="BE2070" s="15"/>
      <c r="BF2070" s="15"/>
      <c r="BG2070" s="15"/>
      <c r="BH2070" s="15"/>
    </row>
    <row r="2071" spans="1:60" outlineLevel="3">
      <c r="A2071" s="18"/>
      <c r="B2071" s="19"/>
      <c r="C2071" s="30" t="s">
        <v>1235</v>
      </c>
      <c r="D2071" s="23"/>
      <c r="E2071" s="34">
        <v>6.9</v>
      </c>
      <c r="F2071" s="21"/>
      <c r="G2071" s="21"/>
      <c r="H2071" s="21"/>
      <c r="I2071" s="21"/>
      <c r="J2071" s="21"/>
      <c r="K2071" s="21"/>
      <c r="L2071" s="21"/>
      <c r="M2071" s="21"/>
      <c r="N2071" s="393"/>
      <c r="O2071" s="393"/>
      <c r="P2071" s="393"/>
      <c r="Q2071" s="393"/>
      <c r="R2071" s="21"/>
      <c r="S2071" s="21"/>
      <c r="T2071" s="21"/>
      <c r="U2071" s="21"/>
      <c r="V2071" s="21"/>
      <c r="W2071" s="21"/>
      <c r="X2071" s="21"/>
      <c r="Y2071" s="21"/>
      <c r="Z2071" s="15"/>
      <c r="AA2071" s="15"/>
      <c r="AB2071" s="15"/>
      <c r="AC2071" s="15"/>
      <c r="AD2071" s="15"/>
      <c r="AE2071" s="15"/>
      <c r="AF2071" s="15"/>
      <c r="AG2071" s="15" t="s">
        <v>131</v>
      </c>
      <c r="AH2071" s="15">
        <v>0</v>
      </c>
      <c r="AI2071" s="15"/>
      <c r="AJ2071" s="15"/>
      <c r="AK2071" s="15"/>
      <c r="AL2071" s="15"/>
      <c r="AM2071" s="15"/>
      <c r="AN2071" s="15"/>
      <c r="AO2071" s="15"/>
      <c r="AP2071" s="15"/>
      <c r="AQ2071" s="15"/>
      <c r="AR2071" s="15"/>
      <c r="AS2071" s="15"/>
      <c r="AT2071" s="15"/>
      <c r="AU2071" s="15"/>
      <c r="AV2071" s="15"/>
      <c r="AW2071" s="15"/>
      <c r="AX2071" s="15"/>
      <c r="AY2071" s="15"/>
      <c r="AZ2071" s="15"/>
      <c r="BA2071" s="15"/>
      <c r="BB2071" s="15"/>
      <c r="BC2071" s="15"/>
      <c r="BD2071" s="15"/>
      <c r="BE2071" s="15"/>
      <c r="BF2071" s="15"/>
      <c r="BG2071" s="15"/>
      <c r="BH2071" s="15"/>
    </row>
    <row r="2072" spans="1:60" outlineLevel="3">
      <c r="A2072" s="18"/>
      <c r="B2072" s="19"/>
      <c r="C2072" s="30" t="s">
        <v>1238</v>
      </c>
      <c r="D2072" s="23"/>
      <c r="E2072" s="34">
        <v>3</v>
      </c>
      <c r="F2072" s="21"/>
      <c r="G2072" s="21"/>
      <c r="H2072" s="21"/>
      <c r="I2072" s="21"/>
      <c r="J2072" s="21"/>
      <c r="K2072" s="21"/>
      <c r="L2072" s="21"/>
      <c r="M2072" s="21"/>
      <c r="N2072" s="393"/>
      <c r="O2072" s="393"/>
      <c r="P2072" s="393"/>
      <c r="Q2072" s="393"/>
      <c r="R2072" s="21"/>
      <c r="S2072" s="21"/>
      <c r="T2072" s="21"/>
      <c r="U2072" s="21"/>
      <c r="V2072" s="21"/>
      <c r="W2072" s="21"/>
      <c r="X2072" s="21"/>
      <c r="Y2072" s="21"/>
      <c r="Z2072" s="15"/>
      <c r="AA2072" s="15"/>
      <c r="AB2072" s="15"/>
      <c r="AC2072" s="15"/>
      <c r="AD2072" s="15"/>
      <c r="AE2072" s="15"/>
      <c r="AF2072" s="15"/>
      <c r="AG2072" s="15" t="s">
        <v>131</v>
      </c>
      <c r="AH2072" s="15">
        <v>0</v>
      </c>
      <c r="AI2072" s="15"/>
      <c r="AJ2072" s="15"/>
      <c r="AK2072" s="15"/>
      <c r="AL2072" s="15"/>
      <c r="AM2072" s="15"/>
      <c r="AN2072" s="15"/>
      <c r="AO2072" s="15"/>
      <c r="AP2072" s="15"/>
      <c r="AQ2072" s="15"/>
      <c r="AR2072" s="15"/>
      <c r="AS2072" s="15"/>
      <c r="AT2072" s="15"/>
      <c r="AU2072" s="15"/>
      <c r="AV2072" s="15"/>
      <c r="AW2072" s="15"/>
      <c r="AX2072" s="15"/>
      <c r="AY2072" s="15"/>
      <c r="AZ2072" s="15"/>
      <c r="BA2072" s="15"/>
      <c r="BB2072" s="15"/>
      <c r="BC2072" s="15"/>
      <c r="BD2072" s="15"/>
      <c r="BE2072" s="15"/>
      <c r="BF2072" s="15"/>
      <c r="BG2072" s="15"/>
      <c r="BH2072" s="15"/>
    </row>
    <row r="2073" spans="1:60" outlineLevel="3">
      <c r="A2073" s="18"/>
      <c r="B2073" s="19"/>
      <c r="C2073" s="30" t="s">
        <v>1237</v>
      </c>
      <c r="D2073" s="23"/>
      <c r="E2073" s="34">
        <v>15.35</v>
      </c>
      <c r="F2073" s="21"/>
      <c r="G2073" s="21"/>
      <c r="H2073" s="21"/>
      <c r="I2073" s="21"/>
      <c r="J2073" s="21"/>
      <c r="K2073" s="21"/>
      <c r="L2073" s="21"/>
      <c r="M2073" s="21"/>
      <c r="N2073" s="393"/>
      <c r="O2073" s="393"/>
      <c r="P2073" s="393"/>
      <c r="Q2073" s="393"/>
      <c r="R2073" s="21"/>
      <c r="S2073" s="21"/>
      <c r="T2073" s="21"/>
      <c r="U2073" s="21"/>
      <c r="V2073" s="21"/>
      <c r="W2073" s="21"/>
      <c r="X2073" s="21"/>
      <c r="Y2073" s="21"/>
      <c r="Z2073" s="15"/>
      <c r="AA2073" s="15"/>
      <c r="AB2073" s="15"/>
      <c r="AC2073" s="15"/>
      <c r="AD2073" s="15"/>
      <c r="AE2073" s="15"/>
      <c r="AF2073" s="15"/>
      <c r="AG2073" s="15" t="s">
        <v>131</v>
      </c>
      <c r="AH2073" s="15">
        <v>0</v>
      </c>
      <c r="AI2073" s="15"/>
      <c r="AJ2073" s="15"/>
      <c r="AK2073" s="15"/>
      <c r="AL2073" s="15"/>
      <c r="AM2073" s="15"/>
      <c r="AN2073" s="15"/>
      <c r="AO2073" s="15"/>
      <c r="AP2073" s="15"/>
      <c r="AQ2073" s="15"/>
      <c r="AR2073" s="15"/>
      <c r="AS2073" s="15"/>
      <c r="AT2073" s="15"/>
      <c r="AU2073" s="15"/>
      <c r="AV2073" s="15"/>
      <c r="AW2073" s="15"/>
      <c r="AX2073" s="15"/>
      <c r="AY2073" s="15"/>
      <c r="AZ2073" s="15"/>
      <c r="BA2073" s="15"/>
      <c r="BB2073" s="15"/>
      <c r="BC2073" s="15"/>
      <c r="BD2073" s="15"/>
      <c r="BE2073" s="15"/>
      <c r="BF2073" s="15"/>
      <c r="BG2073" s="15"/>
      <c r="BH2073" s="15"/>
    </row>
    <row r="2074" spans="1:60" outlineLevel="3">
      <c r="A2074" s="18"/>
      <c r="B2074" s="19"/>
      <c r="C2074" s="30" t="s">
        <v>1235</v>
      </c>
      <c r="D2074" s="23"/>
      <c r="E2074" s="34">
        <v>6.9</v>
      </c>
      <c r="F2074" s="21"/>
      <c r="G2074" s="21"/>
      <c r="H2074" s="21"/>
      <c r="I2074" s="21"/>
      <c r="J2074" s="21"/>
      <c r="K2074" s="21"/>
      <c r="L2074" s="21"/>
      <c r="M2074" s="21"/>
      <c r="N2074" s="393"/>
      <c r="O2074" s="393"/>
      <c r="P2074" s="393"/>
      <c r="Q2074" s="393"/>
      <c r="R2074" s="21"/>
      <c r="S2074" s="21"/>
      <c r="T2074" s="21"/>
      <c r="U2074" s="21"/>
      <c r="V2074" s="21"/>
      <c r="W2074" s="21"/>
      <c r="X2074" s="21"/>
      <c r="Y2074" s="21"/>
      <c r="Z2074" s="15"/>
      <c r="AA2074" s="15"/>
      <c r="AB2074" s="15"/>
      <c r="AC2074" s="15"/>
      <c r="AD2074" s="15"/>
      <c r="AE2074" s="15"/>
      <c r="AF2074" s="15"/>
      <c r="AG2074" s="15" t="s">
        <v>131</v>
      </c>
      <c r="AH2074" s="15">
        <v>0</v>
      </c>
      <c r="AI2074" s="15"/>
      <c r="AJ2074" s="15"/>
      <c r="AK2074" s="15"/>
      <c r="AL2074" s="15"/>
      <c r="AM2074" s="15"/>
      <c r="AN2074" s="15"/>
      <c r="AO2074" s="15"/>
      <c r="AP2074" s="15"/>
      <c r="AQ2074" s="15"/>
      <c r="AR2074" s="15"/>
      <c r="AS2074" s="15"/>
      <c r="AT2074" s="15"/>
      <c r="AU2074" s="15"/>
      <c r="AV2074" s="15"/>
      <c r="AW2074" s="15"/>
      <c r="AX2074" s="15"/>
      <c r="AY2074" s="15"/>
      <c r="AZ2074" s="15"/>
      <c r="BA2074" s="15"/>
      <c r="BB2074" s="15"/>
      <c r="BC2074" s="15"/>
      <c r="BD2074" s="15"/>
      <c r="BE2074" s="15"/>
      <c r="BF2074" s="15"/>
      <c r="BG2074" s="15"/>
      <c r="BH2074" s="15"/>
    </row>
    <row r="2075" spans="1:60" outlineLevel="3">
      <c r="A2075" s="18"/>
      <c r="B2075" s="19"/>
      <c r="C2075" s="30" t="s">
        <v>1239</v>
      </c>
      <c r="D2075" s="23"/>
      <c r="E2075" s="34">
        <v>7.2</v>
      </c>
      <c r="F2075" s="21"/>
      <c r="G2075" s="21"/>
      <c r="H2075" s="21"/>
      <c r="I2075" s="21"/>
      <c r="J2075" s="21"/>
      <c r="K2075" s="21"/>
      <c r="L2075" s="21"/>
      <c r="M2075" s="21"/>
      <c r="N2075" s="393"/>
      <c r="O2075" s="393"/>
      <c r="P2075" s="393"/>
      <c r="Q2075" s="393"/>
      <c r="R2075" s="21"/>
      <c r="S2075" s="21"/>
      <c r="T2075" s="21"/>
      <c r="U2075" s="21"/>
      <c r="V2075" s="21"/>
      <c r="W2075" s="21"/>
      <c r="X2075" s="21"/>
      <c r="Y2075" s="21"/>
      <c r="Z2075" s="15"/>
      <c r="AA2075" s="15"/>
      <c r="AB2075" s="15"/>
      <c r="AC2075" s="15"/>
      <c r="AD2075" s="15"/>
      <c r="AE2075" s="15"/>
      <c r="AF2075" s="15"/>
      <c r="AG2075" s="15" t="s">
        <v>131</v>
      </c>
      <c r="AH2075" s="15">
        <v>0</v>
      </c>
      <c r="AI2075" s="15"/>
      <c r="AJ2075" s="15"/>
      <c r="AK2075" s="15"/>
      <c r="AL2075" s="15"/>
      <c r="AM2075" s="15"/>
      <c r="AN2075" s="15"/>
      <c r="AO2075" s="15"/>
      <c r="AP2075" s="15"/>
      <c r="AQ2075" s="15"/>
      <c r="AR2075" s="15"/>
      <c r="AS2075" s="15"/>
      <c r="AT2075" s="15"/>
      <c r="AU2075" s="15"/>
      <c r="AV2075" s="15"/>
      <c r="AW2075" s="15"/>
      <c r="AX2075" s="15"/>
      <c r="AY2075" s="15"/>
      <c r="AZ2075" s="15"/>
      <c r="BA2075" s="15"/>
      <c r="BB2075" s="15"/>
      <c r="BC2075" s="15"/>
      <c r="BD2075" s="15"/>
      <c r="BE2075" s="15"/>
      <c r="BF2075" s="15"/>
      <c r="BG2075" s="15"/>
      <c r="BH2075" s="15"/>
    </row>
    <row r="2076" spans="1:60" outlineLevel="3">
      <c r="A2076" s="18"/>
      <c r="B2076" s="19"/>
      <c r="C2076" s="30" t="s">
        <v>1240</v>
      </c>
      <c r="D2076" s="23"/>
      <c r="E2076" s="34">
        <v>15.4</v>
      </c>
      <c r="F2076" s="21"/>
      <c r="G2076" s="21"/>
      <c r="H2076" s="21"/>
      <c r="I2076" s="21"/>
      <c r="J2076" s="21"/>
      <c r="K2076" s="21"/>
      <c r="L2076" s="21"/>
      <c r="M2076" s="21"/>
      <c r="N2076" s="393"/>
      <c r="O2076" s="393"/>
      <c r="P2076" s="393"/>
      <c r="Q2076" s="393"/>
      <c r="R2076" s="21"/>
      <c r="S2076" s="21"/>
      <c r="T2076" s="21"/>
      <c r="U2076" s="21"/>
      <c r="V2076" s="21"/>
      <c r="W2076" s="21"/>
      <c r="X2076" s="21"/>
      <c r="Y2076" s="21"/>
      <c r="Z2076" s="15"/>
      <c r="AA2076" s="15"/>
      <c r="AB2076" s="15"/>
      <c r="AC2076" s="15"/>
      <c r="AD2076" s="15"/>
      <c r="AE2076" s="15"/>
      <c r="AF2076" s="15"/>
      <c r="AG2076" s="15" t="s">
        <v>131</v>
      </c>
      <c r="AH2076" s="15">
        <v>0</v>
      </c>
      <c r="AI2076" s="15"/>
      <c r="AJ2076" s="15"/>
      <c r="AK2076" s="15"/>
      <c r="AL2076" s="15"/>
      <c r="AM2076" s="15"/>
      <c r="AN2076" s="15"/>
      <c r="AO2076" s="15"/>
      <c r="AP2076" s="15"/>
      <c r="AQ2076" s="15"/>
      <c r="AR2076" s="15"/>
      <c r="AS2076" s="15"/>
      <c r="AT2076" s="15"/>
      <c r="AU2076" s="15"/>
      <c r="AV2076" s="15"/>
      <c r="AW2076" s="15"/>
      <c r="AX2076" s="15"/>
      <c r="AY2076" s="15"/>
      <c r="AZ2076" s="15"/>
      <c r="BA2076" s="15"/>
      <c r="BB2076" s="15"/>
      <c r="BC2076" s="15"/>
      <c r="BD2076" s="15"/>
      <c r="BE2076" s="15"/>
      <c r="BF2076" s="15"/>
      <c r="BG2076" s="15"/>
      <c r="BH2076" s="15"/>
    </row>
    <row r="2077" spans="1:60" outlineLevel="1">
      <c r="A2077" s="25">
        <v>248</v>
      </c>
      <c r="B2077" s="26" t="s">
        <v>1241</v>
      </c>
      <c r="C2077" s="29" t="s">
        <v>1242</v>
      </c>
      <c r="D2077" s="27" t="s">
        <v>156</v>
      </c>
      <c r="E2077" s="35">
        <v>70</v>
      </c>
      <c r="F2077" s="392"/>
      <c r="G2077" s="36">
        <f>ROUND(E2077*F2077,2)</f>
        <v>0</v>
      </c>
      <c r="H2077" s="392"/>
      <c r="I2077" s="36">
        <f>ROUND(E2077*H2077,2)</f>
        <v>0</v>
      </c>
      <c r="J2077" s="392"/>
      <c r="K2077" s="36">
        <f>ROUND(E2077*J2077,2)</f>
        <v>0</v>
      </c>
      <c r="L2077" s="36">
        <v>21</v>
      </c>
      <c r="M2077" s="36">
        <f>G2077*(1+L2077/100)</f>
        <v>0</v>
      </c>
      <c r="N2077" s="35">
        <v>0</v>
      </c>
      <c r="O2077" s="35">
        <f>ROUND(E2077*N2077,2)</f>
        <v>0</v>
      </c>
      <c r="P2077" s="35">
        <v>0</v>
      </c>
      <c r="Q2077" s="35">
        <f>ROUND(E2077*P2077,2)</f>
        <v>0</v>
      </c>
      <c r="R2077" s="36"/>
      <c r="S2077" s="36" t="s">
        <v>236</v>
      </c>
      <c r="T2077" s="28" t="s">
        <v>127</v>
      </c>
      <c r="U2077" s="21">
        <v>0</v>
      </c>
      <c r="V2077" s="21">
        <f>ROUND(E2077*U2077,2)</f>
        <v>0</v>
      </c>
      <c r="W2077" s="21"/>
      <c r="X2077" s="21" t="s">
        <v>135</v>
      </c>
      <c r="Y2077" s="21" t="s">
        <v>2117</v>
      </c>
      <c r="Z2077" s="15"/>
      <c r="AA2077" s="15"/>
      <c r="AB2077" s="15"/>
      <c r="AC2077" s="15"/>
      <c r="AD2077" s="15"/>
      <c r="AE2077" s="15"/>
      <c r="AF2077" s="15"/>
      <c r="AG2077" s="15" t="s">
        <v>136</v>
      </c>
      <c r="AH2077" s="15"/>
      <c r="AI2077" s="15"/>
      <c r="AJ2077" s="15"/>
      <c r="AK2077" s="15"/>
      <c r="AL2077" s="15"/>
      <c r="AM2077" s="15"/>
      <c r="AN2077" s="15"/>
      <c r="AO2077" s="15"/>
      <c r="AP2077" s="15"/>
      <c r="AQ2077" s="15"/>
      <c r="AR2077" s="15"/>
      <c r="AS2077" s="15"/>
      <c r="AT2077" s="15"/>
      <c r="AU2077" s="15"/>
      <c r="AV2077" s="15"/>
      <c r="AW2077" s="15"/>
      <c r="AX2077" s="15"/>
      <c r="AY2077" s="15"/>
      <c r="AZ2077" s="15"/>
      <c r="BA2077" s="15"/>
      <c r="BB2077" s="15"/>
      <c r="BC2077" s="15"/>
      <c r="BD2077" s="15"/>
      <c r="BE2077" s="15"/>
      <c r="BF2077" s="15"/>
      <c r="BG2077" s="15"/>
      <c r="BH2077" s="15"/>
    </row>
    <row r="2078" spans="1:60" outlineLevel="2">
      <c r="A2078" s="18"/>
      <c r="B2078" s="19"/>
      <c r="C2078" s="30" t="s">
        <v>635</v>
      </c>
      <c r="D2078" s="23"/>
      <c r="E2078" s="34">
        <v>21</v>
      </c>
      <c r="F2078" s="21"/>
      <c r="G2078" s="21"/>
      <c r="H2078" s="21"/>
      <c r="I2078" s="21"/>
      <c r="J2078" s="21"/>
      <c r="K2078" s="21"/>
      <c r="L2078" s="21"/>
      <c r="M2078" s="21"/>
      <c r="N2078" s="393"/>
      <c r="O2078" s="393"/>
      <c r="P2078" s="393"/>
      <c r="Q2078" s="393"/>
      <c r="R2078" s="21"/>
      <c r="S2078" s="21"/>
      <c r="T2078" s="21"/>
      <c r="U2078" s="21"/>
      <c r="V2078" s="21"/>
      <c r="W2078" s="21"/>
      <c r="X2078" s="21"/>
      <c r="Y2078" s="21"/>
      <c r="Z2078" s="15"/>
      <c r="AA2078" s="15"/>
      <c r="AB2078" s="15"/>
      <c r="AC2078" s="15"/>
      <c r="AD2078" s="15"/>
      <c r="AE2078" s="15"/>
      <c r="AF2078" s="15"/>
      <c r="AG2078" s="15" t="s">
        <v>131</v>
      </c>
      <c r="AH2078" s="15">
        <v>0</v>
      </c>
      <c r="AI2078" s="15"/>
      <c r="AJ2078" s="15"/>
      <c r="AK2078" s="15"/>
      <c r="AL2078" s="15"/>
      <c r="AM2078" s="15"/>
      <c r="AN2078" s="15"/>
      <c r="AO2078" s="15"/>
      <c r="AP2078" s="15"/>
      <c r="AQ2078" s="15"/>
      <c r="AR2078" s="15"/>
      <c r="AS2078" s="15"/>
      <c r="AT2078" s="15"/>
      <c r="AU2078" s="15"/>
      <c r="AV2078" s="15"/>
      <c r="AW2078" s="15"/>
      <c r="AX2078" s="15"/>
      <c r="AY2078" s="15"/>
      <c r="AZ2078" s="15"/>
      <c r="BA2078" s="15"/>
      <c r="BB2078" s="15"/>
      <c r="BC2078" s="15"/>
      <c r="BD2078" s="15"/>
      <c r="BE2078" s="15"/>
      <c r="BF2078" s="15"/>
      <c r="BG2078" s="15"/>
      <c r="BH2078" s="15"/>
    </row>
    <row r="2079" spans="1:60" outlineLevel="3">
      <c r="A2079" s="18"/>
      <c r="B2079" s="19"/>
      <c r="C2079" s="30" t="s">
        <v>1243</v>
      </c>
      <c r="D2079" s="23"/>
      <c r="E2079" s="34">
        <v>22</v>
      </c>
      <c r="F2079" s="21"/>
      <c r="G2079" s="21"/>
      <c r="H2079" s="21"/>
      <c r="I2079" s="21"/>
      <c r="J2079" s="21"/>
      <c r="K2079" s="21"/>
      <c r="L2079" s="21"/>
      <c r="M2079" s="21"/>
      <c r="N2079" s="393"/>
      <c r="O2079" s="393"/>
      <c r="P2079" s="393"/>
      <c r="Q2079" s="393"/>
      <c r="R2079" s="21"/>
      <c r="S2079" s="21"/>
      <c r="T2079" s="21"/>
      <c r="U2079" s="21"/>
      <c r="V2079" s="21"/>
      <c r="W2079" s="21"/>
      <c r="X2079" s="21"/>
      <c r="Y2079" s="21"/>
      <c r="Z2079" s="15"/>
      <c r="AA2079" s="15"/>
      <c r="AB2079" s="15"/>
      <c r="AC2079" s="15"/>
      <c r="AD2079" s="15"/>
      <c r="AE2079" s="15"/>
      <c r="AF2079" s="15"/>
      <c r="AG2079" s="15" t="s">
        <v>131</v>
      </c>
      <c r="AH2079" s="15">
        <v>0</v>
      </c>
      <c r="AI2079" s="15"/>
      <c r="AJ2079" s="15"/>
      <c r="AK2079" s="15"/>
      <c r="AL2079" s="15"/>
      <c r="AM2079" s="15"/>
      <c r="AN2079" s="15"/>
      <c r="AO2079" s="15"/>
      <c r="AP2079" s="15"/>
      <c r="AQ2079" s="15"/>
      <c r="AR2079" s="15"/>
      <c r="AS2079" s="15"/>
      <c r="AT2079" s="15"/>
      <c r="AU2079" s="15"/>
      <c r="AV2079" s="15"/>
      <c r="AW2079" s="15"/>
      <c r="AX2079" s="15"/>
      <c r="AY2079" s="15"/>
      <c r="AZ2079" s="15"/>
      <c r="BA2079" s="15"/>
      <c r="BB2079" s="15"/>
      <c r="BC2079" s="15"/>
      <c r="BD2079" s="15"/>
      <c r="BE2079" s="15"/>
      <c r="BF2079" s="15"/>
      <c r="BG2079" s="15"/>
      <c r="BH2079" s="15"/>
    </row>
    <row r="2080" spans="1:60" outlineLevel="3">
      <c r="A2080" s="18"/>
      <c r="B2080" s="19"/>
      <c r="C2080" s="30" t="s">
        <v>648</v>
      </c>
      <c r="D2080" s="23"/>
      <c r="E2080" s="34">
        <v>11</v>
      </c>
      <c r="F2080" s="21"/>
      <c r="G2080" s="21"/>
      <c r="H2080" s="21"/>
      <c r="I2080" s="21"/>
      <c r="J2080" s="21"/>
      <c r="K2080" s="21"/>
      <c r="L2080" s="21"/>
      <c r="M2080" s="21"/>
      <c r="N2080" s="393"/>
      <c r="O2080" s="393"/>
      <c r="P2080" s="393"/>
      <c r="Q2080" s="393"/>
      <c r="R2080" s="21"/>
      <c r="S2080" s="21"/>
      <c r="T2080" s="21"/>
      <c r="U2080" s="21"/>
      <c r="V2080" s="21"/>
      <c r="W2080" s="21"/>
      <c r="X2080" s="21"/>
      <c r="Y2080" s="21"/>
      <c r="Z2080" s="15"/>
      <c r="AA2080" s="15"/>
      <c r="AB2080" s="15"/>
      <c r="AC2080" s="15"/>
      <c r="AD2080" s="15"/>
      <c r="AE2080" s="15"/>
      <c r="AF2080" s="15"/>
      <c r="AG2080" s="15" t="s">
        <v>131</v>
      </c>
      <c r="AH2080" s="15">
        <v>0</v>
      </c>
      <c r="AI2080" s="15"/>
      <c r="AJ2080" s="15"/>
      <c r="AK2080" s="15"/>
      <c r="AL2080" s="15"/>
      <c r="AM2080" s="15"/>
      <c r="AN2080" s="15"/>
      <c r="AO2080" s="15"/>
      <c r="AP2080" s="15"/>
      <c r="AQ2080" s="15"/>
      <c r="AR2080" s="15"/>
      <c r="AS2080" s="15"/>
      <c r="AT2080" s="15"/>
      <c r="AU2080" s="15"/>
      <c r="AV2080" s="15"/>
      <c r="AW2080" s="15"/>
      <c r="AX2080" s="15"/>
      <c r="AY2080" s="15"/>
      <c r="AZ2080" s="15"/>
      <c r="BA2080" s="15"/>
      <c r="BB2080" s="15"/>
      <c r="BC2080" s="15"/>
      <c r="BD2080" s="15"/>
      <c r="BE2080" s="15"/>
      <c r="BF2080" s="15"/>
      <c r="BG2080" s="15"/>
      <c r="BH2080" s="15"/>
    </row>
    <row r="2081" spans="1:60" outlineLevel="3">
      <c r="A2081" s="18"/>
      <c r="B2081" s="19"/>
      <c r="C2081" s="30" t="s">
        <v>612</v>
      </c>
      <c r="D2081" s="23"/>
      <c r="E2081" s="34">
        <v>16</v>
      </c>
      <c r="F2081" s="21"/>
      <c r="G2081" s="21"/>
      <c r="H2081" s="21"/>
      <c r="I2081" s="21"/>
      <c r="J2081" s="21"/>
      <c r="K2081" s="21"/>
      <c r="L2081" s="21"/>
      <c r="M2081" s="21"/>
      <c r="N2081" s="393"/>
      <c r="O2081" s="393"/>
      <c r="P2081" s="393"/>
      <c r="Q2081" s="393"/>
      <c r="R2081" s="21"/>
      <c r="S2081" s="21"/>
      <c r="T2081" s="21"/>
      <c r="U2081" s="21"/>
      <c r="V2081" s="21"/>
      <c r="W2081" s="21"/>
      <c r="X2081" s="21"/>
      <c r="Y2081" s="21"/>
      <c r="Z2081" s="15"/>
      <c r="AA2081" s="15"/>
      <c r="AB2081" s="15"/>
      <c r="AC2081" s="15"/>
      <c r="AD2081" s="15"/>
      <c r="AE2081" s="15"/>
      <c r="AF2081" s="15"/>
      <c r="AG2081" s="15" t="s">
        <v>131</v>
      </c>
      <c r="AH2081" s="15">
        <v>0</v>
      </c>
      <c r="AI2081" s="15"/>
      <c r="AJ2081" s="15"/>
      <c r="AK2081" s="15"/>
      <c r="AL2081" s="15"/>
      <c r="AM2081" s="15"/>
      <c r="AN2081" s="15"/>
      <c r="AO2081" s="15"/>
      <c r="AP2081" s="15"/>
      <c r="AQ2081" s="15"/>
      <c r="AR2081" s="15"/>
      <c r="AS2081" s="15"/>
      <c r="AT2081" s="15"/>
      <c r="AU2081" s="15"/>
      <c r="AV2081" s="15"/>
      <c r="AW2081" s="15"/>
      <c r="AX2081" s="15"/>
      <c r="AY2081" s="15"/>
      <c r="AZ2081" s="15"/>
      <c r="BA2081" s="15"/>
      <c r="BB2081" s="15"/>
      <c r="BC2081" s="15"/>
      <c r="BD2081" s="15"/>
      <c r="BE2081" s="15"/>
      <c r="BF2081" s="15"/>
      <c r="BG2081" s="15"/>
      <c r="BH2081" s="15"/>
    </row>
    <row r="2082" spans="1:60" outlineLevel="1">
      <c r="A2082" s="25">
        <v>249</v>
      </c>
      <c r="B2082" s="26" t="s">
        <v>1244</v>
      </c>
      <c r="C2082" s="29" t="s">
        <v>1245</v>
      </c>
      <c r="D2082" s="27" t="s">
        <v>156</v>
      </c>
      <c r="E2082" s="35">
        <v>17</v>
      </c>
      <c r="F2082" s="392"/>
      <c r="G2082" s="36">
        <f>ROUND(E2082*F2082,2)</f>
        <v>0</v>
      </c>
      <c r="H2082" s="392"/>
      <c r="I2082" s="36">
        <f>ROUND(E2082*H2082,2)</f>
        <v>0</v>
      </c>
      <c r="J2082" s="392"/>
      <c r="K2082" s="36">
        <f>ROUND(E2082*J2082,2)</f>
        <v>0</v>
      </c>
      <c r="L2082" s="36">
        <v>21</v>
      </c>
      <c r="M2082" s="36">
        <f>G2082*(1+L2082/100)</f>
        <v>0</v>
      </c>
      <c r="N2082" s="35">
        <v>0</v>
      </c>
      <c r="O2082" s="35">
        <f>ROUND(E2082*N2082,2)</f>
        <v>0</v>
      </c>
      <c r="P2082" s="35">
        <v>0</v>
      </c>
      <c r="Q2082" s="35">
        <f>ROUND(E2082*P2082,2)</f>
        <v>0</v>
      </c>
      <c r="R2082" s="36"/>
      <c r="S2082" s="36" t="s">
        <v>236</v>
      </c>
      <c r="T2082" s="28" t="s">
        <v>127</v>
      </c>
      <c r="U2082" s="21">
        <v>0</v>
      </c>
      <c r="V2082" s="21">
        <f>ROUND(E2082*U2082,2)</f>
        <v>0</v>
      </c>
      <c r="W2082" s="21"/>
      <c r="X2082" s="21" t="s">
        <v>135</v>
      </c>
      <c r="Y2082" s="21" t="s">
        <v>2117</v>
      </c>
      <c r="Z2082" s="15"/>
      <c r="AA2082" s="15"/>
      <c r="AB2082" s="15"/>
      <c r="AC2082" s="15"/>
      <c r="AD2082" s="15"/>
      <c r="AE2082" s="15"/>
      <c r="AF2082" s="15"/>
      <c r="AG2082" s="15" t="s">
        <v>136</v>
      </c>
      <c r="AH2082" s="15"/>
      <c r="AI2082" s="15"/>
      <c r="AJ2082" s="15"/>
      <c r="AK2082" s="15"/>
      <c r="AL2082" s="15"/>
      <c r="AM2082" s="15"/>
      <c r="AN2082" s="15"/>
      <c r="AO2082" s="15"/>
      <c r="AP2082" s="15"/>
      <c r="AQ2082" s="15"/>
      <c r="AR2082" s="15"/>
      <c r="AS2082" s="15"/>
      <c r="AT2082" s="15"/>
      <c r="AU2082" s="15"/>
      <c r="AV2082" s="15"/>
      <c r="AW2082" s="15"/>
      <c r="AX2082" s="15"/>
      <c r="AY2082" s="15"/>
      <c r="AZ2082" s="15"/>
      <c r="BA2082" s="15"/>
      <c r="BB2082" s="15"/>
      <c r="BC2082" s="15"/>
      <c r="BD2082" s="15"/>
      <c r="BE2082" s="15"/>
      <c r="BF2082" s="15"/>
      <c r="BG2082" s="15"/>
      <c r="BH2082" s="15"/>
    </row>
    <row r="2083" spans="1:60" outlineLevel="2">
      <c r="A2083" s="18"/>
      <c r="B2083" s="19"/>
      <c r="C2083" s="30" t="s">
        <v>914</v>
      </c>
      <c r="D2083" s="23"/>
      <c r="E2083" s="34">
        <v>4</v>
      </c>
      <c r="F2083" s="21"/>
      <c r="G2083" s="21"/>
      <c r="H2083" s="21"/>
      <c r="I2083" s="21"/>
      <c r="J2083" s="21"/>
      <c r="K2083" s="21"/>
      <c r="L2083" s="21"/>
      <c r="M2083" s="21"/>
      <c r="N2083" s="393"/>
      <c r="O2083" s="393"/>
      <c r="P2083" s="393"/>
      <c r="Q2083" s="393"/>
      <c r="R2083" s="21"/>
      <c r="S2083" s="21"/>
      <c r="T2083" s="21"/>
      <c r="U2083" s="21"/>
      <c r="V2083" s="21"/>
      <c r="W2083" s="21"/>
      <c r="X2083" s="21"/>
      <c r="Y2083" s="21"/>
      <c r="Z2083" s="15"/>
      <c r="AA2083" s="15"/>
      <c r="AB2083" s="15"/>
      <c r="AC2083" s="15"/>
      <c r="AD2083" s="15"/>
      <c r="AE2083" s="15"/>
      <c r="AF2083" s="15"/>
      <c r="AG2083" s="15" t="s">
        <v>131</v>
      </c>
      <c r="AH2083" s="15">
        <v>0</v>
      </c>
      <c r="AI2083" s="15"/>
      <c r="AJ2083" s="15"/>
      <c r="AK2083" s="15"/>
      <c r="AL2083" s="15"/>
      <c r="AM2083" s="15"/>
      <c r="AN2083" s="15"/>
      <c r="AO2083" s="15"/>
      <c r="AP2083" s="15"/>
      <c r="AQ2083" s="15"/>
      <c r="AR2083" s="15"/>
      <c r="AS2083" s="15"/>
      <c r="AT2083" s="15"/>
      <c r="AU2083" s="15"/>
      <c r="AV2083" s="15"/>
      <c r="AW2083" s="15"/>
      <c r="AX2083" s="15"/>
      <c r="AY2083" s="15"/>
      <c r="AZ2083" s="15"/>
      <c r="BA2083" s="15"/>
      <c r="BB2083" s="15"/>
      <c r="BC2083" s="15"/>
      <c r="BD2083" s="15"/>
      <c r="BE2083" s="15"/>
      <c r="BF2083" s="15"/>
      <c r="BG2083" s="15"/>
      <c r="BH2083" s="15"/>
    </row>
    <row r="2084" spans="1:60" outlineLevel="3">
      <c r="A2084" s="18"/>
      <c r="B2084" s="19"/>
      <c r="C2084" s="30" t="s">
        <v>36</v>
      </c>
      <c r="D2084" s="23"/>
      <c r="E2084" s="34">
        <v>7</v>
      </c>
      <c r="F2084" s="21"/>
      <c r="G2084" s="21"/>
      <c r="H2084" s="21"/>
      <c r="I2084" s="21"/>
      <c r="J2084" s="21"/>
      <c r="K2084" s="21"/>
      <c r="L2084" s="21"/>
      <c r="M2084" s="21"/>
      <c r="N2084" s="393"/>
      <c r="O2084" s="393"/>
      <c r="P2084" s="393"/>
      <c r="Q2084" s="393"/>
      <c r="R2084" s="21"/>
      <c r="S2084" s="21"/>
      <c r="T2084" s="21"/>
      <c r="U2084" s="21"/>
      <c r="V2084" s="21"/>
      <c r="W2084" s="21"/>
      <c r="X2084" s="21"/>
      <c r="Y2084" s="21"/>
      <c r="Z2084" s="15"/>
      <c r="AA2084" s="15"/>
      <c r="AB2084" s="15"/>
      <c r="AC2084" s="15"/>
      <c r="AD2084" s="15"/>
      <c r="AE2084" s="15"/>
      <c r="AF2084" s="15"/>
      <c r="AG2084" s="15" t="s">
        <v>131</v>
      </c>
      <c r="AH2084" s="15">
        <v>0</v>
      </c>
      <c r="AI2084" s="15"/>
      <c r="AJ2084" s="15"/>
      <c r="AK2084" s="15"/>
      <c r="AL2084" s="15"/>
      <c r="AM2084" s="15"/>
      <c r="AN2084" s="15"/>
      <c r="AO2084" s="15"/>
      <c r="AP2084" s="15"/>
      <c r="AQ2084" s="15"/>
      <c r="AR2084" s="15"/>
      <c r="AS2084" s="15"/>
      <c r="AT2084" s="15"/>
      <c r="AU2084" s="15"/>
      <c r="AV2084" s="15"/>
      <c r="AW2084" s="15"/>
      <c r="AX2084" s="15"/>
      <c r="AY2084" s="15"/>
      <c r="AZ2084" s="15"/>
      <c r="BA2084" s="15"/>
      <c r="BB2084" s="15"/>
      <c r="BC2084" s="15"/>
      <c r="BD2084" s="15"/>
      <c r="BE2084" s="15"/>
      <c r="BF2084" s="15"/>
      <c r="BG2084" s="15"/>
      <c r="BH2084" s="15"/>
    </row>
    <row r="2085" spans="1:60" outlineLevel="3">
      <c r="A2085" s="18"/>
      <c r="B2085" s="19"/>
      <c r="C2085" s="30" t="s">
        <v>37</v>
      </c>
      <c r="D2085" s="23"/>
      <c r="E2085" s="34">
        <v>6</v>
      </c>
      <c r="F2085" s="21"/>
      <c r="G2085" s="21"/>
      <c r="H2085" s="21"/>
      <c r="I2085" s="21"/>
      <c r="J2085" s="21"/>
      <c r="K2085" s="21"/>
      <c r="L2085" s="21"/>
      <c r="M2085" s="21"/>
      <c r="N2085" s="393"/>
      <c r="O2085" s="393"/>
      <c r="P2085" s="393"/>
      <c r="Q2085" s="393"/>
      <c r="R2085" s="21"/>
      <c r="S2085" s="21"/>
      <c r="T2085" s="21"/>
      <c r="U2085" s="21"/>
      <c r="V2085" s="21"/>
      <c r="W2085" s="21"/>
      <c r="X2085" s="21"/>
      <c r="Y2085" s="21"/>
      <c r="Z2085" s="15"/>
      <c r="AA2085" s="15"/>
      <c r="AB2085" s="15"/>
      <c r="AC2085" s="15"/>
      <c r="AD2085" s="15"/>
      <c r="AE2085" s="15"/>
      <c r="AF2085" s="15"/>
      <c r="AG2085" s="15" t="s">
        <v>131</v>
      </c>
      <c r="AH2085" s="15">
        <v>0</v>
      </c>
      <c r="AI2085" s="15"/>
      <c r="AJ2085" s="15"/>
      <c r="AK2085" s="15"/>
      <c r="AL2085" s="15"/>
      <c r="AM2085" s="15"/>
      <c r="AN2085" s="15"/>
      <c r="AO2085" s="15"/>
      <c r="AP2085" s="15"/>
      <c r="AQ2085" s="15"/>
      <c r="AR2085" s="15"/>
      <c r="AS2085" s="15"/>
      <c r="AT2085" s="15"/>
      <c r="AU2085" s="15"/>
      <c r="AV2085" s="15"/>
      <c r="AW2085" s="15"/>
      <c r="AX2085" s="15"/>
      <c r="AY2085" s="15"/>
      <c r="AZ2085" s="15"/>
      <c r="BA2085" s="15"/>
      <c r="BB2085" s="15"/>
      <c r="BC2085" s="15"/>
      <c r="BD2085" s="15"/>
      <c r="BE2085" s="15"/>
      <c r="BF2085" s="15"/>
      <c r="BG2085" s="15"/>
      <c r="BH2085" s="15"/>
    </row>
    <row r="2086" spans="1:60" outlineLevel="1">
      <c r="A2086" s="25">
        <v>250</v>
      </c>
      <c r="B2086" s="26" t="s">
        <v>1246</v>
      </c>
      <c r="C2086" s="29" t="s">
        <v>1247</v>
      </c>
      <c r="D2086" s="27" t="s">
        <v>156</v>
      </c>
      <c r="E2086" s="35">
        <v>16</v>
      </c>
      <c r="F2086" s="392"/>
      <c r="G2086" s="36">
        <f>ROUND(E2086*F2086,2)</f>
        <v>0</v>
      </c>
      <c r="H2086" s="392"/>
      <c r="I2086" s="36">
        <f>ROUND(E2086*H2086,2)</f>
        <v>0</v>
      </c>
      <c r="J2086" s="392"/>
      <c r="K2086" s="36">
        <f>ROUND(E2086*J2086,2)</f>
        <v>0</v>
      </c>
      <c r="L2086" s="36">
        <v>21</v>
      </c>
      <c r="M2086" s="36">
        <f>G2086*(1+L2086/100)</f>
        <v>0</v>
      </c>
      <c r="N2086" s="35">
        <v>0</v>
      </c>
      <c r="O2086" s="35">
        <f>ROUND(E2086*N2086,2)</f>
        <v>0</v>
      </c>
      <c r="P2086" s="35">
        <v>0</v>
      </c>
      <c r="Q2086" s="35">
        <f>ROUND(E2086*P2086,2)</f>
        <v>0</v>
      </c>
      <c r="R2086" s="36"/>
      <c r="S2086" s="36" t="s">
        <v>236</v>
      </c>
      <c r="T2086" s="28" t="s">
        <v>127</v>
      </c>
      <c r="U2086" s="21">
        <v>0</v>
      </c>
      <c r="V2086" s="21">
        <f>ROUND(E2086*U2086,2)</f>
        <v>0</v>
      </c>
      <c r="W2086" s="21"/>
      <c r="X2086" s="21" t="s">
        <v>135</v>
      </c>
      <c r="Y2086" s="21" t="s">
        <v>2117</v>
      </c>
      <c r="Z2086" s="15"/>
      <c r="AA2086" s="15"/>
      <c r="AB2086" s="15"/>
      <c r="AC2086" s="15"/>
      <c r="AD2086" s="15"/>
      <c r="AE2086" s="15"/>
      <c r="AF2086" s="15"/>
      <c r="AG2086" s="15" t="s">
        <v>136</v>
      </c>
      <c r="AH2086" s="15"/>
      <c r="AI2086" s="15"/>
      <c r="AJ2086" s="15"/>
      <c r="AK2086" s="15"/>
      <c r="AL2086" s="15"/>
      <c r="AM2086" s="15"/>
      <c r="AN2086" s="15"/>
      <c r="AO2086" s="15"/>
      <c r="AP2086" s="15"/>
      <c r="AQ2086" s="15"/>
      <c r="AR2086" s="15"/>
      <c r="AS2086" s="15"/>
      <c r="AT2086" s="15"/>
      <c r="AU2086" s="15"/>
      <c r="AV2086" s="15"/>
      <c r="AW2086" s="15"/>
      <c r="AX2086" s="15"/>
      <c r="AY2086" s="15"/>
      <c r="AZ2086" s="15"/>
      <c r="BA2086" s="15"/>
      <c r="BB2086" s="15"/>
      <c r="BC2086" s="15"/>
      <c r="BD2086" s="15"/>
      <c r="BE2086" s="15"/>
      <c r="BF2086" s="15"/>
      <c r="BG2086" s="15"/>
      <c r="BH2086" s="15"/>
    </row>
    <row r="2087" spans="1:60" outlineLevel="2">
      <c r="A2087" s="18"/>
      <c r="B2087" s="19"/>
      <c r="C2087" s="30" t="s">
        <v>914</v>
      </c>
      <c r="D2087" s="23"/>
      <c r="E2087" s="34">
        <v>4</v>
      </c>
      <c r="F2087" s="21"/>
      <c r="G2087" s="21"/>
      <c r="H2087" s="21"/>
      <c r="I2087" s="21"/>
      <c r="J2087" s="21"/>
      <c r="K2087" s="21"/>
      <c r="L2087" s="21"/>
      <c r="M2087" s="21"/>
      <c r="N2087" s="393"/>
      <c r="O2087" s="393"/>
      <c r="P2087" s="393"/>
      <c r="Q2087" s="393"/>
      <c r="R2087" s="21"/>
      <c r="S2087" s="21"/>
      <c r="T2087" s="21"/>
      <c r="U2087" s="21"/>
      <c r="V2087" s="21"/>
      <c r="W2087" s="21"/>
      <c r="X2087" s="21"/>
      <c r="Y2087" s="21"/>
      <c r="Z2087" s="15"/>
      <c r="AA2087" s="15"/>
      <c r="AB2087" s="15"/>
      <c r="AC2087" s="15"/>
      <c r="AD2087" s="15"/>
      <c r="AE2087" s="15"/>
      <c r="AF2087" s="15"/>
      <c r="AG2087" s="15" t="s">
        <v>131</v>
      </c>
      <c r="AH2087" s="15">
        <v>0</v>
      </c>
      <c r="AI2087" s="15"/>
      <c r="AJ2087" s="15"/>
      <c r="AK2087" s="15"/>
      <c r="AL2087" s="15"/>
      <c r="AM2087" s="15"/>
      <c r="AN2087" s="15"/>
      <c r="AO2087" s="15"/>
      <c r="AP2087" s="15"/>
      <c r="AQ2087" s="15"/>
      <c r="AR2087" s="15"/>
      <c r="AS2087" s="15"/>
      <c r="AT2087" s="15"/>
      <c r="AU2087" s="15"/>
      <c r="AV2087" s="15"/>
      <c r="AW2087" s="15"/>
      <c r="AX2087" s="15"/>
      <c r="AY2087" s="15"/>
      <c r="AZ2087" s="15"/>
      <c r="BA2087" s="15"/>
      <c r="BB2087" s="15"/>
      <c r="BC2087" s="15"/>
      <c r="BD2087" s="15"/>
      <c r="BE2087" s="15"/>
      <c r="BF2087" s="15"/>
      <c r="BG2087" s="15"/>
      <c r="BH2087" s="15"/>
    </row>
    <row r="2088" spans="1:60" outlineLevel="3">
      <c r="A2088" s="18"/>
      <c r="B2088" s="19"/>
      <c r="C2088" s="30" t="s">
        <v>914</v>
      </c>
      <c r="D2088" s="23"/>
      <c r="E2088" s="34">
        <v>4</v>
      </c>
      <c r="F2088" s="21"/>
      <c r="G2088" s="21"/>
      <c r="H2088" s="21"/>
      <c r="I2088" s="21"/>
      <c r="J2088" s="21"/>
      <c r="K2088" s="21"/>
      <c r="L2088" s="21"/>
      <c r="M2088" s="21"/>
      <c r="N2088" s="393"/>
      <c r="O2088" s="393"/>
      <c r="P2088" s="393"/>
      <c r="Q2088" s="393"/>
      <c r="R2088" s="21"/>
      <c r="S2088" s="21"/>
      <c r="T2088" s="21"/>
      <c r="U2088" s="21"/>
      <c r="V2088" s="21"/>
      <c r="W2088" s="21"/>
      <c r="X2088" s="21"/>
      <c r="Y2088" s="21"/>
      <c r="Z2088" s="15"/>
      <c r="AA2088" s="15"/>
      <c r="AB2088" s="15"/>
      <c r="AC2088" s="15"/>
      <c r="AD2088" s="15"/>
      <c r="AE2088" s="15"/>
      <c r="AF2088" s="15"/>
      <c r="AG2088" s="15" t="s">
        <v>131</v>
      </c>
      <c r="AH2088" s="15">
        <v>0</v>
      </c>
      <c r="AI2088" s="15"/>
      <c r="AJ2088" s="15"/>
      <c r="AK2088" s="15"/>
      <c r="AL2088" s="15"/>
      <c r="AM2088" s="15"/>
      <c r="AN2088" s="15"/>
      <c r="AO2088" s="15"/>
      <c r="AP2088" s="15"/>
      <c r="AQ2088" s="15"/>
      <c r="AR2088" s="15"/>
      <c r="AS2088" s="15"/>
      <c r="AT2088" s="15"/>
      <c r="AU2088" s="15"/>
      <c r="AV2088" s="15"/>
      <c r="AW2088" s="15"/>
      <c r="AX2088" s="15"/>
      <c r="AY2088" s="15"/>
      <c r="AZ2088" s="15"/>
      <c r="BA2088" s="15"/>
      <c r="BB2088" s="15"/>
      <c r="BC2088" s="15"/>
      <c r="BD2088" s="15"/>
      <c r="BE2088" s="15"/>
      <c r="BF2088" s="15"/>
      <c r="BG2088" s="15"/>
      <c r="BH2088" s="15"/>
    </row>
    <row r="2089" spans="1:60" outlineLevel="3">
      <c r="A2089" s="18"/>
      <c r="B2089" s="19"/>
      <c r="C2089" s="30" t="s">
        <v>914</v>
      </c>
      <c r="D2089" s="23"/>
      <c r="E2089" s="34">
        <v>4</v>
      </c>
      <c r="F2089" s="21"/>
      <c r="G2089" s="21"/>
      <c r="H2089" s="21"/>
      <c r="I2089" s="21"/>
      <c r="J2089" s="21"/>
      <c r="K2089" s="21"/>
      <c r="L2089" s="21"/>
      <c r="M2089" s="21"/>
      <c r="N2089" s="393"/>
      <c r="O2089" s="393"/>
      <c r="P2089" s="393"/>
      <c r="Q2089" s="393"/>
      <c r="R2089" s="21"/>
      <c r="S2089" s="21"/>
      <c r="T2089" s="21"/>
      <c r="U2089" s="21"/>
      <c r="V2089" s="21"/>
      <c r="W2089" s="21"/>
      <c r="X2089" s="21"/>
      <c r="Y2089" s="21"/>
      <c r="Z2089" s="15"/>
      <c r="AA2089" s="15"/>
      <c r="AB2089" s="15"/>
      <c r="AC2089" s="15"/>
      <c r="AD2089" s="15"/>
      <c r="AE2089" s="15"/>
      <c r="AF2089" s="15"/>
      <c r="AG2089" s="15" t="s">
        <v>131</v>
      </c>
      <c r="AH2089" s="15">
        <v>0</v>
      </c>
      <c r="AI2089" s="15"/>
      <c r="AJ2089" s="15"/>
      <c r="AK2089" s="15"/>
      <c r="AL2089" s="15"/>
      <c r="AM2089" s="15"/>
      <c r="AN2089" s="15"/>
      <c r="AO2089" s="15"/>
      <c r="AP2089" s="15"/>
      <c r="AQ2089" s="15"/>
      <c r="AR2089" s="15"/>
      <c r="AS2089" s="15"/>
      <c r="AT2089" s="15"/>
      <c r="AU2089" s="15"/>
      <c r="AV2089" s="15"/>
      <c r="AW2089" s="15"/>
      <c r="AX2089" s="15"/>
      <c r="AY2089" s="15"/>
      <c r="AZ2089" s="15"/>
      <c r="BA2089" s="15"/>
      <c r="BB2089" s="15"/>
      <c r="BC2089" s="15"/>
      <c r="BD2089" s="15"/>
      <c r="BE2089" s="15"/>
      <c r="BF2089" s="15"/>
      <c r="BG2089" s="15"/>
      <c r="BH2089" s="15"/>
    </row>
    <row r="2090" spans="1:60" outlineLevel="3">
      <c r="A2090" s="18"/>
      <c r="B2090" s="19"/>
      <c r="C2090" s="30" t="s">
        <v>914</v>
      </c>
      <c r="D2090" s="23"/>
      <c r="E2090" s="34">
        <v>4</v>
      </c>
      <c r="F2090" s="21"/>
      <c r="G2090" s="21"/>
      <c r="H2090" s="21"/>
      <c r="I2090" s="21"/>
      <c r="J2090" s="21"/>
      <c r="K2090" s="21"/>
      <c r="L2090" s="21"/>
      <c r="M2090" s="21"/>
      <c r="N2090" s="393"/>
      <c r="O2090" s="393"/>
      <c r="P2090" s="393"/>
      <c r="Q2090" s="393"/>
      <c r="R2090" s="21"/>
      <c r="S2090" s="21"/>
      <c r="T2090" s="21"/>
      <c r="U2090" s="21"/>
      <c r="V2090" s="21"/>
      <c r="W2090" s="21"/>
      <c r="X2090" s="21"/>
      <c r="Y2090" s="21"/>
      <c r="Z2090" s="15"/>
      <c r="AA2090" s="15"/>
      <c r="AB2090" s="15"/>
      <c r="AC2090" s="15"/>
      <c r="AD2090" s="15"/>
      <c r="AE2090" s="15"/>
      <c r="AF2090" s="15"/>
      <c r="AG2090" s="15" t="s">
        <v>131</v>
      </c>
      <c r="AH2090" s="15">
        <v>0</v>
      </c>
      <c r="AI2090" s="15"/>
      <c r="AJ2090" s="15"/>
      <c r="AK2090" s="15"/>
      <c r="AL2090" s="15"/>
      <c r="AM2090" s="15"/>
      <c r="AN2090" s="15"/>
      <c r="AO2090" s="15"/>
      <c r="AP2090" s="15"/>
      <c r="AQ2090" s="15"/>
      <c r="AR2090" s="15"/>
      <c r="AS2090" s="15"/>
      <c r="AT2090" s="15"/>
      <c r="AU2090" s="15"/>
      <c r="AV2090" s="15"/>
      <c r="AW2090" s="15"/>
      <c r="AX2090" s="15"/>
      <c r="AY2090" s="15"/>
      <c r="AZ2090" s="15"/>
      <c r="BA2090" s="15"/>
      <c r="BB2090" s="15"/>
      <c r="BC2090" s="15"/>
      <c r="BD2090" s="15"/>
      <c r="BE2090" s="15"/>
      <c r="BF2090" s="15"/>
      <c r="BG2090" s="15"/>
      <c r="BH2090" s="15"/>
    </row>
    <row r="2091" spans="1:60" outlineLevel="1">
      <c r="A2091" s="25">
        <v>251</v>
      </c>
      <c r="B2091" s="26" t="s">
        <v>1248</v>
      </c>
      <c r="C2091" s="29" t="s">
        <v>1249</v>
      </c>
      <c r="D2091" s="27" t="s">
        <v>156</v>
      </c>
      <c r="E2091" s="35">
        <v>40</v>
      </c>
      <c r="F2091" s="392"/>
      <c r="G2091" s="36">
        <f>ROUND(E2091*F2091,2)</f>
        <v>0</v>
      </c>
      <c r="H2091" s="392"/>
      <c r="I2091" s="36">
        <f>ROUND(E2091*H2091,2)</f>
        <v>0</v>
      </c>
      <c r="J2091" s="392"/>
      <c r="K2091" s="36">
        <f>ROUND(E2091*J2091,2)</f>
        <v>0</v>
      </c>
      <c r="L2091" s="36">
        <v>21</v>
      </c>
      <c r="M2091" s="36">
        <f>G2091*(1+L2091/100)</f>
        <v>0</v>
      </c>
      <c r="N2091" s="35">
        <v>0</v>
      </c>
      <c r="O2091" s="35">
        <f>ROUND(E2091*N2091,2)</f>
        <v>0</v>
      </c>
      <c r="P2091" s="35">
        <v>0</v>
      </c>
      <c r="Q2091" s="35">
        <f>ROUND(E2091*P2091,2)</f>
        <v>0</v>
      </c>
      <c r="R2091" s="36"/>
      <c r="S2091" s="36" t="s">
        <v>236</v>
      </c>
      <c r="T2091" s="28" t="s">
        <v>127</v>
      </c>
      <c r="U2091" s="21">
        <v>0</v>
      </c>
      <c r="V2091" s="21">
        <f>ROUND(E2091*U2091,2)</f>
        <v>0</v>
      </c>
      <c r="W2091" s="21"/>
      <c r="X2091" s="21" t="s">
        <v>135</v>
      </c>
      <c r="Y2091" s="21" t="s">
        <v>2117</v>
      </c>
      <c r="Z2091" s="15"/>
      <c r="AA2091" s="15"/>
      <c r="AB2091" s="15"/>
      <c r="AC2091" s="15"/>
      <c r="AD2091" s="15"/>
      <c r="AE2091" s="15"/>
      <c r="AF2091" s="15"/>
      <c r="AG2091" s="15" t="s">
        <v>136</v>
      </c>
      <c r="AH2091" s="15"/>
      <c r="AI2091" s="15"/>
      <c r="AJ2091" s="15"/>
      <c r="AK2091" s="15"/>
      <c r="AL2091" s="15"/>
      <c r="AM2091" s="15"/>
      <c r="AN2091" s="15"/>
      <c r="AO2091" s="15"/>
      <c r="AP2091" s="15"/>
      <c r="AQ2091" s="15"/>
      <c r="AR2091" s="15"/>
      <c r="AS2091" s="15"/>
      <c r="AT2091" s="15"/>
      <c r="AU2091" s="15"/>
      <c r="AV2091" s="15"/>
      <c r="AW2091" s="15"/>
      <c r="AX2091" s="15"/>
      <c r="AY2091" s="15"/>
      <c r="AZ2091" s="15"/>
      <c r="BA2091" s="15"/>
      <c r="BB2091" s="15"/>
      <c r="BC2091" s="15"/>
      <c r="BD2091" s="15"/>
      <c r="BE2091" s="15"/>
      <c r="BF2091" s="15"/>
      <c r="BG2091" s="15"/>
      <c r="BH2091" s="15"/>
    </row>
    <row r="2092" spans="1:60" outlineLevel="2">
      <c r="A2092" s="18"/>
      <c r="B2092" s="19"/>
      <c r="C2092" s="30" t="s">
        <v>1250</v>
      </c>
      <c r="D2092" s="23"/>
      <c r="E2092" s="34">
        <v>10</v>
      </c>
      <c r="F2092" s="21"/>
      <c r="G2092" s="21"/>
      <c r="H2092" s="21"/>
      <c r="I2092" s="21"/>
      <c r="J2092" s="21"/>
      <c r="K2092" s="21"/>
      <c r="L2092" s="21"/>
      <c r="M2092" s="21"/>
      <c r="N2092" s="393"/>
      <c r="O2092" s="393"/>
      <c r="P2092" s="393"/>
      <c r="Q2092" s="393"/>
      <c r="R2092" s="21"/>
      <c r="S2092" s="21"/>
      <c r="T2092" s="21"/>
      <c r="U2092" s="21"/>
      <c r="V2092" s="21"/>
      <c r="W2092" s="21"/>
      <c r="X2092" s="21"/>
      <c r="Y2092" s="21"/>
      <c r="Z2092" s="15"/>
      <c r="AA2092" s="15"/>
      <c r="AB2092" s="15"/>
      <c r="AC2092" s="15"/>
      <c r="AD2092" s="15"/>
      <c r="AE2092" s="15"/>
      <c r="AF2092" s="15"/>
      <c r="AG2092" s="15" t="s">
        <v>131</v>
      </c>
      <c r="AH2092" s="15">
        <v>0</v>
      </c>
      <c r="AI2092" s="15"/>
      <c r="AJ2092" s="15"/>
      <c r="AK2092" s="15"/>
      <c r="AL2092" s="15"/>
      <c r="AM2092" s="15"/>
      <c r="AN2092" s="15"/>
      <c r="AO2092" s="15"/>
      <c r="AP2092" s="15"/>
      <c r="AQ2092" s="15"/>
      <c r="AR2092" s="15"/>
      <c r="AS2092" s="15"/>
      <c r="AT2092" s="15"/>
      <c r="AU2092" s="15"/>
      <c r="AV2092" s="15"/>
      <c r="AW2092" s="15"/>
      <c r="AX2092" s="15"/>
      <c r="AY2092" s="15"/>
      <c r="AZ2092" s="15"/>
      <c r="BA2092" s="15"/>
      <c r="BB2092" s="15"/>
      <c r="BC2092" s="15"/>
      <c r="BD2092" s="15"/>
      <c r="BE2092" s="15"/>
      <c r="BF2092" s="15"/>
      <c r="BG2092" s="15"/>
      <c r="BH2092" s="15"/>
    </row>
    <row r="2093" spans="1:60" outlineLevel="3">
      <c r="A2093" s="18"/>
      <c r="B2093" s="19"/>
      <c r="C2093" s="30" t="s">
        <v>1250</v>
      </c>
      <c r="D2093" s="23"/>
      <c r="E2093" s="34">
        <v>10</v>
      </c>
      <c r="F2093" s="21"/>
      <c r="G2093" s="21"/>
      <c r="H2093" s="21"/>
      <c r="I2093" s="21"/>
      <c r="J2093" s="21"/>
      <c r="K2093" s="21"/>
      <c r="L2093" s="21"/>
      <c r="M2093" s="21"/>
      <c r="N2093" s="393"/>
      <c r="O2093" s="393"/>
      <c r="P2093" s="393"/>
      <c r="Q2093" s="393"/>
      <c r="R2093" s="21"/>
      <c r="S2093" s="21"/>
      <c r="T2093" s="21"/>
      <c r="U2093" s="21"/>
      <c r="V2093" s="21"/>
      <c r="W2093" s="21"/>
      <c r="X2093" s="21"/>
      <c r="Y2093" s="21"/>
      <c r="Z2093" s="15"/>
      <c r="AA2093" s="15"/>
      <c r="AB2093" s="15"/>
      <c r="AC2093" s="15"/>
      <c r="AD2093" s="15"/>
      <c r="AE2093" s="15"/>
      <c r="AF2093" s="15"/>
      <c r="AG2093" s="15" t="s">
        <v>131</v>
      </c>
      <c r="AH2093" s="15">
        <v>0</v>
      </c>
      <c r="AI2093" s="15"/>
      <c r="AJ2093" s="15"/>
      <c r="AK2093" s="15"/>
      <c r="AL2093" s="15"/>
      <c r="AM2093" s="15"/>
      <c r="AN2093" s="15"/>
      <c r="AO2093" s="15"/>
      <c r="AP2093" s="15"/>
      <c r="AQ2093" s="15"/>
      <c r="AR2093" s="15"/>
      <c r="AS2093" s="15"/>
      <c r="AT2093" s="15"/>
      <c r="AU2093" s="15"/>
      <c r="AV2093" s="15"/>
      <c r="AW2093" s="15"/>
      <c r="AX2093" s="15"/>
      <c r="AY2093" s="15"/>
      <c r="AZ2093" s="15"/>
      <c r="BA2093" s="15"/>
      <c r="BB2093" s="15"/>
      <c r="BC2093" s="15"/>
      <c r="BD2093" s="15"/>
      <c r="BE2093" s="15"/>
      <c r="BF2093" s="15"/>
      <c r="BG2093" s="15"/>
      <c r="BH2093" s="15"/>
    </row>
    <row r="2094" spans="1:60" outlineLevel="3">
      <c r="A2094" s="18"/>
      <c r="B2094" s="19"/>
      <c r="C2094" s="30" t="s">
        <v>1250</v>
      </c>
      <c r="D2094" s="23"/>
      <c r="E2094" s="34">
        <v>10</v>
      </c>
      <c r="F2094" s="21"/>
      <c r="G2094" s="21"/>
      <c r="H2094" s="21"/>
      <c r="I2094" s="21"/>
      <c r="J2094" s="21"/>
      <c r="K2094" s="21"/>
      <c r="L2094" s="21"/>
      <c r="M2094" s="21"/>
      <c r="N2094" s="393"/>
      <c r="O2094" s="393"/>
      <c r="P2094" s="393"/>
      <c r="Q2094" s="393"/>
      <c r="R2094" s="21"/>
      <c r="S2094" s="21"/>
      <c r="T2094" s="21"/>
      <c r="U2094" s="21"/>
      <c r="V2094" s="21"/>
      <c r="W2094" s="21"/>
      <c r="X2094" s="21"/>
      <c r="Y2094" s="21"/>
      <c r="Z2094" s="15"/>
      <c r="AA2094" s="15"/>
      <c r="AB2094" s="15"/>
      <c r="AC2094" s="15"/>
      <c r="AD2094" s="15"/>
      <c r="AE2094" s="15"/>
      <c r="AF2094" s="15"/>
      <c r="AG2094" s="15" t="s">
        <v>131</v>
      </c>
      <c r="AH2094" s="15">
        <v>0</v>
      </c>
      <c r="AI2094" s="15"/>
      <c r="AJ2094" s="15"/>
      <c r="AK2094" s="15"/>
      <c r="AL2094" s="15"/>
      <c r="AM2094" s="15"/>
      <c r="AN2094" s="15"/>
      <c r="AO2094" s="15"/>
      <c r="AP2094" s="15"/>
      <c r="AQ2094" s="15"/>
      <c r="AR2094" s="15"/>
      <c r="AS2094" s="15"/>
      <c r="AT2094" s="15"/>
      <c r="AU2094" s="15"/>
      <c r="AV2094" s="15"/>
      <c r="AW2094" s="15"/>
      <c r="AX2094" s="15"/>
      <c r="AY2094" s="15"/>
      <c r="AZ2094" s="15"/>
      <c r="BA2094" s="15"/>
      <c r="BB2094" s="15"/>
      <c r="BC2094" s="15"/>
      <c r="BD2094" s="15"/>
      <c r="BE2094" s="15"/>
      <c r="BF2094" s="15"/>
      <c r="BG2094" s="15"/>
      <c r="BH2094" s="15"/>
    </row>
    <row r="2095" spans="1:60" outlineLevel="3">
      <c r="A2095" s="18"/>
      <c r="B2095" s="19"/>
      <c r="C2095" s="30" t="s">
        <v>1250</v>
      </c>
      <c r="D2095" s="23"/>
      <c r="E2095" s="34">
        <v>10</v>
      </c>
      <c r="F2095" s="21"/>
      <c r="G2095" s="21"/>
      <c r="H2095" s="21"/>
      <c r="I2095" s="21"/>
      <c r="J2095" s="21"/>
      <c r="K2095" s="21"/>
      <c r="L2095" s="21"/>
      <c r="M2095" s="21"/>
      <c r="N2095" s="393"/>
      <c r="O2095" s="393"/>
      <c r="P2095" s="393"/>
      <c r="Q2095" s="393"/>
      <c r="R2095" s="21"/>
      <c r="S2095" s="21"/>
      <c r="T2095" s="21"/>
      <c r="U2095" s="21"/>
      <c r="V2095" s="21"/>
      <c r="W2095" s="21"/>
      <c r="X2095" s="21"/>
      <c r="Y2095" s="21"/>
      <c r="Z2095" s="15"/>
      <c r="AA2095" s="15"/>
      <c r="AB2095" s="15"/>
      <c r="AC2095" s="15"/>
      <c r="AD2095" s="15"/>
      <c r="AE2095" s="15"/>
      <c r="AF2095" s="15"/>
      <c r="AG2095" s="15" t="s">
        <v>131</v>
      </c>
      <c r="AH2095" s="15">
        <v>0</v>
      </c>
      <c r="AI2095" s="15"/>
      <c r="AJ2095" s="15"/>
      <c r="AK2095" s="15"/>
      <c r="AL2095" s="15"/>
      <c r="AM2095" s="15"/>
      <c r="AN2095" s="15"/>
      <c r="AO2095" s="15"/>
      <c r="AP2095" s="15"/>
      <c r="AQ2095" s="15"/>
      <c r="AR2095" s="15"/>
      <c r="AS2095" s="15"/>
      <c r="AT2095" s="15"/>
      <c r="AU2095" s="15"/>
      <c r="AV2095" s="15"/>
      <c r="AW2095" s="15"/>
      <c r="AX2095" s="15"/>
      <c r="AY2095" s="15"/>
      <c r="AZ2095" s="15"/>
      <c r="BA2095" s="15"/>
      <c r="BB2095" s="15"/>
      <c r="BC2095" s="15"/>
      <c r="BD2095" s="15"/>
      <c r="BE2095" s="15"/>
      <c r="BF2095" s="15"/>
      <c r="BG2095" s="15"/>
      <c r="BH2095" s="15"/>
    </row>
    <row r="2096" spans="1:60" outlineLevel="1">
      <c r="A2096" s="25">
        <v>252</v>
      </c>
      <c r="B2096" s="26" t="s">
        <v>1251</v>
      </c>
      <c r="C2096" s="29" t="s">
        <v>1252</v>
      </c>
      <c r="D2096" s="27" t="s">
        <v>156</v>
      </c>
      <c r="E2096" s="35">
        <v>32</v>
      </c>
      <c r="F2096" s="392"/>
      <c r="G2096" s="36">
        <f>ROUND(E2096*F2096,2)</f>
        <v>0</v>
      </c>
      <c r="H2096" s="392"/>
      <c r="I2096" s="36">
        <f>ROUND(E2096*H2096,2)</f>
        <v>0</v>
      </c>
      <c r="J2096" s="392"/>
      <c r="K2096" s="36">
        <f>ROUND(E2096*J2096,2)</f>
        <v>0</v>
      </c>
      <c r="L2096" s="36">
        <v>21</v>
      </c>
      <c r="M2096" s="36">
        <f>G2096*(1+L2096/100)</f>
        <v>0</v>
      </c>
      <c r="N2096" s="35">
        <v>0</v>
      </c>
      <c r="O2096" s="35">
        <f>ROUND(E2096*N2096,2)</f>
        <v>0</v>
      </c>
      <c r="P2096" s="35">
        <v>0</v>
      </c>
      <c r="Q2096" s="35">
        <f>ROUND(E2096*P2096,2)</f>
        <v>0</v>
      </c>
      <c r="R2096" s="36"/>
      <c r="S2096" s="36" t="s">
        <v>236</v>
      </c>
      <c r="T2096" s="28" t="s">
        <v>127</v>
      </c>
      <c r="U2096" s="21">
        <v>0</v>
      </c>
      <c r="V2096" s="21">
        <f>ROUND(E2096*U2096,2)</f>
        <v>0</v>
      </c>
      <c r="W2096" s="21"/>
      <c r="X2096" s="21" t="s">
        <v>135</v>
      </c>
      <c r="Y2096" s="21" t="s">
        <v>2117</v>
      </c>
      <c r="Z2096" s="15"/>
      <c r="AA2096" s="15"/>
      <c r="AB2096" s="15"/>
      <c r="AC2096" s="15"/>
      <c r="AD2096" s="15"/>
      <c r="AE2096" s="15"/>
      <c r="AF2096" s="15"/>
      <c r="AG2096" s="15" t="s">
        <v>136</v>
      </c>
      <c r="AH2096" s="15"/>
      <c r="AI2096" s="15"/>
      <c r="AJ2096" s="15"/>
      <c r="AK2096" s="15"/>
      <c r="AL2096" s="15"/>
      <c r="AM2096" s="15"/>
      <c r="AN2096" s="15"/>
      <c r="AO2096" s="15"/>
      <c r="AP2096" s="15"/>
      <c r="AQ2096" s="15"/>
      <c r="AR2096" s="15"/>
      <c r="AS2096" s="15"/>
      <c r="AT2096" s="15"/>
      <c r="AU2096" s="15"/>
      <c r="AV2096" s="15"/>
      <c r="AW2096" s="15"/>
      <c r="AX2096" s="15"/>
      <c r="AY2096" s="15"/>
      <c r="AZ2096" s="15"/>
      <c r="BA2096" s="15"/>
      <c r="BB2096" s="15"/>
      <c r="BC2096" s="15"/>
      <c r="BD2096" s="15"/>
      <c r="BE2096" s="15"/>
      <c r="BF2096" s="15"/>
      <c r="BG2096" s="15"/>
      <c r="BH2096" s="15"/>
    </row>
    <row r="2097" spans="1:60" outlineLevel="2">
      <c r="A2097" s="18"/>
      <c r="B2097" s="19"/>
      <c r="C2097" s="30" t="s">
        <v>647</v>
      </c>
      <c r="D2097" s="23"/>
      <c r="E2097" s="34">
        <v>8</v>
      </c>
      <c r="F2097" s="21"/>
      <c r="G2097" s="21"/>
      <c r="H2097" s="21"/>
      <c r="I2097" s="21"/>
      <c r="J2097" s="21"/>
      <c r="K2097" s="21"/>
      <c r="L2097" s="21"/>
      <c r="M2097" s="21"/>
      <c r="N2097" s="393"/>
      <c r="O2097" s="393"/>
      <c r="P2097" s="393"/>
      <c r="Q2097" s="393"/>
      <c r="R2097" s="21"/>
      <c r="S2097" s="21"/>
      <c r="T2097" s="21"/>
      <c r="U2097" s="21"/>
      <c r="V2097" s="21"/>
      <c r="W2097" s="21"/>
      <c r="X2097" s="21"/>
      <c r="Y2097" s="21"/>
      <c r="Z2097" s="15"/>
      <c r="AA2097" s="15"/>
      <c r="AB2097" s="15"/>
      <c r="AC2097" s="15"/>
      <c r="AD2097" s="15"/>
      <c r="AE2097" s="15"/>
      <c r="AF2097" s="15"/>
      <c r="AG2097" s="15" t="s">
        <v>131</v>
      </c>
      <c r="AH2097" s="15">
        <v>0</v>
      </c>
      <c r="AI2097" s="15"/>
      <c r="AJ2097" s="15"/>
      <c r="AK2097" s="15"/>
      <c r="AL2097" s="15"/>
      <c r="AM2097" s="15"/>
      <c r="AN2097" s="15"/>
      <c r="AO2097" s="15"/>
      <c r="AP2097" s="15"/>
      <c r="AQ2097" s="15"/>
      <c r="AR2097" s="15"/>
      <c r="AS2097" s="15"/>
      <c r="AT2097" s="15"/>
      <c r="AU2097" s="15"/>
      <c r="AV2097" s="15"/>
      <c r="AW2097" s="15"/>
      <c r="AX2097" s="15"/>
      <c r="AY2097" s="15"/>
      <c r="AZ2097" s="15"/>
      <c r="BA2097" s="15"/>
      <c r="BB2097" s="15"/>
      <c r="BC2097" s="15"/>
      <c r="BD2097" s="15"/>
      <c r="BE2097" s="15"/>
      <c r="BF2097" s="15"/>
      <c r="BG2097" s="15"/>
      <c r="BH2097" s="15"/>
    </row>
    <row r="2098" spans="1:60" outlineLevel="3">
      <c r="A2098" s="18"/>
      <c r="B2098" s="19"/>
      <c r="C2098" s="30" t="s">
        <v>647</v>
      </c>
      <c r="D2098" s="23"/>
      <c r="E2098" s="34">
        <v>8</v>
      </c>
      <c r="F2098" s="21"/>
      <c r="G2098" s="21"/>
      <c r="H2098" s="21"/>
      <c r="I2098" s="21"/>
      <c r="J2098" s="21"/>
      <c r="K2098" s="21"/>
      <c r="L2098" s="21"/>
      <c r="M2098" s="21"/>
      <c r="N2098" s="393"/>
      <c r="O2098" s="393"/>
      <c r="P2098" s="393"/>
      <c r="Q2098" s="393"/>
      <c r="R2098" s="21"/>
      <c r="S2098" s="21"/>
      <c r="T2098" s="21"/>
      <c r="U2098" s="21"/>
      <c r="V2098" s="21"/>
      <c r="W2098" s="21"/>
      <c r="X2098" s="21"/>
      <c r="Y2098" s="21"/>
      <c r="Z2098" s="15"/>
      <c r="AA2098" s="15"/>
      <c r="AB2098" s="15"/>
      <c r="AC2098" s="15"/>
      <c r="AD2098" s="15"/>
      <c r="AE2098" s="15"/>
      <c r="AF2098" s="15"/>
      <c r="AG2098" s="15" t="s">
        <v>131</v>
      </c>
      <c r="AH2098" s="15">
        <v>0</v>
      </c>
      <c r="AI2098" s="15"/>
      <c r="AJ2098" s="15"/>
      <c r="AK2098" s="15"/>
      <c r="AL2098" s="15"/>
      <c r="AM2098" s="15"/>
      <c r="AN2098" s="15"/>
      <c r="AO2098" s="15"/>
      <c r="AP2098" s="15"/>
      <c r="AQ2098" s="15"/>
      <c r="AR2098" s="15"/>
      <c r="AS2098" s="15"/>
      <c r="AT2098" s="15"/>
      <c r="AU2098" s="15"/>
      <c r="AV2098" s="15"/>
      <c r="AW2098" s="15"/>
      <c r="AX2098" s="15"/>
      <c r="AY2098" s="15"/>
      <c r="AZ2098" s="15"/>
      <c r="BA2098" s="15"/>
      <c r="BB2098" s="15"/>
      <c r="BC2098" s="15"/>
      <c r="BD2098" s="15"/>
      <c r="BE2098" s="15"/>
      <c r="BF2098" s="15"/>
      <c r="BG2098" s="15"/>
      <c r="BH2098" s="15"/>
    </row>
    <row r="2099" spans="1:60" outlineLevel="3">
      <c r="A2099" s="18"/>
      <c r="B2099" s="19"/>
      <c r="C2099" s="30" t="s">
        <v>647</v>
      </c>
      <c r="D2099" s="23"/>
      <c r="E2099" s="34">
        <v>8</v>
      </c>
      <c r="F2099" s="21"/>
      <c r="G2099" s="21"/>
      <c r="H2099" s="21"/>
      <c r="I2099" s="21"/>
      <c r="J2099" s="21"/>
      <c r="K2099" s="21"/>
      <c r="L2099" s="21"/>
      <c r="M2099" s="21"/>
      <c r="N2099" s="393"/>
      <c r="O2099" s="393"/>
      <c r="P2099" s="393"/>
      <c r="Q2099" s="393"/>
      <c r="R2099" s="21"/>
      <c r="S2099" s="21"/>
      <c r="T2099" s="21"/>
      <c r="U2099" s="21"/>
      <c r="V2099" s="21"/>
      <c r="W2099" s="21"/>
      <c r="X2099" s="21"/>
      <c r="Y2099" s="21"/>
      <c r="Z2099" s="15"/>
      <c r="AA2099" s="15"/>
      <c r="AB2099" s="15"/>
      <c r="AC2099" s="15"/>
      <c r="AD2099" s="15"/>
      <c r="AE2099" s="15"/>
      <c r="AF2099" s="15"/>
      <c r="AG2099" s="15" t="s">
        <v>131</v>
      </c>
      <c r="AH2099" s="15">
        <v>0</v>
      </c>
      <c r="AI2099" s="15"/>
      <c r="AJ2099" s="15"/>
      <c r="AK2099" s="15"/>
      <c r="AL2099" s="15"/>
      <c r="AM2099" s="15"/>
      <c r="AN2099" s="15"/>
      <c r="AO2099" s="15"/>
      <c r="AP2099" s="15"/>
      <c r="AQ2099" s="15"/>
      <c r="AR2099" s="15"/>
      <c r="AS2099" s="15"/>
      <c r="AT2099" s="15"/>
      <c r="AU2099" s="15"/>
      <c r="AV2099" s="15"/>
      <c r="AW2099" s="15"/>
      <c r="AX2099" s="15"/>
      <c r="AY2099" s="15"/>
      <c r="AZ2099" s="15"/>
      <c r="BA2099" s="15"/>
      <c r="BB2099" s="15"/>
      <c r="BC2099" s="15"/>
      <c r="BD2099" s="15"/>
      <c r="BE2099" s="15"/>
      <c r="BF2099" s="15"/>
      <c r="BG2099" s="15"/>
      <c r="BH2099" s="15"/>
    </row>
    <row r="2100" spans="1:60" outlineLevel="3">
      <c r="A2100" s="18"/>
      <c r="B2100" s="19"/>
      <c r="C2100" s="30" t="s">
        <v>647</v>
      </c>
      <c r="D2100" s="23"/>
      <c r="E2100" s="34">
        <v>8</v>
      </c>
      <c r="F2100" s="21"/>
      <c r="G2100" s="21"/>
      <c r="H2100" s="21"/>
      <c r="I2100" s="21"/>
      <c r="J2100" s="21"/>
      <c r="K2100" s="21"/>
      <c r="L2100" s="21"/>
      <c r="M2100" s="21"/>
      <c r="N2100" s="393"/>
      <c r="O2100" s="393"/>
      <c r="P2100" s="393"/>
      <c r="Q2100" s="393"/>
      <c r="R2100" s="21"/>
      <c r="S2100" s="21"/>
      <c r="T2100" s="21"/>
      <c r="U2100" s="21"/>
      <c r="V2100" s="21"/>
      <c r="W2100" s="21"/>
      <c r="X2100" s="21"/>
      <c r="Y2100" s="21"/>
      <c r="Z2100" s="15"/>
      <c r="AA2100" s="15"/>
      <c r="AB2100" s="15"/>
      <c r="AC2100" s="15"/>
      <c r="AD2100" s="15"/>
      <c r="AE2100" s="15"/>
      <c r="AF2100" s="15"/>
      <c r="AG2100" s="15" t="s">
        <v>131</v>
      </c>
      <c r="AH2100" s="15">
        <v>0</v>
      </c>
      <c r="AI2100" s="15"/>
      <c r="AJ2100" s="15"/>
      <c r="AK2100" s="15"/>
      <c r="AL2100" s="15"/>
      <c r="AM2100" s="15"/>
      <c r="AN2100" s="15"/>
      <c r="AO2100" s="15"/>
      <c r="AP2100" s="15"/>
      <c r="AQ2100" s="15"/>
      <c r="AR2100" s="15"/>
      <c r="AS2100" s="15"/>
      <c r="AT2100" s="15"/>
      <c r="AU2100" s="15"/>
      <c r="AV2100" s="15"/>
      <c r="AW2100" s="15"/>
      <c r="AX2100" s="15"/>
      <c r="AY2100" s="15"/>
      <c r="AZ2100" s="15"/>
      <c r="BA2100" s="15"/>
      <c r="BB2100" s="15"/>
      <c r="BC2100" s="15"/>
      <c r="BD2100" s="15"/>
      <c r="BE2100" s="15"/>
      <c r="BF2100" s="15"/>
      <c r="BG2100" s="15"/>
      <c r="BH2100" s="15"/>
    </row>
    <row r="2101" spans="1:60" outlineLevel="1">
      <c r="A2101" s="25">
        <v>253</v>
      </c>
      <c r="B2101" s="26" t="s">
        <v>1253</v>
      </c>
      <c r="C2101" s="29" t="s">
        <v>1254</v>
      </c>
      <c r="D2101" s="27" t="s">
        <v>156</v>
      </c>
      <c r="E2101" s="35">
        <v>17</v>
      </c>
      <c r="F2101" s="392"/>
      <c r="G2101" s="36">
        <f>ROUND(E2101*F2101,2)</f>
        <v>0</v>
      </c>
      <c r="H2101" s="392"/>
      <c r="I2101" s="36">
        <f>ROUND(E2101*H2101,2)</f>
        <v>0</v>
      </c>
      <c r="J2101" s="392"/>
      <c r="K2101" s="36">
        <f>ROUND(E2101*J2101,2)</f>
        <v>0</v>
      </c>
      <c r="L2101" s="36">
        <v>21</v>
      </c>
      <c r="M2101" s="36">
        <f>G2101*(1+L2101/100)</f>
        <v>0</v>
      </c>
      <c r="N2101" s="35">
        <v>0</v>
      </c>
      <c r="O2101" s="35">
        <f>ROUND(E2101*N2101,2)</f>
        <v>0</v>
      </c>
      <c r="P2101" s="35">
        <v>0</v>
      </c>
      <c r="Q2101" s="35">
        <f>ROUND(E2101*P2101,2)</f>
        <v>0</v>
      </c>
      <c r="R2101" s="36"/>
      <c r="S2101" s="36" t="s">
        <v>236</v>
      </c>
      <c r="T2101" s="28" t="s">
        <v>127</v>
      </c>
      <c r="U2101" s="21">
        <v>0</v>
      </c>
      <c r="V2101" s="21">
        <f>ROUND(E2101*U2101,2)</f>
        <v>0</v>
      </c>
      <c r="W2101" s="21"/>
      <c r="X2101" s="21" t="s">
        <v>135</v>
      </c>
      <c r="Y2101" s="21" t="s">
        <v>2117</v>
      </c>
      <c r="Z2101" s="15"/>
      <c r="AA2101" s="15"/>
      <c r="AB2101" s="15"/>
      <c r="AC2101" s="15"/>
      <c r="AD2101" s="15"/>
      <c r="AE2101" s="15"/>
      <c r="AF2101" s="15"/>
      <c r="AG2101" s="15" t="s">
        <v>136</v>
      </c>
      <c r="AH2101" s="15"/>
      <c r="AI2101" s="15"/>
      <c r="AJ2101" s="15"/>
      <c r="AK2101" s="15"/>
      <c r="AL2101" s="15"/>
      <c r="AM2101" s="15"/>
      <c r="AN2101" s="15"/>
      <c r="AO2101" s="15"/>
      <c r="AP2101" s="15"/>
      <c r="AQ2101" s="15"/>
      <c r="AR2101" s="15"/>
      <c r="AS2101" s="15"/>
      <c r="AT2101" s="15"/>
      <c r="AU2101" s="15"/>
      <c r="AV2101" s="15"/>
      <c r="AW2101" s="15"/>
      <c r="AX2101" s="15"/>
      <c r="AY2101" s="15"/>
      <c r="AZ2101" s="15"/>
      <c r="BA2101" s="15"/>
      <c r="BB2101" s="15"/>
      <c r="BC2101" s="15"/>
      <c r="BD2101" s="15"/>
      <c r="BE2101" s="15"/>
      <c r="BF2101" s="15"/>
      <c r="BG2101" s="15"/>
      <c r="BH2101" s="15"/>
    </row>
    <row r="2102" spans="1:60" outlineLevel="2">
      <c r="A2102" s="18"/>
      <c r="B2102" s="19"/>
      <c r="C2102" s="30" t="s">
        <v>914</v>
      </c>
      <c r="D2102" s="23"/>
      <c r="E2102" s="34">
        <v>4</v>
      </c>
      <c r="F2102" s="21"/>
      <c r="G2102" s="21"/>
      <c r="H2102" s="21"/>
      <c r="I2102" s="21"/>
      <c r="J2102" s="21"/>
      <c r="K2102" s="21"/>
      <c r="L2102" s="21"/>
      <c r="M2102" s="21"/>
      <c r="N2102" s="393"/>
      <c r="O2102" s="393"/>
      <c r="P2102" s="393"/>
      <c r="Q2102" s="393"/>
      <c r="R2102" s="21"/>
      <c r="S2102" s="21"/>
      <c r="T2102" s="21"/>
      <c r="U2102" s="21"/>
      <c r="V2102" s="21"/>
      <c r="W2102" s="21"/>
      <c r="X2102" s="21"/>
      <c r="Y2102" s="21"/>
      <c r="Z2102" s="15"/>
      <c r="AA2102" s="15"/>
      <c r="AB2102" s="15"/>
      <c r="AC2102" s="15"/>
      <c r="AD2102" s="15"/>
      <c r="AE2102" s="15"/>
      <c r="AF2102" s="15"/>
      <c r="AG2102" s="15" t="s">
        <v>131</v>
      </c>
      <c r="AH2102" s="15">
        <v>0</v>
      </c>
      <c r="AI2102" s="15"/>
      <c r="AJ2102" s="15"/>
      <c r="AK2102" s="15"/>
      <c r="AL2102" s="15"/>
      <c r="AM2102" s="15"/>
      <c r="AN2102" s="15"/>
      <c r="AO2102" s="15"/>
      <c r="AP2102" s="15"/>
      <c r="AQ2102" s="15"/>
      <c r="AR2102" s="15"/>
      <c r="AS2102" s="15"/>
      <c r="AT2102" s="15"/>
      <c r="AU2102" s="15"/>
      <c r="AV2102" s="15"/>
      <c r="AW2102" s="15"/>
      <c r="AX2102" s="15"/>
      <c r="AY2102" s="15"/>
      <c r="AZ2102" s="15"/>
      <c r="BA2102" s="15"/>
      <c r="BB2102" s="15"/>
      <c r="BC2102" s="15"/>
      <c r="BD2102" s="15"/>
      <c r="BE2102" s="15"/>
      <c r="BF2102" s="15"/>
      <c r="BG2102" s="15"/>
      <c r="BH2102" s="15"/>
    </row>
    <row r="2103" spans="1:60" outlineLevel="3">
      <c r="A2103" s="18"/>
      <c r="B2103" s="19"/>
      <c r="C2103" s="30" t="s">
        <v>36</v>
      </c>
      <c r="D2103" s="23"/>
      <c r="E2103" s="34">
        <v>7</v>
      </c>
      <c r="F2103" s="21"/>
      <c r="G2103" s="21"/>
      <c r="H2103" s="21"/>
      <c r="I2103" s="21"/>
      <c r="J2103" s="21"/>
      <c r="K2103" s="21"/>
      <c r="L2103" s="21"/>
      <c r="M2103" s="21"/>
      <c r="N2103" s="393"/>
      <c r="O2103" s="393"/>
      <c r="P2103" s="393"/>
      <c r="Q2103" s="393"/>
      <c r="R2103" s="21"/>
      <c r="S2103" s="21"/>
      <c r="T2103" s="21"/>
      <c r="U2103" s="21"/>
      <c r="V2103" s="21"/>
      <c r="W2103" s="21"/>
      <c r="X2103" s="21"/>
      <c r="Y2103" s="21"/>
      <c r="Z2103" s="15"/>
      <c r="AA2103" s="15"/>
      <c r="AB2103" s="15"/>
      <c r="AC2103" s="15"/>
      <c r="AD2103" s="15"/>
      <c r="AE2103" s="15"/>
      <c r="AF2103" s="15"/>
      <c r="AG2103" s="15" t="s">
        <v>131</v>
      </c>
      <c r="AH2103" s="15">
        <v>0</v>
      </c>
      <c r="AI2103" s="15"/>
      <c r="AJ2103" s="15"/>
      <c r="AK2103" s="15"/>
      <c r="AL2103" s="15"/>
      <c r="AM2103" s="15"/>
      <c r="AN2103" s="15"/>
      <c r="AO2103" s="15"/>
      <c r="AP2103" s="15"/>
      <c r="AQ2103" s="15"/>
      <c r="AR2103" s="15"/>
      <c r="AS2103" s="15"/>
      <c r="AT2103" s="15"/>
      <c r="AU2103" s="15"/>
      <c r="AV2103" s="15"/>
      <c r="AW2103" s="15"/>
      <c r="AX2103" s="15"/>
      <c r="AY2103" s="15"/>
      <c r="AZ2103" s="15"/>
      <c r="BA2103" s="15"/>
      <c r="BB2103" s="15"/>
      <c r="BC2103" s="15"/>
      <c r="BD2103" s="15"/>
      <c r="BE2103" s="15"/>
      <c r="BF2103" s="15"/>
      <c r="BG2103" s="15"/>
      <c r="BH2103" s="15"/>
    </row>
    <row r="2104" spans="1:60" outlineLevel="3">
      <c r="A2104" s="18"/>
      <c r="B2104" s="19"/>
      <c r="C2104" s="30" t="s">
        <v>37</v>
      </c>
      <c r="D2104" s="23"/>
      <c r="E2104" s="34">
        <v>6</v>
      </c>
      <c r="F2104" s="21"/>
      <c r="G2104" s="21"/>
      <c r="H2104" s="21"/>
      <c r="I2104" s="21"/>
      <c r="J2104" s="21"/>
      <c r="K2104" s="21"/>
      <c r="L2104" s="21"/>
      <c r="M2104" s="21"/>
      <c r="N2104" s="393"/>
      <c r="O2104" s="393"/>
      <c r="P2104" s="393"/>
      <c r="Q2104" s="393"/>
      <c r="R2104" s="21"/>
      <c r="S2104" s="21"/>
      <c r="T2104" s="21"/>
      <c r="U2104" s="21"/>
      <c r="V2104" s="21"/>
      <c r="W2104" s="21"/>
      <c r="X2104" s="21"/>
      <c r="Y2104" s="21"/>
      <c r="Z2104" s="15"/>
      <c r="AA2104" s="15"/>
      <c r="AB2104" s="15"/>
      <c r="AC2104" s="15"/>
      <c r="AD2104" s="15"/>
      <c r="AE2104" s="15"/>
      <c r="AF2104" s="15"/>
      <c r="AG2104" s="15" t="s">
        <v>131</v>
      </c>
      <c r="AH2104" s="15">
        <v>0</v>
      </c>
      <c r="AI2104" s="15"/>
      <c r="AJ2104" s="15"/>
      <c r="AK2104" s="15"/>
      <c r="AL2104" s="15"/>
      <c r="AM2104" s="15"/>
      <c r="AN2104" s="15"/>
      <c r="AO2104" s="15"/>
      <c r="AP2104" s="15"/>
      <c r="AQ2104" s="15"/>
      <c r="AR2104" s="15"/>
      <c r="AS2104" s="15"/>
      <c r="AT2104" s="15"/>
      <c r="AU2104" s="15"/>
      <c r="AV2104" s="15"/>
      <c r="AW2104" s="15"/>
      <c r="AX2104" s="15"/>
      <c r="AY2104" s="15"/>
      <c r="AZ2104" s="15"/>
      <c r="BA2104" s="15"/>
      <c r="BB2104" s="15"/>
      <c r="BC2104" s="15"/>
      <c r="BD2104" s="15"/>
      <c r="BE2104" s="15"/>
      <c r="BF2104" s="15"/>
      <c r="BG2104" s="15"/>
      <c r="BH2104" s="15"/>
    </row>
    <row r="2105" spans="1:60" outlineLevel="1">
      <c r="A2105" s="25">
        <v>254</v>
      </c>
      <c r="B2105" s="26" t="s">
        <v>1255</v>
      </c>
      <c r="C2105" s="29" t="s">
        <v>1256</v>
      </c>
      <c r="D2105" s="27" t="s">
        <v>156</v>
      </c>
      <c r="E2105" s="35">
        <v>25</v>
      </c>
      <c r="F2105" s="392"/>
      <c r="G2105" s="36">
        <f>ROUND(E2105*F2105,2)</f>
        <v>0</v>
      </c>
      <c r="H2105" s="392"/>
      <c r="I2105" s="36">
        <f>ROUND(E2105*H2105,2)</f>
        <v>0</v>
      </c>
      <c r="J2105" s="392"/>
      <c r="K2105" s="36">
        <f>ROUND(E2105*J2105,2)</f>
        <v>0</v>
      </c>
      <c r="L2105" s="36">
        <v>21</v>
      </c>
      <c r="M2105" s="36">
        <f>G2105*(1+L2105/100)</f>
        <v>0</v>
      </c>
      <c r="N2105" s="35">
        <v>0</v>
      </c>
      <c r="O2105" s="35">
        <f>ROUND(E2105*N2105,2)</f>
        <v>0</v>
      </c>
      <c r="P2105" s="35">
        <v>0</v>
      </c>
      <c r="Q2105" s="35">
        <f>ROUND(E2105*P2105,2)</f>
        <v>0</v>
      </c>
      <c r="R2105" s="36"/>
      <c r="S2105" s="36" t="s">
        <v>236</v>
      </c>
      <c r="T2105" s="28" t="s">
        <v>127</v>
      </c>
      <c r="U2105" s="21">
        <v>0</v>
      </c>
      <c r="V2105" s="21">
        <f>ROUND(E2105*U2105,2)</f>
        <v>0</v>
      </c>
      <c r="W2105" s="21"/>
      <c r="X2105" s="21" t="s">
        <v>135</v>
      </c>
      <c r="Y2105" s="21" t="s">
        <v>2117</v>
      </c>
      <c r="Z2105" s="15"/>
      <c r="AA2105" s="15"/>
      <c r="AB2105" s="15"/>
      <c r="AC2105" s="15"/>
      <c r="AD2105" s="15"/>
      <c r="AE2105" s="15"/>
      <c r="AF2105" s="15"/>
      <c r="AG2105" s="15" t="s">
        <v>136</v>
      </c>
      <c r="AH2105" s="15"/>
      <c r="AI2105" s="15"/>
      <c r="AJ2105" s="15"/>
      <c r="AK2105" s="15"/>
      <c r="AL2105" s="15"/>
      <c r="AM2105" s="15"/>
      <c r="AN2105" s="15"/>
      <c r="AO2105" s="15"/>
      <c r="AP2105" s="15"/>
      <c r="AQ2105" s="15"/>
      <c r="AR2105" s="15"/>
      <c r="AS2105" s="15"/>
      <c r="AT2105" s="15"/>
      <c r="AU2105" s="15"/>
      <c r="AV2105" s="15"/>
      <c r="AW2105" s="15"/>
      <c r="AX2105" s="15"/>
      <c r="AY2105" s="15"/>
      <c r="AZ2105" s="15"/>
      <c r="BA2105" s="15"/>
      <c r="BB2105" s="15"/>
      <c r="BC2105" s="15"/>
      <c r="BD2105" s="15"/>
      <c r="BE2105" s="15"/>
      <c r="BF2105" s="15"/>
      <c r="BG2105" s="15"/>
      <c r="BH2105" s="15"/>
    </row>
    <row r="2106" spans="1:60" outlineLevel="2">
      <c r="A2106" s="18"/>
      <c r="B2106" s="19"/>
      <c r="C2106" s="30" t="s">
        <v>647</v>
      </c>
      <c r="D2106" s="23"/>
      <c r="E2106" s="34">
        <v>8</v>
      </c>
      <c r="F2106" s="21"/>
      <c r="G2106" s="21"/>
      <c r="H2106" s="21"/>
      <c r="I2106" s="21"/>
      <c r="J2106" s="21"/>
      <c r="K2106" s="21"/>
      <c r="L2106" s="21"/>
      <c r="M2106" s="21"/>
      <c r="N2106" s="393"/>
      <c r="O2106" s="393"/>
      <c r="P2106" s="393"/>
      <c r="Q2106" s="393"/>
      <c r="R2106" s="21"/>
      <c r="S2106" s="21"/>
      <c r="T2106" s="21"/>
      <c r="U2106" s="21"/>
      <c r="V2106" s="21"/>
      <c r="W2106" s="21"/>
      <c r="X2106" s="21"/>
      <c r="Y2106" s="21"/>
      <c r="Z2106" s="15"/>
      <c r="AA2106" s="15"/>
      <c r="AB2106" s="15"/>
      <c r="AC2106" s="15"/>
      <c r="AD2106" s="15"/>
      <c r="AE2106" s="15"/>
      <c r="AF2106" s="15"/>
      <c r="AG2106" s="15" t="s">
        <v>131</v>
      </c>
      <c r="AH2106" s="15">
        <v>0</v>
      </c>
      <c r="AI2106" s="15"/>
      <c r="AJ2106" s="15"/>
      <c r="AK2106" s="15"/>
      <c r="AL2106" s="15"/>
      <c r="AM2106" s="15"/>
      <c r="AN2106" s="15"/>
      <c r="AO2106" s="15"/>
      <c r="AP2106" s="15"/>
      <c r="AQ2106" s="15"/>
      <c r="AR2106" s="15"/>
      <c r="AS2106" s="15"/>
      <c r="AT2106" s="15"/>
      <c r="AU2106" s="15"/>
      <c r="AV2106" s="15"/>
      <c r="AW2106" s="15"/>
      <c r="AX2106" s="15"/>
      <c r="AY2106" s="15"/>
      <c r="AZ2106" s="15"/>
      <c r="BA2106" s="15"/>
      <c r="BB2106" s="15"/>
      <c r="BC2106" s="15"/>
      <c r="BD2106" s="15"/>
      <c r="BE2106" s="15"/>
      <c r="BF2106" s="15"/>
      <c r="BG2106" s="15"/>
      <c r="BH2106" s="15"/>
    </row>
    <row r="2107" spans="1:60" outlineLevel="3">
      <c r="A2107" s="18"/>
      <c r="B2107" s="19"/>
      <c r="C2107" s="30" t="s">
        <v>36</v>
      </c>
      <c r="D2107" s="23"/>
      <c r="E2107" s="34">
        <v>7</v>
      </c>
      <c r="F2107" s="21"/>
      <c r="G2107" s="21"/>
      <c r="H2107" s="21"/>
      <c r="I2107" s="21"/>
      <c r="J2107" s="21"/>
      <c r="K2107" s="21"/>
      <c r="L2107" s="21"/>
      <c r="M2107" s="21"/>
      <c r="N2107" s="393"/>
      <c r="O2107" s="393"/>
      <c r="P2107" s="393"/>
      <c r="Q2107" s="393"/>
      <c r="R2107" s="21"/>
      <c r="S2107" s="21"/>
      <c r="T2107" s="21"/>
      <c r="U2107" s="21"/>
      <c r="V2107" s="21"/>
      <c r="W2107" s="21"/>
      <c r="X2107" s="21"/>
      <c r="Y2107" s="21"/>
      <c r="Z2107" s="15"/>
      <c r="AA2107" s="15"/>
      <c r="AB2107" s="15"/>
      <c r="AC2107" s="15"/>
      <c r="AD2107" s="15"/>
      <c r="AE2107" s="15"/>
      <c r="AF2107" s="15"/>
      <c r="AG2107" s="15" t="s">
        <v>131</v>
      </c>
      <c r="AH2107" s="15">
        <v>0</v>
      </c>
      <c r="AI2107" s="15"/>
      <c r="AJ2107" s="15"/>
      <c r="AK2107" s="15"/>
      <c r="AL2107" s="15"/>
      <c r="AM2107" s="15"/>
      <c r="AN2107" s="15"/>
      <c r="AO2107" s="15"/>
      <c r="AP2107" s="15"/>
      <c r="AQ2107" s="15"/>
      <c r="AR2107" s="15"/>
      <c r="AS2107" s="15"/>
      <c r="AT2107" s="15"/>
      <c r="AU2107" s="15"/>
      <c r="AV2107" s="15"/>
      <c r="AW2107" s="15"/>
      <c r="AX2107" s="15"/>
      <c r="AY2107" s="15"/>
      <c r="AZ2107" s="15"/>
      <c r="BA2107" s="15"/>
      <c r="BB2107" s="15"/>
      <c r="BC2107" s="15"/>
      <c r="BD2107" s="15"/>
      <c r="BE2107" s="15"/>
      <c r="BF2107" s="15"/>
      <c r="BG2107" s="15"/>
      <c r="BH2107" s="15"/>
    </row>
    <row r="2108" spans="1:60" outlineLevel="3">
      <c r="A2108" s="18"/>
      <c r="B2108" s="19"/>
      <c r="C2108" s="30" t="s">
        <v>914</v>
      </c>
      <c r="D2108" s="23"/>
      <c r="E2108" s="34">
        <v>4</v>
      </c>
      <c r="F2108" s="21"/>
      <c r="G2108" s="21"/>
      <c r="H2108" s="21"/>
      <c r="I2108" s="21"/>
      <c r="J2108" s="21"/>
      <c r="K2108" s="21"/>
      <c r="L2108" s="21"/>
      <c r="M2108" s="21"/>
      <c r="N2108" s="393"/>
      <c r="O2108" s="393"/>
      <c r="P2108" s="393"/>
      <c r="Q2108" s="393"/>
      <c r="R2108" s="21"/>
      <c r="S2108" s="21"/>
      <c r="T2108" s="21"/>
      <c r="U2108" s="21"/>
      <c r="V2108" s="21"/>
      <c r="W2108" s="21"/>
      <c r="X2108" s="21"/>
      <c r="Y2108" s="21"/>
      <c r="Z2108" s="15"/>
      <c r="AA2108" s="15"/>
      <c r="AB2108" s="15"/>
      <c r="AC2108" s="15"/>
      <c r="AD2108" s="15"/>
      <c r="AE2108" s="15"/>
      <c r="AF2108" s="15"/>
      <c r="AG2108" s="15" t="s">
        <v>131</v>
      </c>
      <c r="AH2108" s="15">
        <v>0</v>
      </c>
      <c r="AI2108" s="15"/>
      <c r="AJ2108" s="15"/>
      <c r="AK2108" s="15"/>
      <c r="AL2108" s="15"/>
      <c r="AM2108" s="15"/>
      <c r="AN2108" s="15"/>
      <c r="AO2108" s="15"/>
      <c r="AP2108" s="15"/>
      <c r="AQ2108" s="15"/>
      <c r="AR2108" s="15"/>
      <c r="AS2108" s="15"/>
      <c r="AT2108" s="15"/>
      <c r="AU2108" s="15"/>
      <c r="AV2108" s="15"/>
      <c r="AW2108" s="15"/>
      <c r="AX2108" s="15"/>
      <c r="AY2108" s="15"/>
      <c r="AZ2108" s="15"/>
      <c r="BA2108" s="15"/>
      <c r="BB2108" s="15"/>
      <c r="BC2108" s="15"/>
      <c r="BD2108" s="15"/>
      <c r="BE2108" s="15"/>
      <c r="BF2108" s="15"/>
      <c r="BG2108" s="15"/>
      <c r="BH2108" s="15"/>
    </row>
    <row r="2109" spans="1:60" outlineLevel="3">
      <c r="A2109" s="18"/>
      <c r="B2109" s="19"/>
      <c r="C2109" s="30" t="s">
        <v>37</v>
      </c>
      <c r="D2109" s="23"/>
      <c r="E2109" s="34">
        <v>6</v>
      </c>
      <c r="F2109" s="21"/>
      <c r="G2109" s="21"/>
      <c r="H2109" s="21"/>
      <c r="I2109" s="21"/>
      <c r="J2109" s="21"/>
      <c r="K2109" s="21"/>
      <c r="L2109" s="21"/>
      <c r="M2109" s="21"/>
      <c r="N2109" s="393"/>
      <c r="O2109" s="393"/>
      <c r="P2109" s="393"/>
      <c r="Q2109" s="393"/>
      <c r="R2109" s="21"/>
      <c r="S2109" s="21"/>
      <c r="T2109" s="21"/>
      <c r="U2109" s="21"/>
      <c r="V2109" s="21"/>
      <c r="W2109" s="21"/>
      <c r="X2109" s="21"/>
      <c r="Y2109" s="21"/>
      <c r="Z2109" s="15"/>
      <c r="AA2109" s="15"/>
      <c r="AB2109" s="15"/>
      <c r="AC2109" s="15"/>
      <c r="AD2109" s="15"/>
      <c r="AE2109" s="15"/>
      <c r="AF2109" s="15"/>
      <c r="AG2109" s="15" t="s">
        <v>131</v>
      </c>
      <c r="AH2109" s="15">
        <v>0</v>
      </c>
      <c r="AI2109" s="15"/>
      <c r="AJ2109" s="15"/>
      <c r="AK2109" s="15"/>
      <c r="AL2109" s="15"/>
      <c r="AM2109" s="15"/>
      <c r="AN2109" s="15"/>
      <c r="AO2109" s="15"/>
      <c r="AP2109" s="15"/>
      <c r="AQ2109" s="15"/>
      <c r="AR2109" s="15"/>
      <c r="AS2109" s="15"/>
      <c r="AT2109" s="15"/>
      <c r="AU2109" s="15"/>
      <c r="AV2109" s="15"/>
      <c r="AW2109" s="15"/>
      <c r="AX2109" s="15"/>
      <c r="AY2109" s="15"/>
      <c r="AZ2109" s="15"/>
      <c r="BA2109" s="15"/>
      <c r="BB2109" s="15"/>
      <c r="BC2109" s="15"/>
      <c r="BD2109" s="15"/>
      <c r="BE2109" s="15"/>
      <c r="BF2109" s="15"/>
      <c r="BG2109" s="15"/>
      <c r="BH2109" s="15"/>
    </row>
    <row r="2110" spans="1:60" outlineLevel="1">
      <c r="A2110" s="25">
        <v>255</v>
      </c>
      <c r="B2110" s="26" t="s">
        <v>1257</v>
      </c>
      <c r="C2110" s="29" t="s">
        <v>1258</v>
      </c>
      <c r="D2110" s="27" t="s">
        <v>156</v>
      </c>
      <c r="E2110" s="35">
        <v>21</v>
      </c>
      <c r="F2110" s="392"/>
      <c r="G2110" s="36">
        <f>ROUND(E2110*F2110,2)</f>
        <v>0</v>
      </c>
      <c r="H2110" s="392"/>
      <c r="I2110" s="36">
        <f>ROUND(E2110*H2110,2)</f>
        <v>0</v>
      </c>
      <c r="J2110" s="392"/>
      <c r="K2110" s="36">
        <f>ROUND(E2110*J2110,2)</f>
        <v>0</v>
      </c>
      <c r="L2110" s="36">
        <v>21</v>
      </c>
      <c r="M2110" s="36">
        <f>G2110*(1+L2110/100)</f>
        <v>0</v>
      </c>
      <c r="N2110" s="35">
        <v>0</v>
      </c>
      <c r="O2110" s="35">
        <f>ROUND(E2110*N2110,2)</f>
        <v>0</v>
      </c>
      <c r="P2110" s="35">
        <v>0</v>
      </c>
      <c r="Q2110" s="35">
        <f>ROUND(E2110*P2110,2)</f>
        <v>0</v>
      </c>
      <c r="R2110" s="36"/>
      <c r="S2110" s="36" t="s">
        <v>236</v>
      </c>
      <c r="T2110" s="28" t="s">
        <v>127</v>
      </c>
      <c r="U2110" s="21">
        <v>0</v>
      </c>
      <c r="V2110" s="21">
        <f>ROUND(E2110*U2110,2)</f>
        <v>0</v>
      </c>
      <c r="W2110" s="21"/>
      <c r="X2110" s="21" t="s">
        <v>135</v>
      </c>
      <c r="Y2110" s="21" t="s">
        <v>2117</v>
      </c>
      <c r="Z2110" s="15"/>
      <c r="AA2110" s="15"/>
      <c r="AB2110" s="15"/>
      <c r="AC2110" s="15"/>
      <c r="AD2110" s="15"/>
      <c r="AE2110" s="15"/>
      <c r="AF2110" s="15"/>
      <c r="AG2110" s="15" t="s">
        <v>136</v>
      </c>
      <c r="AH2110" s="15"/>
      <c r="AI2110" s="15"/>
      <c r="AJ2110" s="15"/>
      <c r="AK2110" s="15"/>
      <c r="AL2110" s="15"/>
      <c r="AM2110" s="15"/>
      <c r="AN2110" s="15"/>
      <c r="AO2110" s="15"/>
      <c r="AP2110" s="15"/>
      <c r="AQ2110" s="15"/>
      <c r="AR2110" s="15"/>
      <c r="AS2110" s="15"/>
      <c r="AT2110" s="15"/>
      <c r="AU2110" s="15"/>
      <c r="AV2110" s="15"/>
      <c r="AW2110" s="15"/>
      <c r="AX2110" s="15"/>
      <c r="AY2110" s="15"/>
      <c r="AZ2110" s="15"/>
      <c r="BA2110" s="15"/>
      <c r="BB2110" s="15"/>
      <c r="BC2110" s="15"/>
      <c r="BD2110" s="15"/>
      <c r="BE2110" s="15"/>
      <c r="BF2110" s="15"/>
      <c r="BG2110" s="15"/>
      <c r="BH2110" s="15"/>
    </row>
    <row r="2111" spans="1:60" outlineLevel="2">
      <c r="A2111" s="18"/>
      <c r="B2111" s="19"/>
      <c r="C2111" s="30" t="s">
        <v>36</v>
      </c>
      <c r="D2111" s="23"/>
      <c r="E2111" s="34">
        <v>7</v>
      </c>
      <c r="F2111" s="21"/>
      <c r="G2111" s="21"/>
      <c r="H2111" s="21"/>
      <c r="I2111" s="21"/>
      <c r="J2111" s="21"/>
      <c r="K2111" s="21"/>
      <c r="L2111" s="21"/>
      <c r="M2111" s="21"/>
      <c r="N2111" s="393"/>
      <c r="O2111" s="393"/>
      <c r="P2111" s="393"/>
      <c r="Q2111" s="393"/>
      <c r="R2111" s="21"/>
      <c r="S2111" s="21"/>
      <c r="T2111" s="21"/>
      <c r="U2111" s="21"/>
      <c r="V2111" s="21"/>
      <c r="W2111" s="21"/>
      <c r="X2111" s="21"/>
      <c r="Y2111" s="21"/>
      <c r="Z2111" s="15"/>
      <c r="AA2111" s="15"/>
      <c r="AB2111" s="15"/>
      <c r="AC2111" s="15"/>
      <c r="AD2111" s="15"/>
      <c r="AE2111" s="15"/>
      <c r="AF2111" s="15"/>
      <c r="AG2111" s="15" t="s">
        <v>131</v>
      </c>
      <c r="AH2111" s="15">
        <v>0</v>
      </c>
      <c r="AI2111" s="15"/>
      <c r="AJ2111" s="15"/>
      <c r="AK2111" s="15"/>
      <c r="AL2111" s="15"/>
      <c r="AM2111" s="15"/>
      <c r="AN2111" s="15"/>
      <c r="AO2111" s="15"/>
      <c r="AP2111" s="15"/>
      <c r="AQ2111" s="15"/>
      <c r="AR2111" s="15"/>
      <c r="AS2111" s="15"/>
      <c r="AT2111" s="15"/>
      <c r="AU2111" s="15"/>
      <c r="AV2111" s="15"/>
      <c r="AW2111" s="15"/>
      <c r="AX2111" s="15"/>
      <c r="AY2111" s="15"/>
      <c r="AZ2111" s="15"/>
      <c r="BA2111" s="15"/>
      <c r="BB2111" s="15"/>
      <c r="BC2111" s="15"/>
      <c r="BD2111" s="15"/>
      <c r="BE2111" s="15"/>
      <c r="BF2111" s="15"/>
      <c r="BG2111" s="15"/>
      <c r="BH2111" s="15"/>
    </row>
    <row r="2112" spans="1:60" outlineLevel="3">
      <c r="A2112" s="18"/>
      <c r="B2112" s="19"/>
      <c r="C2112" s="30" t="s">
        <v>36</v>
      </c>
      <c r="D2112" s="23"/>
      <c r="E2112" s="34">
        <v>7</v>
      </c>
      <c r="F2112" s="21"/>
      <c r="G2112" s="21"/>
      <c r="H2112" s="21"/>
      <c r="I2112" s="21"/>
      <c r="J2112" s="21"/>
      <c r="K2112" s="21"/>
      <c r="L2112" s="21"/>
      <c r="M2112" s="21"/>
      <c r="N2112" s="393"/>
      <c r="O2112" s="393"/>
      <c r="P2112" s="393"/>
      <c r="Q2112" s="393"/>
      <c r="R2112" s="21"/>
      <c r="S2112" s="21"/>
      <c r="T2112" s="21"/>
      <c r="U2112" s="21"/>
      <c r="V2112" s="21"/>
      <c r="W2112" s="21"/>
      <c r="X2112" s="21"/>
      <c r="Y2112" s="21"/>
      <c r="Z2112" s="15"/>
      <c r="AA2112" s="15"/>
      <c r="AB2112" s="15"/>
      <c r="AC2112" s="15"/>
      <c r="AD2112" s="15"/>
      <c r="AE2112" s="15"/>
      <c r="AF2112" s="15"/>
      <c r="AG2112" s="15" t="s">
        <v>131</v>
      </c>
      <c r="AH2112" s="15">
        <v>0</v>
      </c>
      <c r="AI2112" s="15"/>
      <c r="AJ2112" s="15"/>
      <c r="AK2112" s="15"/>
      <c r="AL2112" s="15"/>
      <c r="AM2112" s="15"/>
      <c r="AN2112" s="15"/>
      <c r="AO2112" s="15"/>
      <c r="AP2112" s="15"/>
      <c r="AQ2112" s="15"/>
      <c r="AR2112" s="15"/>
      <c r="AS2112" s="15"/>
      <c r="AT2112" s="15"/>
      <c r="AU2112" s="15"/>
      <c r="AV2112" s="15"/>
      <c r="AW2112" s="15"/>
      <c r="AX2112" s="15"/>
      <c r="AY2112" s="15"/>
      <c r="AZ2112" s="15"/>
      <c r="BA2112" s="15"/>
      <c r="BB2112" s="15"/>
      <c r="BC2112" s="15"/>
      <c r="BD2112" s="15"/>
      <c r="BE2112" s="15"/>
      <c r="BF2112" s="15"/>
      <c r="BG2112" s="15"/>
      <c r="BH2112" s="15"/>
    </row>
    <row r="2113" spans="1:60" outlineLevel="3">
      <c r="A2113" s="18"/>
      <c r="B2113" s="19"/>
      <c r="C2113" s="30" t="s">
        <v>36</v>
      </c>
      <c r="D2113" s="23"/>
      <c r="E2113" s="34">
        <v>7</v>
      </c>
      <c r="F2113" s="21"/>
      <c r="G2113" s="21"/>
      <c r="H2113" s="21"/>
      <c r="I2113" s="21"/>
      <c r="J2113" s="21"/>
      <c r="K2113" s="21"/>
      <c r="L2113" s="21"/>
      <c r="M2113" s="21"/>
      <c r="N2113" s="393"/>
      <c r="O2113" s="393"/>
      <c r="P2113" s="393"/>
      <c r="Q2113" s="393"/>
      <c r="R2113" s="21"/>
      <c r="S2113" s="21"/>
      <c r="T2113" s="21"/>
      <c r="U2113" s="21"/>
      <c r="V2113" s="21"/>
      <c r="W2113" s="21"/>
      <c r="X2113" s="21"/>
      <c r="Y2113" s="21"/>
      <c r="Z2113" s="15"/>
      <c r="AA2113" s="15"/>
      <c r="AB2113" s="15"/>
      <c r="AC2113" s="15"/>
      <c r="AD2113" s="15"/>
      <c r="AE2113" s="15"/>
      <c r="AF2113" s="15"/>
      <c r="AG2113" s="15" t="s">
        <v>131</v>
      </c>
      <c r="AH2113" s="15">
        <v>0</v>
      </c>
      <c r="AI2113" s="15"/>
      <c r="AJ2113" s="15"/>
      <c r="AK2113" s="15"/>
      <c r="AL2113" s="15"/>
      <c r="AM2113" s="15"/>
      <c r="AN2113" s="15"/>
      <c r="AO2113" s="15"/>
      <c r="AP2113" s="15"/>
      <c r="AQ2113" s="15"/>
      <c r="AR2113" s="15"/>
      <c r="AS2113" s="15"/>
      <c r="AT2113" s="15"/>
      <c r="AU2113" s="15"/>
      <c r="AV2113" s="15"/>
      <c r="AW2113" s="15"/>
      <c r="AX2113" s="15"/>
      <c r="AY2113" s="15"/>
      <c r="AZ2113" s="15"/>
      <c r="BA2113" s="15"/>
      <c r="BB2113" s="15"/>
      <c r="BC2113" s="15"/>
      <c r="BD2113" s="15"/>
      <c r="BE2113" s="15"/>
      <c r="BF2113" s="15"/>
      <c r="BG2113" s="15"/>
      <c r="BH2113" s="15"/>
    </row>
    <row r="2114" spans="1:60" outlineLevel="1">
      <c r="A2114" s="25">
        <v>256</v>
      </c>
      <c r="B2114" s="26" t="s">
        <v>1259</v>
      </c>
      <c r="C2114" s="29" t="s">
        <v>1260</v>
      </c>
      <c r="D2114" s="27" t="s">
        <v>156</v>
      </c>
      <c r="E2114" s="35">
        <v>8</v>
      </c>
      <c r="F2114" s="392"/>
      <c r="G2114" s="36">
        <f>ROUND(E2114*F2114,2)</f>
        <v>0</v>
      </c>
      <c r="H2114" s="392"/>
      <c r="I2114" s="36">
        <f>ROUND(E2114*H2114,2)</f>
        <v>0</v>
      </c>
      <c r="J2114" s="392"/>
      <c r="K2114" s="36">
        <f>ROUND(E2114*J2114,2)</f>
        <v>0</v>
      </c>
      <c r="L2114" s="36">
        <v>21</v>
      </c>
      <c r="M2114" s="36">
        <f>G2114*(1+L2114/100)</f>
        <v>0</v>
      </c>
      <c r="N2114" s="35">
        <v>0</v>
      </c>
      <c r="O2114" s="35">
        <f>ROUND(E2114*N2114,2)</f>
        <v>0</v>
      </c>
      <c r="P2114" s="35">
        <v>0</v>
      </c>
      <c r="Q2114" s="35">
        <f>ROUND(E2114*P2114,2)</f>
        <v>0</v>
      </c>
      <c r="R2114" s="36"/>
      <c r="S2114" s="36" t="s">
        <v>236</v>
      </c>
      <c r="T2114" s="28" t="s">
        <v>127</v>
      </c>
      <c r="U2114" s="21">
        <v>0</v>
      </c>
      <c r="V2114" s="21">
        <f>ROUND(E2114*U2114,2)</f>
        <v>0</v>
      </c>
      <c r="W2114" s="21"/>
      <c r="X2114" s="21" t="s">
        <v>135</v>
      </c>
      <c r="Y2114" s="21" t="s">
        <v>2117</v>
      </c>
      <c r="Z2114" s="15"/>
      <c r="AA2114" s="15"/>
      <c r="AB2114" s="15"/>
      <c r="AC2114" s="15"/>
      <c r="AD2114" s="15"/>
      <c r="AE2114" s="15"/>
      <c r="AF2114" s="15"/>
      <c r="AG2114" s="15" t="s">
        <v>136</v>
      </c>
      <c r="AH2114" s="15"/>
      <c r="AI2114" s="15"/>
      <c r="AJ2114" s="15"/>
      <c r="AK2114" s="15"/>
      <c r="AL2114" s="15"/>
      <c r="AM2114" s="15"/>
      <c r="AN2114" s="15"/>
      <c r="AO2114" s="15"/>
      <c r="AP2114" s="15"/>
      <c r="AQ2114" s="15"/>
      <c r="AR2114" s="15"/>
      <c r="AS2114" s="15"/>
      <c r="AT2114" s="15"/>
      <c r="AU2114" s="15"/>
      <c r="AV2114" s="15"/>
      <c r="AW2114" s="15"/>
      <c r="AX2114" s="15"/>
      <c r="AY2114" s="15"/>
      <c r="AZ2114" s="15"/>
      <c r="BA2114" s="15"/>
      <c r="BB2114" s="15"/>
      <c r="BC2114" s="15"/>
      <c r="BD2114" s="15"/>
      <c r="BE2114" s="15"/>
      <c r="BF2114" s="15"/>
      <c r="BG2114" s="15"/>
      <c r="BH2114" s="15"/>
    </row>
    <row r="2115" spans="1:60" outlineLevel="2">
      <c r="A2115" s="18"/>
      <c r="B2115" s="19"/>
      <c r="C2115" s="30" t="s">
        <v>203</v>
      </c>
      <c r="D2115" s="23"/>
      <c r="E2115" s="34">
        <v>2</v>
      </c>
      <c r="F2115" s="21"/>
      <c r="G2115" s="21"/>
      <c r="H2115" s="21"/>
      <c r="I2115" s="21"/>
      <c r="J2115" s="21"/>
      <c r="K2115" s="21"/>
      <c r="L2115" s="21"/>
      <c r="M2115" s="21"/>
      <c r="N2115" s="393"/>
      <c r="O2115" s="393"/>
      <c r="P2115" s="393"/>
      <c r="Q2115" s="393"/>
      <c r="R2115" s="21"/>
      <c r="S2115" s="21"/>
      <c r="T2115" s="21"/>
      <c r="U2115" s="21"/>
      <c r="V2115" s="21"/>
      <c r="W2115" s="21"/>
      <c r="X2115" s="21"/>
      <c r="Y2115" s="21"/>
      <c r="Z2115" s="15"/>
      <c r="AA2115" s="15"/>
      <c r="AB2115" s="15"/>
      <c r="AC2115" s="15"/>
      <c r="AD2115" s="15"/>
      <c r="AE2115" s="15"/>
      <c r="AF2115" s="15"/>
      <c r="AG2115" s="15" t="s">
        <v>131</v>
      </c>
      <c r="AH2115" s="15">
        <v>0</v>
      </c>
      <c r="AI2115" s="15"/>
      <c r="AJ2115" s="15"/>
      <c r="AK2115" s="15"/>
      <c r="AL2115" s="15"/>
      <c r="AM2115" s="15"/>
      <c r="AN2115" s="15"/>
      <c r="AO2115" s="15"/>
      <c r="AP2115" s="15"/>
      <c r="AQ2115" s="15"/>
      <c r="AR2115" s="15"/>
      <c r="AS2115" s="15"/>
      <c r="AT2115" s="15"/>
      <c r="AU2115" s="15"/>
      <c r="AV2115" s="15"/>
      <c r="AW2115" s="15"/>
      <c r="AX2115" s="15"/>
      <c r="AY2115" s="15"/>
      <c r="AZ2115" s="15"/>
      <c r="BA2115" s="15"/>
      <c r="BB2115" s="15"/>
      <c r="BC2115" s="15"/>
      <c r="BD2115" s="15"/>
      <c r="BE2115" s="15"/>
      <c r="BF2115" s="15"/>
      <c r="BG2115" s="15"/>
      <c r="BH2115" s="15"/>
    </row>
    <row r="2116" spans="1:60" outlineLevel="3">
      <c r="A2116" s="18"/>
      <c r="B2116" s="19"/>
      <c r="C2116" s="30" t="s">
        <v>203</v>
      </c>
      <c r="D2116" s="23"/>
      <c r="E2116" s="34">
        <v>2</v>
      </c>
      <c r="F2116" s="21"/>
      <c r="G2116" s="21"/>
      <c r="H2116" s="21"/>
      <c r="I2116" s="21"/>
      <c r="J2116" s="21"/>
      <c r="K2116" s="21"/>
      <c r="L2116" s="21"/>
      <c r="M2116" s="21"/>
      <c r="N2116" s="393"/>
      <c r="O2116" s="393"/>
      <c r="P2116" s="393"/>
      <c r="Q2116" s="393"/>
      <c r="R2116" s="21"/>
      <c r="S2116" s="21"/>
      <c r="T2116" s="21"/>
      <c r="U2116" s="21"/>
      <c r="V2116" s="21"/>
      <c r="W2116" s="21"/>
      <c r="X2116" s="21"/>
      <c r="Y2116" s="21"/>
      <c r="Z2116" s="15"/>
      <c r="AA2116" s="15"/>
      <c r="AB2116" s="15"/>
      <c r="AC2116" s="15"/>
      <c r="AD2116" s="15"/>
      <c r="AE2116" s="15"/>
      <c r="AF2116" s="15"/>
      <c r="AG2116" s="15" t="s">
        <v>131</v>
      </c>
      <c r="AH2116" s="15">
        <v>0</v>
      </c>
      <c r="AI2116" s="15"/>
      <c r="AJ2116" s="15"/>
      <c r="AK2116" s="15"/>
      <c r="AL2116" s="15"/>
      <c r="AM2116" s="15"/>
      <c r="AN2116" s="15"/>
      <c r="AO2116" s="15"/>
      <c r="AP2116" s="15"/>
      <c r="AQ2116" s="15"/>
      <c r="AR2116" s="15"/>
      <c r="AS2116" s="15"/>
      <c r="AT2116" s="15"/>
      <c r="AU2116" s="15"/>
      <c r="AV2116" s="15"/>
      <c r="AW2116" s="15"/>
      <c r="AX2116" s="15"/>
      <c r="AY2116" s="15"/>
      <c r="AZ2116" s="15"/>
      <c r="BA2116" s="15"/>
      <c r="BB2116" s="15"/>
      <c r="BC2116" s="15"/>
      <c r="BD2116" s="15"/>
      <c r="BE2116" s="15"/>
      <c r="BF2116" s="15"/>
      <c r="BG2116" s="15"/>
      <c r="BH2116" s="15"/>
    </row>
    <row r="2117" spans="1:60" outlineLevel="3">
      <c r="A2117" s="18"/>
      <c r="B2117" s="19"/>
      <c r="C2117" s="30" t="s">
        <v>203</v>
      </c>
      <c r="D2117" s="23"/>
      <c r="E2117" s="34">
        <v>2</v>
      </c>
      <c r="F2117" s="21"/>
      <c r="G2117" s="21"/>
      <c r="H2117" s="21"/>
      <c r="I2117" s="21"/>
      <c r="J2117" s="21"/>
      <c r="K2117" s="21"/>
      <c r="L2117" s="21"/>
      <c r="M2117" s="21"/>
      <c r="N2117" s="393"/>
      <c r="O2117" s="393"/>
      <c r="P2117" s="393"/>
      <c r="Q2117" s="393"/>
      <c r="R2117" s="21"/>
      <c r="S2117" s="21"/>
      <c r="T2117" s="21"/>
      <c r="U2117" s="21"/>
      <c r="V2117" s="21"/>
      <c r="W2117" s="21"/>
      <c r="X2117" s="21"/>
      <c r="Y2117" s="21"/>
      <c r="Z2117" s="15"/>
      <c r="AA2117" s="15"/>
      <c r="AB2117" s="15"/>
      <c r="AC2117" s="15"/>
      <c r="AD2117" s="15"/>
      <c r="AE2117" s="15"/>
      <c r="AF2117" s="15"/>
      <c r="AG2117" s="15" t="s">
        <v>131</v>
      </c>
      <c r="AH2117" s="15">
        <v>0</v>
      </c>
      <c r="AI2117" s="15"/>
      <c r="AJ2117" s="15"/>
      <c r="AK2117" s="15"/>
      <c r="AL2117" s="15"/>
      <c r="AM2117" s="15"/>
      <c r="AN2117" s="15"/>
      <c r="AO2117" s="15"/>
      <c r="AP2117" s="15"/>
      <c r="AQ2117" s="15"/>
      <c r="AR2117" s="15"/>
      <c r="AS2117" s="15"/>
      <c r="AT2117" s="15"/>
      <c r="AU2117" s="15"/>
      <c r="AV2117" s="15"/>
      <c r="AW2117" s="15"/>
      <c r="AX2117" s="15"/>
      <c r="AY2117" s="15"/>
      <c r="AZ2117" s="15"/>
      <c r="BA2117" s="15"/>
      <c r="BB2117" s="15"/>
      <c r="BC2117" s="15"/>
      <c r="BD2117" s="15"/>
      <c r="BE2117" s="15"/>
      <c r="BF2117" s="15"/>
      <c r="BG2117" s="15"/>
      <c r="BH2117" s="15"/>
    </row>
    <row r="2118" spans="1:60" outlineLevel="3">
      <c r="A2118" s="18"/>
      <c r="B2118" s="19"/>
      <c r="C2118" s="30" t="s">
        <v>203</v>
      </c>
      <c r="D2118" s="23"/>
      <c r="E2118" s="34">
        <v>2</v>
      </c>
      <c r="F2118" s="21"/>
      <c r="G2118" s="21"/>
      <c r="H2118" s="21"/>
      <c r="I2118" s="21"/>
      <c r="J2118" s="21"/>
      <c r="K2118" s="21"/>
      <c r="L2118" s="21"/>
      <c r="M2118" s="21"/>
      <c r="N2118" s="393"/>
      <c r="O2118" s="393"/>
      <c r="P2118" s="393"/>
      <c r="Q2118" s="393"/>
      <c r="R2118" s="21"/>
      <c r="S2118" s="21"/>
      <c r="T2118" s="21"/>
      <c r="U2118" s="21"/>
      <c r="V2118" s="21"/>
      <c r="W2118" s="21"/>
      <c r="X2118" s="21"/>
      <c r="Y2118" s="21"/>
      <c r="Z2118" s="15"/>
      <c r="AA2118" s="15"/>
      <c r="AB2118" s="15"/>
      <c r="AC2118" s="15"/>
      <c r="AD2118" s="15"/>
      <c r="AE2118" s="15"/>
      <c r="AF2118" s="15"/>
      <c r="AG2118" s="15" t="s">
        <v>131</v>
      </c>
      <c r="AH2118" s="15">
        <v>0</v>
      </c>
      <c r="AI2118" s="15"/>
      <c r="AJ2118" s="15"/>
      <c r="AK2118" s="15"/>
      <c r="AL2118" s="15"/>
      <c r="AM2118" s="15"/>
      <c r="AN2118" s="15"/>
      <c r="AO2118" s="15"/>
      <c r="AP2118" s="15"/>
      <c r="AQ2118" s="15"/>
      <c r="AR2118" s="15"/>
      <c r="AS2118" s="15"/>
      <c r="AT2118" s="15"/>
      <c r="AU2118" s="15"/>
      <c r="AV2118" s="15"/>
      <c r="AW2118" s="15"/>
      <c r="AX2118" s="15"/>
      <c r="AY2118" s="15"/>
      <c r="AZ2118" s="15"/>
      <c r="BA2118" s="15"/>
      <c r="BB2118" s="15"/>
      <c r="BC2118" s="15"/>
      <c r="BD2118" s="15"/>
      <c r="BE2118" s="15"/>
      <c r="BF2118" s="15"/>
      <c r="BG2118" s="15"/>
      <c r="BH2118" s="15"/>
    </row>
    <row r="2119" spans="1:60" ht="22.5" outlineLevel="1">
      <c r="A2119" s="25">
        <v>257</v>
      </c>
      <c r="B2119" s="26" t="s">
        <v>1261</v>
      </c>
      <c r="C2119" s="29" t="s">
        <v>1262</v>
      </c>
      <c r="D2119" s="27" t="s">
        <v>286</v>
      </c>
      <c r="E2119" s="35">
        <v>1</v>
      </c>
      <c r="F2119" s="392"/>
      <c r="G2119" s="36">
        <f>ROUND(E2119*F2119,2)</f>
        <v>0</v>
      </c>
      <c r="H2119" s="392"/>
      <c r="I2119" s="36">
        <f>ROUND(E2119*H2119,2)</f>
        <v>0</v>
      </c>
      <c r="J2119" s="392"/>
      <c r="K2119" s="36">
        <f>ROUND(E2119*J2119,2)</f>
        <v>0</v>
      </c>
      <c r="L2119" s="36">
        <v>21</v>
      </c>
      <c r="M2119" s="36">
        <f>G2119*(1+L2119/100)</f>
        <v>0</v>
      </c>
      <c r="N2119" s="35">
        <v>0</v>
      </c>
      <c r="O2119" s="35">
        <f>ROUND(E2119*N2119,2)</f>
        <v>0</v>
      </c>
      <c r="P2119" s="35">
        <v>0</v>
      </c>
      <c r="Q2119" s="35">
        <f>ROUND(E2119*P2119,2)</f>
        <v>0</v>
      </c>
      <c r="R2119" s="36"/>
      <c r="S2119" s="36" t="s">
        <v>236</v>
      </c>
      <c r="T2119" s="28" t="s">
        <v>127</v>
      </c>
      <c r="U2119" s="21">
        <v>0</v>
      </c>
      <c r="V2119" s="21">
        <f>ROUND(E2119*U2119,2)</f>
        <v>0</v>
      </c>
      <c r="W2119" s="21"/>
      <c r="X2119" s="21" t="s">
        <v>135</v>
      </c>
      <c r="Y2119" s="21" t="s">
        <v>2117</v>
      </c>
      <c r="Z2119" s="15"/>
      <c r="AA2119" s="15"/>
      <c r="AB2119" s="15"/>
      <c r="AC2119" s="15"/>
      <c r="AD2119" s="15"/>
      <c r="AE2119" s="15"/>
      <c r="AF2119" s="15"/>
      <c r="AG2119" s="15" t="s">
        <v>136</v>
      </c>
      <c r="AH2119" s="15"/>
      <c r="AI2119" s="15"/>
      <c r="AJ2119" s="15"/>
      <c r="AK2119" s="15"/>
      <c r="AL2119" s="15"/>
      <c r="AM2119" s="15"/>
      <c r="AN2119" s="15"/>
      <c r="AO2119" s="15"/>
      <c r="AP2119" s="15"/>
      <c r="AQ2119" s="15"/>
      <c r="AR2119" s="15"/>
      <c r="AS2119" s="15"/>
      <c r="AT2119" s="15"/>
      <c r="AU2119" s="15"/>
      <c r="AV2119" s="15"/>
      <c r="AW2119" s="15"/>
      <c r="AX2119" s="15"/>
      <c r="AY2119" s="15"/>
      <c r="AZ2119" s="15"/>
      <c r="BA2119" s="15"/>
      <c r="BB2119" s="15"/>
      <c r="BC2119" s="15"/>
      <c r="BD2119" s="15"/>
      <c r="BE2119" s="15"/>
      <c r="BF2119" s="15"/>
      <c r="BG2119" s="15"/>
      <c r="BH2119" s="15"/>
    </row>
    <row r="2120" spans="1:60" outlineLevel="2">
      <c r="A2120" s="18"/>
      <c r="B2120" s="19"/>
      <c r="C2120" s="30" t="s">
        <v>42</v>
      </c>
      <c r="D2120" s="23"/>
      <c r="E2120" s="34">
        <v>1</v>
      </c>
      <c r="F2120" s="21"/>
      <c r="G2120" s="21"/>
      <c r="H2120" s="21"/>
      <c r="I2120" s="21"/>
      <c r="J2120" s="21"/>
      <c r="K2120" s="21"/>
      <c r="L2120" s="21"/>
      <c r="M2120" s="21"/>
      <c r="N2120" s="393"/>
      <c r="O2120" s="393"/>
      <c r="P2120" s="393"/>
      <c r="Q2120" s="393"/>
      <c r="R2120" s="21"/>
      <c r="S2120" s="21"/>
      <c r="T2120" s="21"/>
      <c r="U2120" s="21"/>
      <c r="V2120" s="21"/>
      <c r="W2120" s="21"/>
      <c r="X2120" s="21"/>
      <c r="Y2120" s="21"/>
      <c r="Z2120" s="15"/>
      <c r="AA2120" s="15"/>
      <c r="AB2120" s="15"/>
      <c r="AC2120" s="15"/>
      <c r="AD2120" s="15"/>
      <c r="AE2120" s="15"/>
      <c r="AF2120" s="15"/>
      <c r="AG2120" s="15" t="s">
        <v>131</v>
      </c>
      <c r="AH2120" s="15">
        <v>0</v>
      </c>
      <c r="AI2120" s="15"/>
      <c r="AJ2120" s="15"/>
      <c r="AK2120" s="15"/>
      <c r="AL2120" s="15"/>
      <c r="AM2120" s="15"/>
      <c r="AN2120" s="15"/>
      <c r="AO2120" s="15"/>
      <c r="AP2120" s="15"/>
      <c r="AQ2120" s="15"/>
      <c r="AR2120" s="15"/>
      <c r="AS2120" s="15"/>
      <c r="AT2120" s="15"/>
      <c r="AU2120" s="15"/>
      <c r="AV2120" s="15"/>
      <c r="AW2120" s="15"/>
      <c r="AX2120" s="15"/>
      <c r="AY2120" s="15"/>
      <c r="AZ2120" s="15"/>
      <c r="BA2120" s="15"/>
      <c r="BB2120" s="15"/>
      <c r="BC2120" s="15"/>
      <c r="BD2120" s="15"/>
      <c r="BE2120" s="15"/>
      <c r="BF2120" s="15"/>
      <c r="BG2120" s="15"/>
      <c r="BH2120" s="15"/>
    </row>
    <row r="2121" spans="1:60" outlineLevel="1">
      <c r="A2121" s="25">
        <v>258</v>
      </c>
      <c r="B2121" s="26" t="s">
        <v>1263</v>
      </c>
      <c r="C2121" s="29" t="s">
        <v>1264</v>
      </c>
      <c r="D2121" s="27" t="s">
        <v>156</v>
      </c>
      <c r="E2121" s="35">
        <v>2</v>
      </c>
      <c r="F2121" s="392"/>
      <c r="G2121" s="36">
        <f>ROUND(E2121*F2121,2)</f>
        <v>0</v>
      </c>
      <c r="H2121" s="392"/>
      <c r="I2121" s="36">
        <f>ROUND(E2121*H2121,2)</f>
        <v>0</v>
      </c>
      <c r="J2121" s="392"/>
      <c r="K2121" s="36">
        <f>ROUND(E2121*J2121,2)</f>
        <v>0</v>
      </c>
      <c r="L2121" s="36">
        <v>21</v>
      </c>
      <c r="M2121" s="36">
        <f>G2121*(1+L2121/100)</f>
        <v>0</v>
      </c>
      <c r="N2121" s="35">
        <v>0</v>
      </c>
      <c r="O2121" s="35">
        <f>ROUND(E2121*N2121,2)</f>
        <v>0</v>
      </c>
      <c r="P2121" s="35">
        <v>0</v>
      </c>
      <c r="Q2121" s="35">
        <f>ROUND(E2121*P2121,2)</f>
        <v>0</v>
      </c>
      <c r="R2121" s="36"/>
      <c r="S2121" s="36" t="s">
        <v>236</v>
      </c>
      <c r="T2121" s="28" t="s">
        <v>127</v>
      </c>
      <c r="U2121" s="21">
        <v>0</v>
      </c>
      <c r="V2121" s="21">
        <f>ROUND(E2121*U2121,2)</f>
        <v>0</v>
      </c>
      <c r="W2121" s="21"/>
      <c r="X2121" s="21" t="s">
        <v>135</v>
      </c>
      <c r="Y2121" s="21" t="s">
        <v>2117</v>
      </c>
      <c r="Z2121" s="15"/>
      <c r="AA2121" s="15"/>
      <c r="AB2121" s="15"/>
      <c r="AC2121" s="15"/>
      <c r="AD2121" s="15"/>
      <c r="AE2121" s="15"/>
      <c r="AF2121" s="15"/>
      <c r="AG2121" s="15" t="s">
        <v>136</v>
      </c>
      <c r="AH2121" s="15"/>
      <c r="AI2121" s="15"/>
      <c r="AJ2121" s="15"/>
      <c r="AK2121" s="15"/>
      <c r="AL2121" s="15"/>
      <c r="AM2121" s="15"/>
      <c r="AN2121" s="15"/>
      <c r="AO2121" s="15"/>
      <c r="AP2121" s="15"/>
      <c r="AQ2121" s="15"/>
      <c r="AR2121" s="15"/>
      <c r="AS2121" s="15"/>
      <c r="AT2121" s="15"/>
      <c r="AU2121" s="15"/>
      <c r="AV2121" s="15"/>
      <c r="AW2121" s="15"/>
      <c r="AX2121" s="15"/>
      <c r="AY2121" s="15"/>
      <c r="AZ2121" s="15"/>
      <c r="BA2121" s="15"/>
      <c r="BB2121" s="15"/>
      <c r="BC2121" s="15"/>
      <c r="BD2121" s="15"/>
      <c r="BE2121" s="15"/>
      <c r="BF2121" s="15"/>
      <c r="BG2121" s="15"/>
      <c r="BH2121" s="15"/>
    </row>
    <row r="2122" spans="1:60" outlineLevel="2">
      <c r="A2122" s="18"/>
      <c r="B2122" s="19"/>
      <c r="C2122" s="30" t="s">
        <v>42</v>
      </c>
      <c r="D2122" s="23"/>
      <c r="E2122" s="34">
        <v>1</v>
      </c>
      <c r="F2122" s="21"/>
      <c r="G2122" s="21"/>
      <c r="H2122" s="21"/>
      <c r="I2122" s="21"/>
      <c r="J2122" s="21"/>
      <c r="K2122" s="21"/>
      <c r="L2122" s="21"/>
      <c r="M2122" s="21"/>
      <c r="N2122" s="393"/>
      <c r="O2122" s="393"/>
      <c r="P2122" s="393"/>
      <c r="Q2122" s="393"/>
      <c r="R2122" s="21"/>
      <c r="S2122" s="21"/>
      <c r="T2122" s="21"/>
      <c r="U2122" s="21"/>
      <c r="V2122" s="21"/>
      <c r="W2122" s="21"/>
      <c r="X2122" s="21"/>
      <c r="Y2122" s="21"/>
      <c r="Z2122" s="15"/>
      <c r="AA2122" s="15"/>
      <c r="AB2122" s="15"/>
      <c r="AC2122" s="15"/>
      <c r="AD2122" s="15"/>
      <c r="AE2122" s="15"/>
      <c r="AF2122" s="15"/>
      <c r="AG2122" s="15" t="s">
        <v>131</v>
      </c>
      <c r="AH2122" s="15">
        <v>0</v>
      </c>
      <c r="AI2122" s="15"/>
      <c r="AJ2122" s="15"/>
      <c r="AK2122" s="15"/>
      <c r="AL2122" s="15"/>
      <c r="AM2122" s="15"/>
      <c r="AN2122" s="15"/>
      <c r="AO2122" s="15"/>
      <c r="AP2122" s="15"/>
      <c r="AQ2122" s="15"/>
      <c r="AR2122" s="15"/>
      <c r="AS2122" s="15"/>
      <c r="AT2122" s="15"/>
      <c r="AU2122" s="15"/>
      <c r="AV2122" s="15"/>
      <c r="AW2122" s="15"/>
      <c r="AX2122" s="15"/>
      <c r="AY2122" s="15"/>
      <c r="AZ2122" s="15"/>
      <c r="BA2122" s="15"/>
      <c r="BB2122" s="15"/>
      <c r="BC2122" s="15"/>
      <c r="BD2122" s="15"/>
      <c r="BE2122" s="15"/>
      <c r="BF2122" s="15"/>
      <c r="BG2122" s="15"/>
      <c r="BH2122" s="15"/>
    </row>
    <row r="2123" spans="1:60" outlineLevel="3">
      <c r="A2123" s="18"/>
      <c r="B2123" s="19"/>
      <c r="C2123" s="30" t="s">
        <v>42</v>
      </c>
      <c r="D2123" s="23"/>
      <c r="E2123" s="34">
        <v>1</v>
      </c>
      <c r="F2123" s="21"/>
      <c r="G2123" s="21"/>
      <c r="H2123" s="21"/>
      <c r="I2123" s="21"/>
      <c r="J2123" s="21"/>
      <c r="K2123" s="21"/>
      <c r="L2123" s="21"/>
      <c r="M2123" s="21"/>
      <c r="N2123" s="393"/>
      <c r="O2123" s="393"/>
      <c r="P2123" s="393"/>
      <c r="Q2123" s="393"/>
      <c r="R2123" s="21"/>
      <c r="S2123" s="21"/>
      <c r="T2123" s="21"/>
      <c r="U2123" s="21"/>
      <c r="V2123" s="21"/>
      <c r="W2123" s="21"/>
      <c r="X2123" s="21"/>
      <c r="Y2123" s="21"/>
      <c r="Z2123" s="15"/>
      <c r="AA2123" s="15"/>
      <c r="AB2123" s="15"/>
      <c r="AC2123" s="15"/>
      <c r="AD2123" s="15"/>
      <c r="AE2123" s="15"/>
      <c r="AF2123" s="15"/>
      <c r="AG2123" s="15" t="s">
        <v>131</v>
      </c>
      <c r="AH2123" s="15">
        <v>0</v>
      </c>
      <c r="AI2123" s="15"/>
      <c r="AJ2123" s="15"/>
      <c r="AK2123" s="15"/>
      <c r="AL2123" s="15"/>
      <c r="AM2123" s="15"/>
      <c r="AN2123" s="15"/>
      <c r="AO2123" s="15"/>
      <c r="AP2123" s="15"/>
      <c r="AQ2123" s="15"/>
      <c r="AR2123" s="15"/>
      <c r="AS2123" s="15"/>
      <c r="AT2123" s="15"/>
      <c r="AU2123" s="15"/>
      <c r="AV2123" s="15"/>
      <c r="AW2123" s="15"/>
      <c r="AX2123" s="15"/>
      <c r="AY2123" s="15"/>
      <c r="AZ2123" s="15"/>
      <c r="BA2123" s="15"/>
      <c r="BB2123" s="15"/>
      <c r="BC2123" s="15"/>
      <c r="BD2123" s="15"/>
      <c r="BE2123" s="15"/>
      <c r="BF2123" s="15"/>
      <c r="BG2123" s="15"/>
      <c r="BH2123" s="15"/>
    </row>
    <row r="2124" spans="1:60" outlineLevel="1">
      <c r="A2124" s="25">
        <v>259</v>
      </c>
      <c r="B2124" s="26" t="s">
        <v>1265</v>
      </c>
      <c r="C2124" s="29" t="s">
        <v>1266</v>
      </c>
      <c r="D2124" s="27" t="s">
        <v>156</v>
      </c>
      <c r="E2124" s="35">
        <v>2</v>
      </c>
      <c r="F2124" s="392"/>
      <c r="G2124" s="36">
        <f>ROUND(E2124*F2124,2)</f>
        <v>0</v>
      </c>
      <c r="H2124" s="392"/>
      <c r="I2124" s="36">
        <f>ROUND(E2124*H2124,2)</f>
        <v>0</v>
      </c>
      <c r="J2124" s="392"/>
      <c r="K2124" s="36">
        <f>ROUND(E2124*J2124,2)</f>
        <v>0</v>
      </c>
      <c r="L2124" s="36">
        <v>21</v>
      </c>
      <c r="M2124" s="36">
        <f>G2124*(1+L2124/100)</f>
        <v>0</v>
      </c>
      <c r="N2124" s="35">
        <v>0</v>
      </c>
      <c r="O2124" s="35">
        <f>ROUND(E2124*N2124,2)</f>
        <v>0</v>
      </c>
      <c r="P2124" s="35">
        <v>0</v>
      </c>
      <c r="Q2124" s="35">
        <f>ROUND(E2124*P2124,2)</f>
        <v>0</v>
      </c>
      <c r="R2124" s="36"/>
      <c r="S2124" s="36" t="s">
        <v>236</v>
      </c>
      <c r="T2124" s="28" t="s">
        <v>127</v>
      </c>
      <c r="U2124" s="21">
        <v>0</v>
      </c>
      <c r="V2124" s="21">
        <f>ROUND(E2124*U2124,2)</f>
        <v>0</v>
      </c>
      <c r="W2124" s="21"/>
      <c r="X2124" s="21" t="s">
        <v>135</v>
      </c>
      <c r="Y2124" s="21" t="s">
        <v>2117</v>
      </c>
      <c r="Z2124" s="15"/>
      <c r="AA2124" s="15"/>
      <c r="AB2124" s="15"/>
      <c r="AC2124" s="15"/>
      <c r="AD2124" s="15"/>
      <c r="AE2124" s="15"/>
      <c r="AF2124" s="15"/>
      <c r="AG2124" s="15" t="s">
        <v>136</v>
      </c>
      <c r="AH2124" s="15"/>
      <c r="AI2124" s="15"/>
      <c r="AJ2124" s="15"/>
      <c r="AK2124" s="15"/>
      <c r="AL2124" s="15"/>
      <c r="AM2124" s="15"/>
      <c r="AN2124" s="15"/>
      <c r="AO2124" s="15"/>
      <c r="AP2124" s="15"/>
      <c r="AQ2124" s="15"/>
      <c r="AR2124" s="15"/>
      <c r="AS2124" s="15"/>
      <c r="AT2124" s="15"/>
      <c r="AU2124" s="15"/>
      <c r="AV2124" s="15"/>
      <c r="AW2124" s="15"/>
      <c r="AX2124" s="15"/>
      <c r="AY2124" s="15"/>
      <c r="AZ2124" s="15"/>
      <c r="BA2124" s="15"/>
      <c r="BB2124" s="15"/>
      <c r="BC2124" s="15"/>
      <c r="BD2124" s="15"/>
      <c r="BE2124" s="15"/>
      <c r="BF2124" s="15"/>
      <c r="BG2124" s="15"/>
      <c r="BH2124" s="15"/>
    </row>
    <row r="2125" spans="1:60" outlineLevel="2">
      <c r="A2125" s="18"/>
      <c r="B2125" s="19"/>
      <c r="C2125" s="30" t="s">
        <v>42</v>
      </c>
      <c r="D2125" s="23"/>
      <c r="E2125" s="34">
        <v>1</v>
      </c>
      <c r="F2125" s="21"/>
      <c r="G2125" s="21"/>
      <c r="H2125" s="21"/>
      <c r="I2125" s="21"/>
      <c r="J2125" s="21"/>
      <c r="K2125" s="21"/>
      <c r="L2125" s="21"/>
      <c r="M2125" s="21"/>
      <c r="N2125" s="393"/>
      <c r="O2125" s="393"/>
      <c r="P2125" s="393"/>
      <c r="Q2125" s="393"/>
      <c r="R2125" s="21"/>
      <c r="S2125" s="21"/>
      <c r="T2125" s="21"/>
      <c r="U2125" s="21"/>
      <c r="V2125" s="21"/>
      <c r="W2125" s="21"/>
      <c r="X2125" s="21"/>
      <c r="Y2125" s="21"/>
      <c r="Z2125" s="15"/>
      <c r="AA2125" s="15"/>
      <c r="AB2125" s="15"/>
      <c r="AC2125" s="15"/>
      <c r="AD2125" s="15"/>
      <c r="AE2125" s="15"/>
      <c r="AF2125" s="15"/>
      <c r="AG2125" s="15" t="s">
        <v>131</v>
      </c>
      <c r="AH2125" s="15">
        <v>0</v>
      </c>
      <c r="AI2125" s="15"/>
      <c r="AJ2125" s="15"/>
      <c r="AK2125" s="15"/>
      <c r="AL2125" s="15"/>
      <c r="AM2125" s="15"/>
      <c r="AN2125" s="15"/>
      <c r="AO2125" s="15"/>
      <c r="AP2125" s="15"/>
      <c r="AQ2125" s="15"/>
      <c r="AR2125" s="15"/>
      <c r="AS2125" s="15"/>
      <c r="AT2125" s="15"/>
      <c r="AU2125" s="15"/>
      <c r="AV2125" s="15"/>
      <c r="AW2125" s="15"/>
      <c r="AX2125" s="15"/>
      <c r="AY2125" s="15"/>
      <c r="AZ2125" s="15"/>
      <c r="BA2125" s="15"/>
      <c r="BB2125" s="15"/>
      <c r="BC2125" s="15"/>
      <c r="BD2125" s="15"/>
      <c r="BE2125" s="15"/>
      <c r="BF2125" s="15"/>
      <c r="BG2125" s="15"/>
      <c r="BH2125" s="15"/>
    </row>
    <row r="2126" spans="1:60" outlineLevel="3">
      <c r="A2126" s="18"/>
      <c r="B2126" s="19"/>
      <c r="C2126" s="30" t="s">
        <v>42</v>
      </c>
      <c r="D2126" s="23"/>
      <c r="E2126" s="34">
        <v>1</v>
      </c>
      <c r="F2126" s="21"/>
      <c r="G2126" s="21"/>
      <c r="H2126" s="21"/>
      <c r="I2126" s="21"/>
      <c r="J2126" s="21"/>
      <c r="K2126" s="21"/>
      <c r="L2126" s="21"/>
      <c r="M2126" s="21"/>
      <c r="N2126" s="393"/>
      <c r="O2126" s="393"/>
      <c r="P2126" s="393"/>
      <c r="Q2126" s="393"/>
      <c r="R2126" s="21"/>
      <c r="S2126" s="21"/>
      <c r="T2126" s="21"/>
      <c r="U2126" s="21"/>
      <c r="V2126" s="21"/>
      <c r="W2126" s="21"/>
      <c r="X2126" s="21"/>
      <c r="Y2126" s="21"/>
      <c r="Z2126" s="15"/>
      <c r="AA2126" s="15"/>
      <c r="AB2126" s="15"/>
      <c r="AC2126" s="15"/>
      <c r="AD2126" s="15"/>
      <c r="AE2126" s="15"/>
      <c r="AF2126" s="15"/>
      <c r="AG2126" s="15" t="s">
        <v>131</v>
      </c>
      <c r="AH2126" s="15">
        <v>0</v>
      </c>
      <c r="AI2126" s="15"/>
      <c r="AJ2126" s="15"/>
      <c r="AK2126" s="15"/>
      <c r="AL2126" s="15"/>
      <c r="AM2126" s="15"/>
      <c r="AN2126" s="15"/>
      <c r="AO2126" s="15"/>
      <c r="AP2126" s="15"/>
      <c r="AQ2126" s="15"/>
      <c r="AR2126" s="15"/>
      <c r="AS2126" s="15"/>
      <c r="AT2126" s="15"/>
      <c r="AU2126" s="15"/>
      <c r="AV2126" s="15"/>
      <c r="AW2126" s="15"/>
      <c r="AX2126" s="15"/>
      <c r="AY2126" s="15"/>
      <c r="AZ2126" s="15"/>
      <c r="BA2126" s="15"/>
      <c r="BB2126" s="15"/>
      <c r="BC2126" s="15"/>
      <c r="BD2126" s="15"/>
      <c r="BE2126" s="15"/>
      <c r="BF2126" s="15"/>
      <c r="BG2126" s="15"/>
      <c r="BH2126" s="15"/>
    </row>
    <row r="2127" spans="1:60" outlineLevel="1">
      <c r="A2127" s="25">
        <v>260</v>
      </c>
      <c r="B2127" s="26" t="s">
        <v>1267</v>
      </c>
      <c r="C2127" s="29" t="s">
        <v>1268</v>
      </c>
      <c r="D2127" s="27" t="s">
        <v>156</v>
      </c>
      <c r="E2127" s="35">
        <v>1</v>
      </c>
      <c r="F2127" s="392"/>
      <c r="G2127" s="36">
        <f>ROUND(E2127*F2127,2)</f>
        <v>0</v>
      </c>
      <c r="H2127" s="392"/>
      <c r="I2127" s="36">
        <f>ROUND(E2127*H2127,2)</f>
        <v>0</v>
      </c>
      <c r="J2127" s="392"/>
      <c r="K2127" s="36">
        <f>ROUND(E2127*J2127,2)</f>
        <v>0</v>
      </c>
      <c r="L2127" s="36">
        <v>21</v>
      </c>
      <c r="M2127" s="36">
        <f>G2127*(1+L2127/100)</f>
        <v>0</v>
      </c>
      <c r="N2127" s="35">
        <v>0</v>
      </c>
      <c r="O2127" s="35">
        <f>ROUND(E2127*N2127,2)</f>
        <v>0</v>
      </c>
      <c r="P2127" s="35">
        <v>0</v>
      </c>
      <c r="Q2127" s="35">
        <f>ROUND(E2127*P2127,2)</f>
        <v>0</v>
      </c>
      <c r="R2127" s="36"/>
      <c r="S2127" s="36" t="s">
        <v>236</v>
      </c>
      <c r="T2127" s="28" t="s">
        <v>127</v>
      </c>
      <c r="U2127" s="21">
        <v>0</v>
      </c>
      <c r="V2127" s="21">
        <f>ROUND(E2127*U2127,2)</f>
        <v>0</v>
      </c>
      <c r="W2127" s="21"/>
      <c r="X2127" s="21" t="s">
        <v>135</v>
      </c>
      <c r="Y2127" s="21" t="s">
        <v>2117</v>
      </c>
      <c r="Z2127" s="15"/>
      <c r="AA2127" s="15"/>
      <c r="AB2127" s="15"/>
      <c r="AC2127" s="15"/>
      <c r="AD2127" s="15"/>
      <c r="AE2127" s="15"/>
      <c r="AF2127" s="15"/>
      <c r="AG2127" s="15" t="s">
        <v>136</v>
      </c>
      <c r="AH2127" s="15"/>
      <c r="AI2127" s="15"/>
      <c r="AJ2127" s="15"/>
      <c r="AK2127" s="15"/>
      <c r="AL2127" s="15"/>
      <c r="AM2127" s="15"/>
      <c r="AN2127" s="15"/>
      <c r="AO2127" s="15"/>
      <c r="AP2127" s="15"/>
      <c r="AQ2127" s="15"/>
      <c r="AR2127" s="15"/>
      <c r="AS2127" s="15"/>
      <c r="AT2127" s="15"/>
      <c r="AU2127" s="15"/>
      <c r="AV2127" s="15"/>
      <c r="AW2127" s="15"/>
      <c r="AX2127" s="15"/>
      <c r="AY2127" s="15"/>
      <c r="AZ2127" s="15"/>
      <c r="BA2127" s="15"/>
      <c r="BB2127" s="15"/>
      <c r="BC2127" s="15"/>
      <c r="BD2127" s="15"/>
      <c r="BE2127" s="15"/>
      <c r="BF2127" s="15"/>
      <c r="BG2127" s="15"/>
      <c r="BH2127" s="15"/>
    </row>
    <row r="2128" spans="1:60" outlineLevel="2">
      <c r="A2128" s="18"/>
      <c r="B2128" s="19"/>
      <c r="C2128" s="30" t="s">
        <v>42</v>
      </c>
      <c r="D2128" s="23"/>
      <c r="E2128" s="34">
        <v>1</v>
      </c>
      <c r="F2128" s="21"/>
      <c r="G2128" s="21"/>
      <c r="H2128" s="21"/>
      <c r="I2128" s="21"/>
      <c r="J2128" s="21"/>
      <c r="K2128" s="21"/>
      <c r="L2128" s="21"/>
      <c r="M2128" s="21"/>
      <c r="N2128" s="393"/>
      <c r="O2128" s="393"/>
      <c r="P2128" s="393"/>
      <c r="Q2128" s="393"/>
      <c r="R2128" s="21"/>
      <c r="S2128" s="21"/>
      <c r="T2128" s="21"/>
      <c r="U2128" s="21"/>
      <c r="V2128" s="21"/>
      <c r="W2128" s="21"/>
      <c r="X2128" s="21"/>
      <c r="Y2128" s="21"/>
      <c r="Z2128" s="15"/>
      <c r="AA2128" s="15"/>
      <c r="AB2128" s="15"/>
      <c r="AC2128" s="15"/>
      <c r="AD2128" s="15"/>
      <c r="AE2128" s="15"/>
      <c r="AF2128" s="15"/>
      <c r="AG2128" s="15" t="s">
        <v>131</v>
      </c>
      <c r="AH2128" s="15">
        <v>0</v>
      </c>
      <c r="AI2128" s="15"/>
      <c r="AJ2128" s="15"/>
      <c r="AK2128" s="15"/>
      <c r="AL2128" s="15"/>
      <c r="AM2128" s="15"/>
      <c r="AN2128" s="15"/>
      <c r="AO2128" s="15"/>
      <c r="AP2128" s="15"/>
      <c r="AQ2128" s="15"/>
      <c r="AR2128" s="15"/>
      <c r="AS2128" s="15"/>
      <c r="AT2128" s="15"/>
      <c r="AU2128" s="15"/>
      <c r="AV2128" s="15"/>
      <c r="AW2128" s="15"/>
      <c r="AX2128" s="15"/>
      <c r="AY2128" s="15"/>
      <c r="AZ2128" s="15"/>
      <c r="BA2128" s="15"/>
      <c r="BB2128" s="15"/>
      <c r="BC2128" s="15"/>
      <c r="BD2128" s="15"/>
      <c r="BE2128" s="15"/>
      <c r="BF2128" s="15"/>
      <c r="BG2128" s="15"/>
      <c r="BH2128" s="15"/>
    </row>
    <row r="2129" spans="1:60" outlineLevel="1">
      <c r="A2129" s="25">
        <v>261</v>
      </c>
      <c r="B2129" s="26" t="s">
        <v>1269</v>
      </c>
      <c r="C2129" s="29" t="s">
        <v>1270</v>
      </c>
      <c r="D2129" s="27" t="s">
        <v>156</v>
      </c>
      <c r="E2129" s="35">
        <v>3</v>
      </c>
      <c r="F2129" s="392"/>
      <c r="G2129" s="36">
        <f>ROUND(E2129*F2129,2)</f>
        <v>0</v>
      </c>
      <c r="H2129" s="392"/>
      <c r="I2129" s="36">
        <f>ROUND(E2129*H2129,2)</f>
        <v>0</v>
      </c>
      <c r="J2129" s="392"/>
      <c r="K2129" s="36">
        <f>ROUND(E2129*J2129,2)</f>
        <v>0</v>
      </c>
      <c r="L2129" s="36">
        <v>21</v>
      </c>
      <c r="M2129" s="36">
        <f>G2129*(1+L2129/100)</f>
        <v>0</v>
      </c>
      <c r="N2129" s="35">
        <v>0</v>
      </c>
      <c r="O2129" s="35">
        <f>ROUND(E2129*N2129,2)</f>
        <v>0</v>
      </c>
      <c r="P2129" s="35">
        <v>0</v>
      </c>
      <c r="Q2129" s="35">
        <f>ROUND(E2129*P2129,2)</f>
        <v>0</v>
      </c>
      <c r="R2129" s="36"/>
      <c r="S2129" s="36" t="s">
        <v>236</v>
      </c>
      <c r="T2129" s="28" t="s">
        <v>127</v>
      </c>
      <c r="U2129" s="21">
        <v>0</v>
      </c>
      <c r="V2129" s="21">
        <f>ROUND(E2129*U2129,2)</f>
        <v>0</v>
      </c>
      <c r="W2129" s="21"/>
      <c r="X2129" s="21" t="s">
        <v>135</v>
      </c>
      <c r="Y2129" s="21" t="s">
        <v>2117</v>
      </c>
      <c r="Z2129" s="15"/>
      <c r="AA2129" s="15"/>
      <c r="AB2129" s="15"/>
      <c r="AC2129" s="15"/>
      <c r="AD2129" s="15"/>
      <c r="AE2129" s="15"/>
      <c r="AF2129" s="15"/>
      <c r="AG2129" s="15" t="s">
        <v>136</v>
      </c>
      <c r="AH2129" s="15"/>
      <c r="AI2129" s="15"/>
      <c r="AJ2129" s="15"/>
      <c r="AK2129" s="15"/>
      <c r="AL2129" s="15"/>
      <c r="AM2129" s="15"/>
      <c r="AN2129" s="15"/>
      <c r="AO2129" s="15"/>
      <c r="AP2129" s="15"/>
      <c r="AQ2129" s="15"/>
      <c r="AR2129" s="15"/>
      <c r="AS2129" s="15"/>
      <c r="AT2129" s="15"/>
      <c r="AU2129" s="15"/>
      <c r="AV2129" s="15"/>
      <c r="AW2129" s="15"/>
      <c r="AX2129" s="15"/>
      <c r="AY2129" s="15"/>
      <c r="AZ2129" s="15"/>
      <c r="BA2129" s="15"/>
      <c r="BB2129" s="15"/>
      <c r="BC2129" s="15"/>
      <c r="BD2129" s="15"/>
      <c r="BE2129" s="15"/>
      <c r="BF2129" s="15"/>
      <c r="BG2129" s="15"/>
      <c r="BH2129" s="15"/>
    </row>
    <row r="2130" spans="1:60" outlineLevel="2">
      <c r="A2130" s="18"/>
      <c r="B2130" s="19"/>
      <c r="C2130" s="30" t="s">
        <v>42</v>
      </c>
      <c r="D2130" s="23"/>
      <c r="E2130" s="34">
        <v>1</v>
      </c>
      <c r="F2130" s="21"/>
      <c r="G2130" s="21"/>
      <c r="H2130" s="21"/>
      <c r="I2130" s="21"/>
      <c r="J2130" s="21"/>
      <c r="K2130" s="21"/>
      <c r="L2130" s="21"/>
      <c r="M2130" s="21"/>
      <c r="N2130" s="393"/>
      <c r="O2130" s="393"/>
      <c r="P2130" s="393"/>
      <c r="Q2130" s="393"/>
      <c r="R2130" s="21"/>
      <c r="S2130" s="21"/>
      <c r="T2130" s="21"/>
      <c r="U2130" s="21"/>
      <c r="V2130" s="21"/>
      <c r="W2130" s="21"/>
      <c r="X2130" s="21"/>
      <c r="Y2130" s="21"/>
      <c r="Z2130" s="15"/>
      <c r="AA2130" s="15"/>
      <c r="AB2130" s="15"/>
      <c r="AC2130" s="15"/>
      <c r="AD2130" s="15"/>
      <c r="AE2130" s="15"/>
      <c r="AF2130" s="15"/>
      <c r="AG2130" s="15" t="s">
        <v>131</v>
      </c>
      <c r="AH2130" s="15">
        <v>0</v>
      </c>
      <c r="AI2130" s="15"/>
      <c r="AJ2130" s="15"/>
      <c r="AK2130" s="15"/>
      <c r="AL2130" s="15"/>
      <c r="AM2130" s="15"/>
      <c r="AN2130" s="15"/>
      <c r="AO2130" s="15"/>
      <c r="AP2130" s="15"/>
      <c r="AQ2130" s="15"/>
      <c r="AR2130" s="15"/>
      <c r="AS2130" s="15"/>
      <c r="AT2130" s="15"/>
      <c r="AU2130" s="15"/>
      <c r="AV2130" s="15"/>
      <c r="AW2130" s="15"/>
      <c r="AX2130" s="15"/>
      <c r="AY2130" s="15"/>
      <c r="AZ2130" s="15"/>
      <c r="BA2130" s="15"/>
      <c r="BB2130" s="15"/>
      <c r="BC2130" s="15"/>
      <c r="BD2130" s="15"/>
      <c r="BE2130" s="15"/>
      <c r="BF2130" s="15"/>
      <c r="BG2130" s="15"/>
      <c r="BH2130" s="15"/>
    </row>
    <row r="2131" spans="1:60" outlineLevel="3">
      <c r="A2131" s="18"/>
      <c r="B2131" s="19"/>
      <c r="C2131" s="30" t="s">
        <v>42</v>
      </c>
      <c r="D2131" s="23"/>
      <c r="E2131" s="34">
        <v>1</v>
      </c>
      <c r="F2131" s="21"/>
      <c r="G2131" s="21"/>
      <c r="H2131" s="21"/>
      <c r="I2131" s="21"/>
      <c r="J2131" s="21"/>
      <c r="K2131" s="21"/>
      <c r="L2131" s="21"/>
      <c r="M2131" s="21"/>
      <c r="N2131" s="393"/>
      <c r="O2131" s="393"/>
      <c r="P2131" s="393"/>
      <c r="Q2131" s="393"/>
      <c r="R2131" s="21"/>
      <c r="S2131" s="21"/>
      <c r="T2131" s="21"/>
      <c r="U2131" s="21"/>
      <c r="V2131" s="21"/>
      <c r="W2131" s="21"/>
      <c r="X2131" s="21"/>
      <c r="Y2131" s="21"/>
      <c r="Z2131" s="15"/>
      <c r="AA2131" s="15"/>
      <c r="AB2131" s="15"/>
      <c r="AC2131" s="15"/>
      <c r="AD2131" s="15"/>
      <c r="AE2131" s="15"/>
      <c r="AF2131" s="15"/>
      <c r="AG2131" s="15" t="s">
        <v>131</v>
      </c>
      <c r="AH2131" s="15">
        <v>0</v>
      </c>
      <c r="AI2131" s="15"/>
      <c r="AJ2131" s="15"/>
      <c r="AK2131" s="15"/>
      <c r="AL2131" s="15"/>
      <c r="AM2131" s="15"/>
      <c r="AN2131" s="15"/>
      <c r="AO2131" s="15"/>
      <c r="AP2131" s="15"/>
      <c r="AQ2131" s="15"/>
      <c r="AR2131" s="15"/>
      <c r="AS2131" s="15"/>
      <c r="AT2131" s="15"/>
      <c r="AU2131" s="15"/>
      <c r="AV2131" s="15"/>
      <c r="AW2131" s="15"/>
      <c r="AX2131" s="15"/>
      <c r="AY2131" s="15"/>
      <c r="AZ2131" s="15"/>
      <c r="BA2131" s="15"/>
      <c r="BB2131" s="15"/>
      <c r="BC2131" s="15"/>
      <c r="BD2131" s="15"/>
      <c r="BE2131" s="15"/>
      <c r="BF2131" s="15"/>
      <c r="BG2131" s="15"/>
      <c r="BH2131" s="15"/>
    </row>
    <row r="2132" spans="1:60" outlineLevel="3">
      <c r="A2132" s="18"/>
      <c r="B2132" s="19"/>
      <c r="C2132" s="30" t="s">
        <v>42</v>
      </c>
      <c r="D2132" s="23"/>
      <c r="E2132" s="34">
        <v>1</v>
      </c>
      <c r="F2132" s="21"/>
      <c r="G2132" s="21"/>
      <c r="H2132" s="21"/>
      <c r="I2132" s="21"/>
      <c r="J2132" s="21"/>
      <c r="K2132" s="21"/>
      <c r="L2132" s="21"/>
      <c r="M2132" s="21"/>
      <c r="N2132" s="393"/>
      <c r="O2132" s="393"/>
      <c r="P2132" s="393"/>
      <c r="Q2132" s="393"/>
      <c r="R2132" s="21"/>
      <c r="S2132" s="21"/>
      <c r="T2132" s="21"/>
      <c r="U2132" s="21"/>
      <c r="V2132" s="21"/>
      <c r="W2132" s="21"/>
      <c r="X2132" s="21"/>
      <c r="Y2132" s="21"/>
      <c r="Z2132" s="15"/>
      <c r="AA2132" s="15"/>
      <c r="AB2132" s="15"/>
      <c r="AC2132" s="15"/>
      <c r="AD2132" s="15"/>
      <c r="AE2132" s="15"/>
      <c r="AF2132" s="15"/>
      <c r="AG2132" s="15" t="s">
        <v>131</v>
      </c>
      <c r="AH2132" s="15">
        <v>0</v>
      </c>
      <c r="AI2132" s="15"/>
      <c r="AJ2132" s="15"/>
      <c r="AK2132" s="15"/>
      <c r="AL2132" s="15"/>
      <c r="AM2132" s="15"/>
      <c r="AN2132" s="15"/>
      <c r="AO2132" s="15"/>
      <c r="AP2132" s="15"/>
      <c r="AQ2132" s="15"/>
      <c r="AR2132" s="15"/>
      <c r="AS2132" s="15"/>
      <c r="AT2132" s="15"/>
      <c r="AU2132" s="15"/>
      <c r="AV2132" s="15"/>
      <c r="AW2132" s="15"/>
      <c r="AX2132" s="15"/>
      <c r="AY2132" s="15"/>
      <c r="AZ2132" s="15"/>
      <c r="BA2132" s="15"/>
      <c r="BB2132" s="15"/>
      <c r="BC2132" s="15"/>
      <c r="BD2132" s="15"/>
      <c r="BE2132" s="15"/>
      <c r="BF2132" s="15"/>
      <c r="BG2132" s="15"/>
      <c r="BH2132" s="15"/>
    </row>
    <row r="2133" spans="1:60" outlineLevel="1">
      <c r="A2133" s="25">
        <v>262</v>
      </c>
      <c r="B2133" s="26" t="s">
        <v>1271</v>
      </c>
      <c r="C2133" s="29" t="s">
        <v>1272</v>
      </c>
      <c r="D2133" s="27" t="s">
        <v>156</v>
      </c>
      <c r="E2133" s="35">
        <v>2</v>
      </c>
      <c r="F2133" s="392"/>
      <c r="G2133" s="36">
        <f>ROUND(E2133*F2133,2)</f>
        <v>0</v>
      </c>
      <c r="H2133" s="392"/>
      <c r="I2133" s="36">
        <f>ROUND(E2133*H2133,2)</f>
        <v>0</v>
      </c>
      <c r="J2133" s="392"/>
      <c r="K2133" s="36">
        <f>ROUND(E2133*J2133,2)</f>
        <v>0</v>
      </c>
      <c r="L2133" s="36">
        <v>21</v>
      </c>
      <c r="M2133" s="36">
        <f>G2133*(1+L2133/100)</f>
        <v>0</v>
      </c>
      <c r="N2133" s="35">
        <v>0</v>
      </c>
      <c r="O2133" s="35">
        <f>ROUND(E2133*N2133,2)</f>
        <v>0</v>
      </c>
      <c r="P2133" s="35">
        <v>0</v>
      </c>
      <c r="Q2133" s="35">
        <f>ROUND(E2133*P2133,2)</f>
        <v>0</v>
      </c>
      <c r="R2133" s="36"/>
      <c r="S2133" s="36" t="s">
        <v>236</v>
      </c>
      <c r="T2133" s="28" t="s">
        <v>127</v>
      </c>
      <c r="U2133" s="21">
        <v>0</v>
      </c>
      <c r="V2133" s="21">
        <f>ROUND(E2133*U2133,2)</f>
        <v>0</v>
      </c>
      <c r="W2133" s="21"/>
      <c r="X2133" s="21" t="s">
        <v>135</v>
      </c>
      <c r="Y2133" s="21" t="s">
        <v>2117</v>
      </c>
      <c r="Z2133" s="15"/>
      <c r="AA2133" s="15"/>
      <c r="AB2133" s="15"/>
      <c r="AC2133" s="15"/>
      <c r="AD2133" s="15"/>
      <c r="AE2133" s="15"/>
      <c r="AF2133" s="15"/>
      <c r="AG2133" s="15" t="s">
        <v>136</v>
      </c>
      <c r="AH2133" s="15"/>
      <c r="AI2133" s="15"/>
      <c r="AJ2133" s="15"/>
      <c r="AK2133" s="15"/>
      <c r="AL2133" s="15"/>
      <c r="AM2133" s="15"/>
      <c r="AN2133" s="15"/>
      <c r="AO2133" s="15"/>
      <c r="AP2133" s="15"/>
      <c r="AQ2133" s="15"/>
      <c r="AR2133" s="15"/>
      <c r="AS2133" s="15"/>
      <c r="AT2133" s="15"/>
      <c r="AU2133" s="15"/>
      <c r="AV2133" s="15"/>
      <c r="AW2133" s="15"/>
      <c r="AX2133" s="15"/>
      <c r="AY2133" s="15"/>
      <c r="AZ2133" s="15"/>
      <c r="BA2133" s="15"/>
      <c r="BB2133" s="15"/>
      <c r="BC2133" s="15"/>
      <c r="BD2133" s="15"/>
      <c r="BE2133" s="15"/>
      <c r="BF2133" s="15"/>
      <c r="BG2133" s="15"/>
      <c r="BH2133" s="15"/>
    </row>
    <row r="2134" spans="1:60" outlineLevel="2">
      <c r="A2134" s="18"/>
      <c r="B2134" s="19"/>
      <c r="C2134" s="30" t="s">
        <v>42</v>
      </c>
      <c r="D2134" s="23"/>
      <c r="E2134" s="34">
        <v>1</v>
      </c>
      <c r="F2134" s="21"/>
      <c r="G2134" s="21"/>
      <c r="H2134" s="21"/>
      <c r="I2134" s="21"/>
      <c r="J2134" s="21"/>
      <c r="K2134" s="21"/>
      <c r="L2134" s="21"/>
      <c r="M2134" s="21"/>
      <c r="N2134" s="393"/>
      <c r="O2134" s="393"/>
      <c r="P2134" s="393"/>
      <c r="Q2134" s="393"/>
      <c r="R2134" s="21"/>
      <c r="S2134" s="21"/>
      <c r="T2134" s="21"/>
      <c r="U2134" s="21"/>
      <c r="V2134" s="21"/>
      <c r="W2134" s="21"/>
      <c r="X2134" s="21"/>
      <c r="Y2134" s="21"/>
      <c r="Z2134" s="15"/>
      <c r="AA2134" s="15"/>
      <c r="AB2134" s="15"/>
      <c r="AC2134" s="15"/>
      <c r="AD2134" s="15"/>
      <c r="AE2134" s="15"/>
      <c r="AF2134" s="15"/>
      <c r="AG2134" s="15" t="s">
        <v>131</v>
      </c>
      <c r="AH2134" s="15">
        <v>0</v>
      </c>
      <c r="AI2134" s="15"/>
      <c r="AJ2134" s="15"/>
      <c r="AK2134" s="15"/>
      <c r="AL2134" s="15"/>
      <c r="AM2134" s="15"/>
      <c r="AN2134" s="15"/>
      <c r="AO2134" s="15"/>
      <c r="AP2134" s="15"/>
      <c r="AQ2134" s="15"/>
      <c r="AR2134" s="15"/>
      <c r="AS2134" s="15"/>
      <c r="AT2134" s="15"/>
      <c r="AU2134" s="15"/>
      <c r="AV2134" s="15"/>
      <c r="AW2134" s="15"/>
      <c r="AX2134" s="15"/>
      <c r="AY2134" s="15"/>
      <c r="AZ2134" s="15"/>
      <c r="BA2134" s="15"/>
      <c r="BB2134" s="15"/>
      <c r="BC2134" s="15"/>
      <c r="BD2134" s="15"/>
      <c r="BE2134" s="15"/>
      <c r="BF2134" s="15"/>
      <c r="BG2134" s="15"/>
      <c r="BH2134" s="15"/>
    </row>
    <row r="2135" spans="1:60" outlineLevel="3">
      <c r="A2135" s="18"/>
      <c r="B2135" s="19"/>
      <c r="C2135" s="30" t="s">
        <v>42</v>
      </c>
      <c r="D2135" s="23"/>
      <c r="E2135" s="34">
        <v>1</v>
      </c>
      <c r="F2135" s="21"/>
      <c r="G2135" s="21"/>
      <c r="H2135" s="21"/>
      <c r="I2135" s="21"/>
      <c r="J2135" s="21"/>
      <c r="K2135" s="21"/>
      <c r="L2135" s="21"/>
      <c r="M2135" s="21"/>
      <c r="N2135" s="393"/>
      <c r="O2135" s="393"/>
      <c r="P2135" s="393"/>
      <c r="Q2135" s="393"/>
      <c r="R2135" s="21"/>
      <c r="S2135" s="21"/>
      <c r="T2135" s="21"/>
      <c r="U2135" s="21"/>
      <c r="V2135" s="21"/>
      <c r="W2135" s="21"/>
      <c r="X2135" s="21"/>
      <c r="Y2135" s="21"/>
      <c r="Z2135" s="15"/>
      <c r="AA2135" s="15"/>
      <c r="AB2135" s="15"/>
      <c r="AC2135" s="15"/>
      <c r="AD2135" s="15"/>
      <c r="AE2135" s="15"/>
      <c r="AF2135" s="15"/>
      <c r="AG2135" s="15" t="s">
        <v>131</v>
      </c>
      <c r="AH2135" s="15">
        <v>0</v>
      </c>
      <c r="AI2135" s="15"/>
      <c r="AJ2135" s="15"/>
      <c r="AK2135" s="15"/>
      <c r="AL2135" s="15"/>
      <c r="AM2135" s="15"/>
      <c r="AN2135" s="15"/>
      <c r="AO2135" s="15"/>
      <c r="AP2135" s="15"/>
      <c r="AQ2135" s="15"/>
      <c r="AR2135" s="15"/>
      <c r="AS2135" s="15"/>
      <c r="AT2135" s="15"/>
      <c r="AU2135" s="15"/>
      <c r="AV2135" s="15"/>
      <c r="AW2135" s="15"/>
      <c r="AX2135" s="15"/>
      <c r="AY2135" s="15"/>
      <c r="AZ2135" s="15"/>
      <c r="BA2135" s="15"/>
      <c r="BB2135" s="15"/>
      <c r="BC2135" s="15"/>
      <c r="BD2135" s="15"/>
      <c r="BE2135" s="15"/>
      <c r="BF2135" s="15"/>
      <c r="BG2135" s="15"/>
      <c r="BH2135" s="15"/>
    </row>
    <row r="2136" spans="1:60" outlineLevel="1">
      <c r="A2136" s="25">
        <v>263</v>
      </c>
      <c r="B2136" s="26" t="s">
        <v>1273</v>
      </c>
      <c r="C2136" s="29" t="s">
        <v>1274</v>
      </c>
      <c r="D2136" s="27" t="s">
        <v>156</v>
      </c>
      <c r="E2136" s="35">
        <v>1</v>
      </c>
      <c r="F2136" s="392"/>
      <c r="G2136" s="36">
        <f>ROUND(E2136*F2136,2)</f>
        <v>0</v>
      </c>
      <c r="H2136" s="392"/>
      <c r="I2136" s="36">
        <f>ROUND(E2136*H2136,2)</f>
        <v>0</v>
      </c>
      <c r="J2136" s="392"/>
      <c r="K2136" s="36">
        <f>ROUND(E2136*J2136,2)</f>
        <v>0</v>
      </c>
      <c r="L2136" s="36">
        <v>21</v>
      </c>
      <c r="M2136" s="36">
        <f>G2136*(1+L2136/100)</f>
        <v>0</v>
      </c>
      <c r="N2136" s="35">
        <v>0</v>
      </c>
      <c r="O2136" s="35">
        <f>ROUND(E2136*N2136,2)</f>
        <v>0</v>
      </c>
      <c r="P2136" s="35">
        <v>0</v>
      </c>
      <c r="Q2136" s="35">
        <f>ROUND(E2136*P2136,2)</f>
        <v>0</v>
      </c>
      <c r="R2136" s="36"/>
      <c r="S2136" s="36" t="s">
        <v>236</v>
      </c>
      <c r="T2136" s="28" t="s">
        <v>127</v>
      </c>
      <c r="U2136" s="21">
        <v>0</v>
      </c>
      <c r="V2136" s="21">
        <f>ROUND(E2136*U2136,2)</f>
        <v>0</v>
      </c>
      <c r="W2136" s="21"/>
      <c r="X2136" s="21" t="s">
        <v>135</v>
      </c>
      <c r="Y2136" s="21" t="s">
        <v>2117</v>
      </c>
      <c r="Z2136" s="15"/>
      <c r="AA2136" s="15"/>
      <c r="AB2136" s="15"/>
      <c r="AC2136" s="15"/>
      <c r="AD2136" s="15"/>
      <c r="AE2136" s="15"/>
      <c r="AF2136" s="15"/>
      <c r="AG2136" s="15" t="s">
        <v>136</v>
      </c>
      <c r="AH2136" s="15"/>
      <c r="AI2136" s="15"/>
      <c r="AJ2136" s="15"/>
      <c r="AK2136" s="15"/>
      <c r="AL2136" s="15"/>
      <c r="AM2136" s="15"/>
      <c r="AN2136" s="15"/>
      <c r="AO2136" s="15"/>
      <c r="AP2136" s="15"/>
      <c r="AQ2136" s="15"/>
      <c r="AR2136" s="15"/>
      <c r="AS2136" s="15"/>
      <c r="AT2136" s="15"/>
      <c r="AU2136" s="15"/>
      <c r="AV2136" s="15"/>
      <c r="AW2136" s="15"/>
      <c r="AX2136" s="15"/>
      <c r="AY2136" s="15"/>
      <c r="AZ2136" s="15"/>
      <c r="BA2136" s="15"/>
      <c r="BB2136" s="15"/>
      <c r="BC2136" s="15"/>
      <c r="BD2136" s="15"/>
      <c r="BE2136" s="15"/>
      <c r="BF2136" s="15"/>
      <c r="BG2136" s="15"/>
      <c r="BH2136" s="15"/>
    </row>
    <row r="2137" spans="1:60" outlineLevel="2">
      <c r="A2137" s="18"/>
      <c r="B2137" s="19"/>
      <c r="C2137" s="30" t="s">
        <v>42</v>
      </c>
      <c r="D2137" s="23"/>
      <c r="E2137" s="34">
        <v>1</v>
      </c>
      <c r="F2137" s="21"/>
      <c r="G2137" s="21"/>
      <c r="H2137" s="21"/>
      <c r="I2137" s="21"/>
      <c r="J2137" s="21"/>
      <c r="K2137" s="21"/>
      <c r="L2137" s="21"/>
      <c r="M2137" s="21"/>
      <c r="N2137" s="393"/>
      <c r="O2137" s="393"/>
      <c r="P2137" s="393"/>
      <c r="Q2137" s="393"/>
      <c r="R2137" s="21"/>
      <c r="S2137" s="21"/>
      <c r="T2137" s="21"/>
      <c r="U2137" s="21"/>
      <c r="V2137" s="21"/>
      <c r="W2137" s="21"/>
      <c r="X2137" s="21"/>
      <c r="Y2137" s="21"/>
      <c r="Z2137" s="15"/>
      <c r="AA2137" s="15"/>
      <c r="AB2137" s="15"/>
      <c r="AC2137" s="15"/>
      <c r="AD2137" s="15"/>
      <c r="AE2137" s="15"/>
      <c r="AF2137" s="15"/>
      <c r="AG2137" s="15" t="s">
        <v>131</v>
      </c>
      <c r="AH2137" s="15">
        <v>0</v>
      </c>
      <c r="AI2137" s="15"/>
      <c r="AJ2137" s="15"/>
      <c r="AK2137" s="15"/>
      <c r="AL2137" s="15"/>
      <c r="AM2137" s="15"/>
      <c r="AN2137" s="15"/>
      <c r="AO2137" s="15"/>
      <c r="AP2137" s="15"/>
      <c r="AQ2137" s="15"/>
      <c r="AR2137" s="15"/>
      <c r="AS2137" s="15"/>
      <c r="AT2137" s="15"/>
      <c r="AU2137" s="15"/>
      <c r="AV2137" s="15"/>
      <c r="AW2137" s="15"/>
      <c r="AX2137" s="15"/>
      <c r="AY2137" s="15"/>
      <c r="AZ2137" s="15"/>
      <c r="BA2137" s="15"/>
      <c r="BB2137" s="15"/>
      <c r="BC2137" s="15"/>
      <c r="BD2137" s="15"/>
      <c r="BE2137" s="15"/>
      <c r="BF2137" s="15"/>
      <c r="BG2137" s="15"/>
      <c r="BH2137" s="15"/>
    </row>
    <row r="2138" spans="1:60" outlineLevel="1">
      <c r="A2138" s="25">
        <v>264</v>
      </c>
      <c r="B2138" s="26" t="s">
        <v>1275</v>
      </c>
      <c r="C2138" s="29" t="s">
        <v>1276</v>
      </c>
      <c r="D2138" s="27" t="s">
        <v>156</v>
      </c>
      <c r="E2138" s="35">
        <v>1</v>
      </c>
      <c r="F2138" s="392"/>
      <c r="G2138" s="36">
        <f>ROUND(E2138*F2138,2)</f>
        <v>0</v>
      </c>
      <c r="H2138" s="392"/>
      <c r="I2138" s="36">
        <f>ROUND(E2138*H2138,2)</f>
        <v>0</v>
      </c>
      <c r="J2138" s="392"/>
      <c r="K2138" s="36">
        <f>ROUND(E2138*J2138,2)</f>
        <v>0</v>
      </c>
      <c r="L2138" s="36">
        <v>21</v>
      </c>
      <c r="M2138" s="36">
        <f>G2138*(1+L2138/100)</f>
        <v>0</v>
      </c>
      <c r="N2138" s="35">
        <v>0</v>
      </c>
      <c r="O2138" s="35">
        <f>ROUND(E2138*N2138,2)</f>
        <v>0</v>
      </c>
      <c r="P2138" s="35">
        <v>0</v>
      </c>
      <c r="Q2138" s="35">
        <f>ROUND(E2138*P2138,2)</f>
        <v>0</v>
      </c>
      <c r="R2138" s="36"/>
      <c r="S2138" s="36" t="s">
        <v>236</v>
      </c>
      <c r="T2138" s="28" t="s">
        <v>127</v>
      </c>
      <c r="U2138" s="21">
        <v>0</v>
      </c>
      <c r="V2138" s="21">
        <f>ROUND(E2138*U2138,2)</f>
        <v>0</v>
      </c>
      <c r="W2138" s="21"/>
      <c r="X2138" s="21" t="s">
        <v>135</v>
      </c>
      <c r="Y2138" s="21" t="s">
        <v>2117</v>
      </c>
      <c r="Z2138" s="15"/>
      <c r="AA2138" s="15"/>
      <c r="AB2138" s="15"/>
      <c r="AC2138" s="15"/>
      <c r="AD2138" s="15"/>
      <c r="AE2138" s="15"/>
      <c r="AF2138" s="15"/>
      <c r="AG2138" s="15" t="s">
        <v>136</v>
      </c>
      <c r="AH2138" s="15"/>
      <c r="AI2138" s="15"/>
      <c r="AJ2138" s="15"/>
      <c r="AK2138" s="15"/>
      <c r="AL2138" s="15"/>
      <c r="AM2138" s="15"/>
      <c r="AN2138" s="15"/>
      <c r="AO2138" s="15"/>
      <c r="AP2138" s="15"/>
      <c r="AQ2138" s="15"/>
      <c r="AR2138" s="15"/>
      <c r="AS2138" s="15"/>
      <c r="AT2138" s="15"/>
      <c r="AU2138" s="15"/>
      <c r="AV2138" s="15"/>
      <c r="AW2138" s="15"/>
      <c r="AX2138" s="15"/>
      <c r="AY2138" s="15"/>
      <c r="AZ2138" s="15"/>
      <c r="BA2138" s="15"/>
      <c r="BB2138" s="15"/>
      <c r="BC2138" s="15"/>
      <c r="BD2138" s="15"/>
      <c r="BE2138" s="15"/>
      <c r="BF2138" s="15"/>
      <c r="BG2138" s="15"/>
      <c r="BH2138" s="15"/>
    </row>
    <row r="2139" spans="1:60" outlineLevel="2">
      <c r="A2139" s="18"/>
      <c r="B2139" s="19"/>
      <c r="C2139" s="30" t="s">
        <v>42</v>
      </c>
      <c r="D2139" s="23"/>
      <c r="E2139" s="34">
        <v>1</v>
      </c>
      <c r="F2139" s="21"/>
      <c r="G2139" s="21"/>
      <c r="H2139" s="21"/>
      <c r="I2139" s="21"/>
      <c r="J2139" s="21"/>
      <c r="K2139" s="21"/>
      <c r="L2139" s="21"/>
      <c r="M2139" s="21"/>
      <c r="N2139" s="393"/>
      <c r="O2139" s="393"/>
      <c r="P2139" s="393"/>
      <c r="Q2139" s="393"/>
      <c r="R2139" s="21"/>
      <c r="S2139" s="21"/>
      <c r="T2139" s="21"/>
      <c r="U2139" s="21"/>
      <c r="V2139" s="21"/>
      <c r="W2139" s="21"/>
      <c r="X2139" s="21"/>
      <c r="Y2139" s="21"/>
      <c r="Z2139" s="15"/>
      <c r="AA2139" s="15"/>
      <c r="AB2139" s="15"/>
      <c r="AC2139" s="15"/>
      <c r="AD2139" s="15"/>
      <c r="AE2139" s="15"/>
      <c r="AF2139" s="15"/>
      <c r="AG2139" s="15" t="s">
        <v>131</v>
      </c>
      <c r="AH2139" s="15">
        <v>0</v>
      </c>
      <c r="AI2139" s="15"/>
      <c r="AJ2139" s="15"/>
      <c r="AK2139" s="15"/>
      <c r="AL2139" s="15"/>
      <c r="AM2139" s="15"/>
      <c r="AN2139" s="15"/>
      <c r="AO2139" s="15"/>
      <c r="AP2139" s="15"/>
      <c r="AQ2139" s="15"/>
      <c r="AR2139" s="15"/>
      <c r="AS2139" s="15"/>
      <c r="AT2139" s="15"/>
      <c r="AU2139" s="15"/>
      <c r="AV2139" s="15"/>
      <c r="AW2139" s="15"/>
      <c r="AX2139" s="15"/>
      <c r="AY2139" s="15"/>
      <c r="AZ2139" s="15"/>
      <c r="BA2139" s="15"/>
      <c r="BB2139" s="15"/>
      <c r="BC2139" s="15"/>
      <c r="BD2139" s="15"/>
      <c r="BE2139" s="15"/>
      <c r="BF2139" s="15"/>
      <c r="BG2139" s="15"/>
      <c r="BH2139" s="15"/>
    </row>
    <row r="2140" spans="1:60" outlineLevel="1">
      <c r="A2140" s="25">
        <v>265</v>
      </c>
      <c r="B2140" s="26" t="s">
        <v>1277</v>
      </c>
      <c r="C2140" s="29" t="s">
        <v>1278</v>
      </c>
      <c r="D2140" s="27" t="s">
        <v>156</v>
      </c>
      <c r="E2140" s="35">
        <v>2</v>
      </c>
      <c r="F2140" s="392"/>
      <c r="G2140" s="36">
        <f>ROUND(E2140*F2140,2)</f>
        <v>0</v>
      </c>
      <c r="H2140" s="392"/>
      <c r="I2140" s="36">
        <f>ROUND(E2140*H2140,2)</f>
        <v>0</v>
      </c>
      <c r="J2140" s="392"/>
      <c r="K2140" s="36">
        <f>ROUND(E2140*J2140,2)</f>
        <v>0</v>
      </c>
      <c r="L2140" s="36">
        <v>21</v>
      </c>
      <c r="M2140" s="36">
        <f>G2140*(1+L2140/100)</f>
        <v>0</v>
      </c>
      <c r="N2140" s="35">
        <v>0</v>
      </c>
      <c r="O2140" s="35">
        <f>ROUND(E2140*N2140,2)</f>
        <v>0</v>
      </c>
      <c r="P2140" s="35">
        <v>0</v>
      </c>
      <c r="Q2140" s="35">
        <f>ROUND(E2140*P2140,2)</f>
        <v>0</v>
      </c>
      <c r="R2140" s="36"/>
      <c r="S2140" s="36" t="s">
        <v>236</v>
      </c>
      <c r="T2140" s="28" t="s">
        <v>127</v>
      </c>
      <c r="U2140" s="21">
        <v>0</v>
      </c>
      <c r="V2140" s="21">
        <f>ROUND(E2140*U2140,2)</f>
        <v>0</v>
      </c>
      <c r="W2140" s="21"/>
      <c r="X2140" s="21" t="s">
        <v>135</v>
      </c>
      <c r="Y2140" s="21" t="s">
        <v>2117</v>
      </c>
      <c r="Z2140" s="15"/>
      <c r="AA2140" s="15"/>
      <c r="AB2140" s="15"/>
      <c r="AC2140" s="15"/>
      <c r="AD2140" s="15"/>
      <c r="AE2140" s="15"/>
      <c r="AF2140" s="15"/>
      <c r="AG2140" s="15" t="s">
        <v>136</v>
      </c>
      <c r="AH2140" s="15"/>
      <c r="AI2140" s="15"/>
      <c r="AJ2140" s="15"/>
      <c r="AK2140" s="15"/>
      <c r="AL2140" s="15"/>
      <c r="AM2140" s="15"/>
      <c r="AN2140" s="15"/>
      <c r="AO2140" s="15"/>
      <c r="AP2140" s="15"/>
      <c r="AQ2140" s="15"/>
      <c r="AR2140" s="15"/>
      <c r="AS2140" s="15"/>
      <c r="AT2140" s="15"/>
      <c r="AU2140" s="15"/>
      <c r="AV2140" s="15"/>
      <c r="AW2140" s="15"/>
      <c r="AX2140" s="15"/>
      <c r="AY2140" s="15"/>
      <c r="AZ2140" s="15"/>
      <c r="BA2140" s="15"/>
      <c r="BB2140" s="15"/>
      <c r="BC2140" s="15"/>
      <c r="BD2140" s="15"/>
      <c r="BE2140" s="15"/>
      <c r="BF2140" s="15"/>
      <c r="BG2140" s="15"/>
      <c r="BH2140" s="15"/>
    </row>
    <row r="2141" spans="1:60" outlineLevel="2">
      <c r="A2141" s="18"/>
      <c r="B2141" s="19"/>
      <c r="C2141" s="30" t="s">
        <v>42</v>
      </c>
      <c r="D2141" s="23"/>
      <c r="E2141" s="34">
        <v>1</v>
      </c>
      <c r="F2141" s="21"/>
      <c r="G2141" s="21"/>
      <c r="H2141" s="21"/>
      <c r="I2141" s="21"/>
      <c r="J2141" s="21"/>
      <c r="K2141" s="21"/>
      <c r="L2141" s="21"/>
      <c r="M2141" s="21"/>
      <c r="N2141" s="393"/>
      <c r="O2141" s="393"/>
      <c r="P2141" s="393"/>
      <c r="Q2141" s="393"/>
      <c r="R2141" s="21"/>
      <c r="S2141" s="21"/>
      <c r="T2141" s="21"/>
      <c r="U2141" s="21"/>
      <c r="V2141" s="21"/>
      <c r="W2141" s="21"/>
      <c r="X2141" s="21"/>
      <c r="Y2141" s="21"/>
      <c r="Z2141" s="15"/>
      <c r="AA2141" s="15"/>
      <c r="AB2141" s="15"/>
      <c r="AC2141" s="15"/>
      <c r="AD2141" s="15"/>
      <c r="AE2141" s="15"/>
      <c r="AF2141" s="15"/>
      <c r="AG2141" s="15" t="s">
        <v>131</v>
      </c>
      <c r="AH2141" s="15">
        <v>0</v>
      </c>
      <c r="AI2141" s="15"/>
      <c r="AJ2141" s="15"/>
      <c r="AK2141" s="15"/>
      <c r="AL2141" s="15"/>
      <c r="AM2141" s="15"/>
      <c r="AN2141" s="15"/>
      <c r="AO2141" s="15"/>
      <c r="AP2141" s="15"/>
      <c r="AQ2141" s="15"/>
      <c r="AR2141" s="15"/>
      <c r="AS2141" s="15"/>
      <c r="AT2141" s="15"/>
      <c r="AU2141" s="15"/>
      <c r="AV2141" s="15"/>
      <c r="AW2141" s="15"/>
      <c r="AX2141" s="15"/>
      <c r="AY2141" s="15"/>
      <c r="AZ2141" s="15"/>
      <c r="BA2141" s="15"/>
      <c r="BB2141" s="15"/>
      <c r="BC2141" s="15"/>
      <c r="BD2141" s="15"/>
      <c r="BE2141" s="15"/>
      <c r="BF2141" s="15"/>
      <c r="BG2141" s="15"/>
      <c r="BH2141" s="15"/>
    </row>
    <row r="2142" spans="1:60" outlineLevel="3">
      <c r="A2142" s="18"/>
      <c r="B2142" s="19"/>
      <c r="C2142" s="30" t="s">
        <v>42</v>
      </c>
      <c r="D2142" s="23"/>
      <c r="E2142" s="34">
        <v>1</v>
      </c>
      <c r="F2142" s="21"/>
      <c r="G2142" s="21"/>
      <c r="H2142" s="21"/>
      <c r="I2142" s="21"/>
      <c r="J2142" s="21"/>
      <c r="K2142" s="21"/>
      <c r="L2142" s="21"/>
      <c r="M2142" s="21"/>
      <c r="N2142" s="393"/>
      <c r="O2142" s="393"/>
      <c r="P2142" s="393"/>
      <c r="Q2142" s="393"/>
      <c r="R2142" s="21"/>
      <c r="S2142" s="21"/>
      <c r="T2142" s="21"/>
      <c r="U2142" s="21"/>
      <c r="V2142" s="21"/>
      <c r="W2142" s="21"/>
      <c r="X2142" s="21"/>
      <c r="Y2142" s="21"/>
      <c r="Z2142" s="15"/>
      <c r="AA2142" s="15"/>
      <c r="AB2142" s="15"/>
      <c r="AC2142" s="15"/>
      <c r="AD2142" s="15"/>
      <c r="AE2142" s="15"/>
      <c r="AF2142" s="15"/>
      <c r="AG2142" s="15" t="s">
        <v>131</v>
      </c>
      <c r="AH2142" s="15">
        <v>0</v>
      </c>
      <c r="AI2142" s="15"/>
      <c r="AJ2142" s="15"/>
      <c r="AK2142" s="15"/>
      <c r="AL2142" s="15"/>
      <c r="AM2142" s="15"/>
      <c r="AN2142" s="15"/>
      <c r="AO2142" s="15"/>
      <c r="AP2142" s="15"/>
      <c r="AQ2142" s="15"/>
      <c r="AR2142" s="15"/>
      <c r="AS2142" s="15"/>
      <c r="AT2142" s="15"/>
      <c r="AU2142" s="15"/>
      <c r="AV2142" s="15"/>
      <c r="AW2142" s="15"/>
      <c r="AX2142" s="15"/>
      <c r="AY2142" s="15"/>
      <c r="AZ2142" s="15"/>
      <c r="BA2142" s="15"/>
      <c r="BB2142" s="15"/>
      <c r="BC2142" s="15"/>
      <c r="BD2142" s="15"/>
      <c r="BE2142" s="15"/>
      <c r="BF2142" s="15"/>
      <c r="BG2142" s="15"/>
      <c r="BH2142" s="15"/>
    </row>
    <row r="2143" spans="1:60" outlineLevel="1">
      <c r="A2143" s="25">
        <v>266</v>
      </c>
      <c r="B2143" s="26" t="s">
        <v>1279</v>
      </c>
      <c r="C2143" s="29" t="s">
        <v>1280</v>
      </c>
      <c r="D2143" s="27" t="s">
        <v>156</v>
      </c>
      <c r="E2143" s="35">
        <v>1</v>
      </c>
      <c r="F2143" s="392"/>
      <c r="G2143" s="36">
        <f>ROUND(E2143*F2143,2)</f>
        <v>0</v>
      </c>
      <c r="H2143" s="392"/>
      <c r="I2143" s="36">
        <f>ROUND(E2143*H2143,2)</f>
        <v>0</v>
      </c>
      <c r="J2143" s="392"/>
      <c r="K2143" s="36">
        <f>ROUND(E2143*J2143,2)</f>
        <v>0</v>
      </c>
      <c r="L2143" s="36">
        <v>21</v>
      </c>
      <c r="M2143" s="36">
        <f>G2143*(1+L2143/100)</f>
        <v>0</v>
      </c>
      <c r="N2143" s="35">
        <v>0</v>
      </c>
      <c r="O2143" s="35">
        <f>ROUND(E2143*N2143,2)</f>
        <v>0</v>
      </c>
      <c r="P2143" s="35">
        <v>0</v>
      </c>
      <c r="Q2143" s="35">
        <f>ROUND(E2143*P2143,2)</f>
        <v>0</v>
      </c>
      <c r="R2143" s="36"/>
      <c r="S2143" s="36" t="s">
        <v>236</v>
      </c>
      <c r="T2143" s="28" t="s">
        <v>127</v>
      </c>
      <c r="U2143" s="21">
        <v>0</v>
      </c>
      <c r="V2143" s="21">
        <f>ROUND(E2143*U2143,2)</f>
        <v>0</v>
      </c>
      <c r="W2143" s="21"/>
      <c r="X2143" s="21" t="s">
        <v>135</v>
      </c>
      <c r="Y2143" s="21" t="s">
        <v>2117</v>
      </c>
      <c r="Z2143" s="15"/>
      <c r="AA2143" s="15"/>
      <c r="AB2143" s="15"/>
      <c r="AC2143" s="15"/>
      <c r="AD2143" s="15"/>
      <c r="AE2143" s="15"/>
      <c r="AF2143" s="15"/>
      <c r="AG2143" s="15" t="s">
        <v>136</v>
      </c>
      <c r="AH2143" s="15"/>
      <c r="AI2143" s="15"/>
      <c r="AJ2143" s="15"/>
      <c r="AK2143" s="15"/>
      <c r="AL2143" s="15"/>
      <c r="AM2143" s="15"/>
      <c r="AN2143" s="15"/>
      <c r="AO2143" s="15"/>
      <c r="AP2143" s="15"/>
      <c r="AQ2143" s="15"/>
      <c r="AR2143" s="15"/>
      <c r="AS2143" s="15"/>
      <c r="AT2143" s="15"/>
      <c r="AU2143" s="15"/>
      <c r="AV2143" s="15"/>
      <c r="AW2143" s="15"/>
      <c r="AX2143" s="15"/>
      <c r="AY2143" s="15"/>
      <c r="AZ2143" s="15"/>
      <c r="BA2143" s="15"/>
      <c r="BB2143" s="15"/>
      <c r="BC2143" s="15"/>
      <c r="BD2143" s="15"/>
      <c r="BE2143" s="15"/>
      <c r="BF2143" s="15"/>
      <c r="BG2143" s="15"/>
      <c r="BH2143" s="15"/>
    </row>
    <row r="2144" spans="1:60" outlineLevel="2">
      <c r="A2144" s="18"/>
      <c r="B2144" s="19"/>
      <c r="C2144" s="30" t="s">
        <v>42</v>
      </c>
      <c r="D2144" s="23"/>
      <c r="E2144" s="34">
        <v>1</v>
      </c>
      <c r="F2144" s="21"/>
      <c r="G2144" s="21"/>
      <c r="H2144" s="21"/>
      <c r="I2144" s="21"/>
      <c r="J2144" s="21"/>
      <c r="K2144" s="21"/>
      <c r="L2144" s="21"/>
      <c r="M2144" s="21"/>
      <c r="N2144" s="393"/>
      <c r="O2144" s="393"/>
      <c r="P2144" s="393"/>
      <c r="Q2144" s="393"/>
      <c r="R2144" s="21"/>
      <c r="S2144" s="21"/>
      <c r="T2144" s="21"/>
      <c r="U2144" s="21"/>
      <c r="V2144" s="21"/>
      <c r="W2144" s="21"/>
      <c r="X2144" s="21"/>
      <c r="Y2144" s="21"/>
      <c r="Z2144" s="15"/>
      <c r="AA2144" s="15"/>
      <c r="AB2144" s="15"/>
      <c r="AC2144" s="15"/>
      <c r="AD2144" s="15"/>
      <c r="AE2144" s="15"/>
      <c r="AF2144" s="15"/>
      <c r="AG2144" s="15" t="s">
        <v>131</v>
      </c>
      <c r="AH2144" s="15">
        <v>0</v>
      </c>
      <c r="AI2144" s="15"/>
      <c r="AJ2144" s="15"/>
      <c r="AK2144" s="15"/>
      <c r="AL2144" s="15"/>
      <c r="AM2144" s="15"/>
      <c r="AN2144" s="15"/>
      <c r="AO2144" s="15"/>
      <c r="AP2144" s="15"/>
      <c r="AQ2144" s="15"/>
      <c r="AR2144" s="15"/>
      <c r="AS2144" s="15"/>
      <c r="AT2144" s="15"/>
      <c r="AU2144" s="15"/>
      <c r="AV2144" s="15"/>
      <c r="AW2144" s="15"/>
      <c r="AX2144" s="15"/>
      <c r="AY2144" s="15"/>
      <c r="AZ2144" s="15"/>
      <c r="BA2144" s="15"/>
      <c r="BB2144" s="15"/>
      <c r="BC2144" s="15"/>
      <c r="BD2144" s="15"/>
      <c r="BE2144" s="15"/>
      <c r="BF2144" s="15"/>
      <c r="BG2144" s="15"/>
      <c r="BH2144" s="15"/>
    </row>
    <row r="2145" spans="1:60" outlineLevel="1">
      <c r="A2145" s="25">
        <v>267</v>
      </c>
      <c r="B2145" s="26" t="s">
        <v>1281</v>
      </c>
      <c r="C2145" s="29" t="s">
        <v>1282</v>
      </c>
      <c r="D2145" s="27" t="s">
        <v>156</v>
      </c>
      <c r="E2145" s="35">
        <v>9</v>
      </c>
      <c r="F2145" s="392"/>
      <c r="G2145" s="36">
        <f>ROUND(E2145*F2145,2)</f>
        <v>0</v>
      </c>
      <c r="H2145" s="392"/>
      <c r="I2145" s="36">
        <f>ROUND(E2145*H2145,2)</f>
        <v>0</v>
      </c>
      <c r="J2145" s="392"/>
      <c r="K2145" s="36">
        <f>ROUND(E2145*J2145,2)</f>
        <v>0</v>
      </c>
      <c r="L2145" s="36">
        <v>21</v>
      </c>
      <c r="M2145" s="36">
        <f>G2145*(1+L2145/100)</f>
        <v>0</v>
      </c>
      <c r="N2145" s="35">
        <v>0</v>
      </c>
      <c r="O2145" s="35">
        <f>ROUND(E2145*N2145,2)</f>
        <v>0</v>
      </c>
      <c r="P2145" s="35">
        <v>0</v>
      </c>
      <c r="Q2145" s="35">
        <f>ROUND(E2145*P2145,2)</f>
        <v>0</v>
      </c>
      <c r="R2145" s="36"/>
      <c r="S2145" s="36" t="s">
        <v>236</v>
      </c>
      <c r="T2145" s="28" t="s">
        <v>127</v>
      </c>
      <c r="U2145" s="21">
        <v>0</v>
      </c>
      <c r="V2145" s="21">
        <f>ROUND(E2145*U2145,2)</f>
        <v>0</v>
      </c>
      <c r="W2145" s="21"/>
      <c r="X2145" s="21" t="s">
        <v>135</v>
      </c>
      <c r="Y2145" s="21" t="s">
        <v>2117</v>
      </c>
      <c r="Z2145" s="15"/>
      <c r="AA2145" s="15"/>
      <c r="AB2145" s="15"/>
      <c r="AC2145" s="15"/>
      <c r="AD2145" s="15"/>
      <c r="AE2145" s="15"/>
      <c r="AF2145" s="15"/>
      <c r="AG2145" s="15" t="s">
        <v>136</v>
      </c>
      <c r="AH2145" s="15"/>
      <c r="AI2145" s="15"/>
      <c r="AJ2145" s="15"/>
      <c r="AK2145" s="15"/>
      <c r="AL2145" s="15"/>
      <c r="AM2145" s="15"/>
      <c r="AN2145" s="15"/>
      <c r="AO2145" s="15"/>
      <c r="AP2145" s="15"/>
      <c r="AQ2145" s="15"/>
      <c r="AR2145" s="15"/>
      <c r="AS2145" s="15"/>
      <c r="AT2145" s="15"/>
      <c r="AU2145" s="15"/>
      <c r="AV2145" s="15"/>
      <c r="AW2145" s="15"/>
      <c r="AX2145" s="15"/>
      <c r="AY2145" s="15"/>
      <c r="AZ2145" s="15"/>
      <c r="BA2145" s="15"/>
      <c r="BB2145" s="15"/>
      <c r="BC2145" s="15"/>
      <c r="BD2145" s="15"/>
      <c r="BE2145" s="15"/>
      <c r="BF2145" s="15"/>
      <c r="BG2145" s="15"/>
      <c r="BH2145" s="15"/>
    </row>
    <row r="2146" spans="1:60" outlineLevel="2">
      <c r="A2146" s="18"/>
      <c r="B2146" s="19"/>
      <c r="C2146" s="30" t="s">
        <v>650</v>
      </c>
      <c r="D2146" s="23"/>
      <c r="E2146" s="34">
        <v>9</v>
      </c>
      <c r="F2146" s="21"/>
      <c r="G2146" s="21"/>
      <c r="H2146" s="21"/>
      <c r="I2146" s="21"/>
      <c r="J2146" s="21"/>
      <c r="K2146" s="21"/>
      <c r="L2146" s="21"/>
      <c r="M2146" s="21"/>
      <c r="N2146" s="393"/>
      <c r="O2146" s="393"/>
      <c r="P2146" s="393"/>
      <c r="Q2146" s="393"/>
      <c r="R2146" s="21"/>
      <c r="S2146" s="21"/>
      <c r="T2146" s="21"/>
      <c r="U2146" s="21"/>
      <c r="V2146" s="21"/>
      <c r="W2146" s="21"/>
      <c r="X2146" s="21"/>
      <c r="Y2146" s="21"/>
      <c r="Z2146" s="15"/>
      <c r="AA2146" s="15"/>
      <c r="AB2146" s="15"/>
      <c r="AC2146" s="15"/>
      <c r="AD2146" s="15"/>
      <c r="AE2146" s="15"/>
      <c r="AF2146" s="15"/>
      <c r="AG2146" s="15" t="s">
        <v>131</v>
      </c>
      <c r="AH2146" s="15">
        <v>0</v>
      </c>
      <c r="AI2146" s="15"/>
      <c r="AJ2146" s="15"/>
      <c r="AK2146" s="15"/>
      <c r="AL2146" s="15"/>
      <c r="AM2146" s="15"/>
      <c r="AN2146" s="15"/>
      <c r="AO2146" s="15"/>
      <c r="AP2146" s="15"/>
      <c r="AQ2146" s="15"/>
      <c r="AR2146" s="15"/>
      <c r="AS2146" s="15"/>
      <c r="AT2146" s="15"/>
      <c r="AU2146" s="15"/>
      <c r="AV2146" s="15"/>
      <c r="AW2146" s="15"/>
      <c r="AX2146" s="15"/>
      <c r="AY2146" s="15"/>
      <c r="AZ2146" s="15"/>
      <c r="BA2146" s="15"/>
      <c r="BB2146" s="15"/>
      <c r="BC2146" s="15"/>
      <c r="BD2146" s="15"/>
      <c r="BE2146" s="15"/>
      <c r="BF2146" s="15"/>
      <c r="BG2146" s="15"/>
      <c r="BH2146" s="15"/>
    </row>
    <row r="2147" spans="1:60" outlineLevel="1">
      <c r="A2147" s="25">
        <v>268</v>
      </c>
      <c r="B2147" s="26" t="s">
        <v>1283</v>
      </c>
      <c r="C2147" s="29" t="s">
        <v>1284</v>
      </c>
      <c r="D2147" s="27" t="s">
        <v>156</v>
      </c>
      <c r="E2147" s="35">
        <v>26</v>
      </c>
      <c r="F2147" s="392"/>
      <c r="G2147" s="36">
        <f>ROUND(E2147*F2147,2)</f>
        <v>0</v>
      </c>
      <c r="H2147" s="392"/>
      <c r="I2147" s="36">
        <f>ROUND(E2147*H2147,2)</f>
        <v>0</v>
      </c>
      <c r="J2147" s="392"/>
      <c r="K2147" s="36">
        <f>ROUND(E2147*J2147,2)</f>
        <v>0</v>
      </c>
      <c r="L2147" s="36">
        <v>21</v>
      </c>
      <c r="M2147" s="36">
        <f>G2147*(1+L2147/100)</f>
        <v>0</v>
      </c>
      <c r="N2147" s="35">
        <v>0</v>
      </c>
      <c r="O2147" s="35">
        <f>ROUND(E2147*N2147,2)</f>
        <v>0</v>
      </c>
      <c r="P2147" s="35">
        <v>0</v>
      </c>
      <c r="Q2147" s="35">
        <f>ROUND(E2147*P2147,2)</f>
        <v>0</v>
      </c>
      <c r="R2147" s="36"/>
      <c r="S2147" s="36" t="s">
        <v>236</v>
      </c>
      <c r="T2147" s="28" t="s">
        <v>127</v>
      </c>
      <c r="U2147" s="21">
        <v>0</v>
      </c>
      <c r="V2147" s="21">
        <f>ROUND(E2147*U2147,2)</f>
        <v>0</v>
      </c>
      <c r="W2147" s="21"/>
      <c r="X2147" s="21" t="s">
        <v>135</v>
      </c>
      <c r="Y2147" s="21" t="s">
        <v>2117</v>
      </c>
      <c r="Z2147" s="15"/>
      <c r="AA2147" s="15"/>
      <c r="AB2147" s="15"/>
      <c r="AC2147" s="15"/>
      <c r="AD2147" s="15"/>
      <c r="AE2147" s="15"/>
      <c r="AF2147" s="15"/>
      <c r="AG2147" s="15" t="s">
        <v>136</v>
      </c>
      <c r="AH2147" s="15"/>
      <c r="AI2147" s="15"/>
      <c r="AJ2147" s="15"/>
      <c r="AK2147" s="15"/>
      <c r="AL2147" s="15"/>
      <c r="AM2147" s="15"/>
      <c r="AN2147" s="15"/>
      <c r="AO2147" s="15"/>
      <c r="AP2147" s="15"/>
      <c r="AQ2147" s="15"/>
      <c r="AR2147" s="15"/>
      <c r="AS2147" s="15"/>
      <c r="AT2147" s="15"/>
      <c r="AU2147" s="15"/>
      <c r="AV2147" s="15"/>
      <c r="AW2147" s="15"/>
      <c r="AX2147" s="15"/>
      <c r="AY2147" s="15"/>
      <c r="AZ2147" s="15"/>
      <c r="BA2147" s="15"/>
      <c r="BB2147" s="15"/>
      <c r="BC2147" s="15"/>
      <c r="BD2147" s="15"/>
      <c r="BE2147" s="15"/>
      <c r="BF2147" s="15"/>
      <c r="BG2147" s="15"/>
      <c r="BH2147" s="15"/>
    </row>
    <row r="2148" spans="1:60" outlineLevel="2">
      <c r="A2148" s="18"/>
      <c r="B2148" s="19"/>
      <c r="C2148" s="30" t="s">
        <v>1285</v>
      </c>
      <c r="D2148" s="23"/>
      <c r="E2148" s="34">
        <v>26</v>
      </c>
      <c r="F2148" s="21"/>
      <c r="G2148" s="21"/>
      <c r="H2148" s="21"/>
      <c r="I2148" s="21"/>
      <c r="J2148" s="21"/>
      <c r="K2148" s="21"/>
      <c r="L2148" s="21"/>
      <c r="M2148" s="21"/>
      <c r="N2148" s="393"/>
      <c r="O2148" s="393"/>
      <c r="P2148" s="393"/>
      <c r="Q2148" s="393"/>
      <c r="R2148" s="21"/>
      <c r="S2148" s="21"/>
      <c r="T2148" s="21"/>
      <c r="U2148" s="21"/>
      <c r="V2148" s="21"/>
      <c r="W2148" s="21"/>
      <c r="X2148" s="21"/>
      <c r="Y2148" s="21"/>
      <c r="Z2148" s="15"/>
      <c r="AA2148" s="15"/>
      <c r="AB2148" s="15"/>
      <c r="AC2148" s="15"/>
      <c r="AD2148" s="15"/>
      <c r="AE2148" s="15"/>
      <c r="AF2148" s="15"/>
      <c r="AG2148" s="15" t="s">
        <v>131</v>
      </c>
      <c r="AH2148" s="15">
        <v>0</v>
      </c>
      <c r="AI2148" s="15"/>
      <c r="AJ2148" s="15"/>
      <c r="AK2148" s="15"/>
      <c r="AL2148" s="15"/>
      <c r="AM2148" s="15"/>
      <c r="AN2148" s="15"/>
      <c r="AO2148" s="15"/>
      <c r="AP2148" s="15"/>
      <c r="AQ2148" s="15"/>
      <c r="AR2148" s="15"/>
      <c r="AS2148" s="15"/>
      <c r="AT2148" s="15"/>
      <c r="AU2148" s="15"/>
      <c r="AV2148" s="15"/>
      <c r="AW2148" s="15"/>
      <c r="AX2148" s="15"/>
      <c r="AY2148" s="15"/>
      <c r="AZ2148" s="15"/>
      <c r="BA2148" s="15"/>
      <c r="BB2148" s="15"/>
      <c r="BC2148" s="15"/>
      <c r="BD2148" s="15"/>
      <c r="BE2148" s="15"/>
      <c r="BF2148" s="15"/>
      <c r="BG2148" s="15"/>
      <c r="BH2148" s="15"/>
    </row>
    <row r="2149" spans="1:60" outlineLevel="1">
      <c r="A2149" s="25">
        <v>269</v>
      </c>
      <c r="B2149" s="26" t="s">
        <v>1286</v>
      </c>
      <c r="C2149" s="29" t="s">
        <v>1287</v>
      </c>
      <c r="D2149" s="27" t="s">
        <v>156</v>
      </c>
      <c r="E2149" s="35">
        <v>16</v>
      </c>
      <c r="F2149" s="392"/>
      <c r="G2149" s="36">
        <f>ROUND(E2149*F2149,2)</f>
        <v>0</v>
      </c>
      <c r="H2149" s="392"/>
      <c r="I2149" s="36">
        <f>ROUND(E2149*H2149,2)</f>
        <v>0</v>
      </c>
      <c r="J2149" s="392"/>
      <c r="K2149" s="36">
        <f>ROUND(E2149*J2149,2)</f>
        <v>0</v>
      </c>
      <c r="L2149" s="36">
        <v>21</v>
      </c>
      <c r="M2149" s="36">
        <f>G2149*(1+L2149/100)</f>
        <v>0</v>
      </c>
      <c r="N2149" s="35">
        <v>0</v>
      </c>
      <c r="O2149" s="35">
        <f>ROUND(E2149*N2149,2)</f>
        <v>0</v>
      </c>
      <c r="P2149" s="35">
        <v>0</v>
      </c>
      <c r="Q2149" s="35">
        <f>ROUND(E2149*P2149,2)</f>
        <v>0</v>
      </c>
      <c r="R2149" s="36"/>
      <c r="S2149" s="36" t="s">
        <v>236</v>
      </c>
      <c r="T2149" s="28" t="s">
        <v>127</v>
      </c>
      <c r="U2149" s="21">
        <v>0</v>
      </c>
      <c r="V2149" s="21">
        <f>ROUND(E2149*U2149,2)</f>
        <v>0</v>
      </c>
      <c r="W2149" s="21"/>
      <c r="X2149" s="21" t="s">
        <v>135</v>
      </c>
      <c r="Y2149" s="21" t="s">
        <v>2117</v>
      </c>
      <c r="Z2149" s="15"/>
      <c r="AA2149" s="15"/>
      <c r="AB2149" s="15"/>
      <c r="AC2149" s="15"/>
      <c r="AD2149" s="15"/>
      <c r="AE2149" s="15"/>
      <c r="AF2149" s="15"/>
      <c r="AG2149" s="15" t="s">
        <v>136</v>
      </c>
      <c r="AH2149" s="15"/>
      <c r="AI2149" s="15"/>
      <c r="AJ2149" s="15"/>
      <c r="AK2149" s="15"/>
      <c r="AL2149" s="15"/>
      <c r="AM2149" s="15"/>
      <c r="AN2149" s="15"/>
      <c r="AO2149" s="15"/>
      <c r="AP2149" s="15"/>
      <c r="AQ2149" s="15"/>
      <c r="AR2149" s="15"/>
      <c r="AS2149" s="15"/>
      <c r="AT2149" s="15"/>
      <c r="AU2149" s="15"/>
      <c r="AV2149" s="15"/>
      <c r="AW2149" s="15"/>
      <c r="AX2149" s="15"/>
      <c r="AY2149" s="15"/>
      <c r="AZ2149" s="15"/>
      <c r="BA2149" s="15"/>
      <c r="BB2149" s="15"/>
      <c r="BC2149" s="15"/>
      <c r="BD2149" s="15"/>
      <c r="BE2149" s="15"/>
      <c r="BF2149" s="15"/>
      <c r="BG2149" s="15"/>
      <c r="BH2149" s="15"/>
    </row>
    <row r="2150" spans="1:60" outlineLevel="2">
      <c r="A2150" s="18"/>
      <c r="B2150" s="19"/>
      <c r="C2150" s="30" t="s">
        <v>612</v>
      </c>
      <c r="D2150" s="23"/>
      <c r="E2150" s="34">
        <v>16</v>
      </c>
      <c r="F2150" s="21"/>
      <c r="G2150" s="21"/>
      <c r="H2150" s="21"/>
      <c r="I2150" s="21"/>
      <c r="J2150" s="21"/>
      <c r="K2150" s="21"/>
      <c r="L2150" s="21"/>
      <c r="M2150" s="21"/>
      <c r="N2150" s="393"/>
      <c r="O2150" s="393"/>
      <c r="P2150" s="393"/>
      <c r="Q2150" s="393"/>
      <c r="R2150" s="21"/>
      <c r="S2150" s="21"/>
      <c r="T2150" s="21"/>
      <c r="U2150" s="21"/>
      <c r="V2150" s="21"/>
      <c r="W2150" s="21"/>
      <c r="X2150" s="21"/>
      <c r="Y2150" s="21"/>
      <c r="Z2150" s="15"/>
      <c r="AA2150" s="15"/>
      <c r="AB2150" s="15"/>
      <c r="AC2150" s="15"/>
      <c r="AD2150" s="15"/>
      <c r="AE2150" s="15"/>
      <c r="AF2150" s="15"/>
      <c r="AG2150" s="15" t="s">
        <v>131</v>
      </c>
      <c r="AH2150" s="15">
        <v>0</v>
      </c>
      <c r="AI2150" s="15"/>
      <c r="AJ2150" s="15"/>
      <c r="AK2150" s="15"/>
      <c r="AL2150" s="15"/>
      <c r="AM2150" s="15"/>
      <c r="AN2150" s="15"/>
      <c r="AO2150" s="15"/>
      <c r="AP2150" s="15"/>
      <c r="AQ2150" s="15"/>
      <c r="AR2150" s="15"/>
      <c r="AS2150" s="15"/>
      <c r="AT2150" s="15"/>
      <c r="AU2150" s="15"/>
      <c r="AV2150" s="15"/>
      <c r="AW2150" s="15"/>
      <c r="AX2150" s="15"/>
      <c r="AY2150" s="15"/>
      <c r="AZ2150" s="15"/>
      <c r="BA2150" s="15"/>
      <c r="BB2150" s="15"/>
      <c r="BC2150" s="15"/>
      <c r="BD2150" s="15"/>
      <c r="BE2150" s="15"/>
      <c r="BF2150" s="15"/>
      <c r="BG2150" s="15"/>
      <c r="BH2150" s="15"/>
    </row>
    <row r="2151" spans="1:60" outlineLevel="1">
      <c r="A2151" s="25">
        <v>270</v>
      </c>
      <c r="B2151" s="26" t="s">
        <v>1288</v>
      </c>
      <c r="C2151" s="29" t="s">
        <v>1289</v>
      </c>
      <c r="D2151" s="27" t="s">
        <v>156</v>
      </c>
      <c r="E2151" s="35">
        <v>10</v>
      </c>
      <c r="F2151" s="392"/>
      <c r="G2151" s="36">
        <f>ROUND(E2151*F2151,2)</f>
        <v>0</v>
      </c>
      <c r="H2151" s="392"/>
      <c r="I2151" s="36">
        <f>ROUND(E2151*H2151,2)</f>
        <v>0</v>
      </c>
      <c r="J2151" s="392"/>
      <c r="K2151" s="36">
        <f>ROUND(E2151*J2151,2)</f>
        <v>0</v>
      </c>
      <c r="L2151" s="36">
        <v>21</v>
      </c>
      <c r="M2151" s="36">
        <f>G2151*(1+L2151/100)</f>
        <v>0</v>
      </c>
      <c r="N2151" s="35">
        <v>0</v>
      </c>
      <c r="O2151" s="35">
        <f>ROUND(E2151*N2151,2)</f>
        <v>0</v>
      </c>
      <c r="P2151" s="35">
        <v>0</v>
      </c>
      <c r="Q2151" s="35">
        <f>ROUND(E2151*P2151,2)</f>
        <v>0</v>
      </c>
      <c r="R2151" s="36"/>
      <c r="S2151" s="36" t="s">
        <v>236</v>
      </c>
      <c r="T2151" s="28" t="s">
        <v>127</v>
      </c>
      <c r="U2151" s="21">
        <v>0</v>
      </c>
      <c r="V2151" s="21">
        <f>ROUND(E2151*U2151,2)</f>
        <v>0</v>
      </c>
      <c r="W2151" s="21"/>
      <c r="X2151" s="21" t="s">
        <v>135</v>
      </c>
      <c r="Y2151" s="21" t="s">
        <v>2117</v>
      </c>
      <c r="Z2151" s="15"/>
      <c r="AA2151" s="15"/>
      <c r="AB2151" s="15"/>
      <c r="AC2151" s="15"/>
      <c r="AD2151" s="15"/>
      <c r="AE2151" s="15"/>
      <c r="AF2151" s="15"/>
      <c r="AG2151" s="15" t="s">
        <v>136</v>
      </c>
      <c r="AH2151" s="15"/>
      <c r="AI2151" s="15"/>
      <c r="AJ2151" s="15"/>
      <c r="AK2151" s="15"/>
      <c r="AL2151" s="15"/>
      <c r="AM2151" s="15"/>
      <c r="AN2151" s="15"/>
      <c r="AO2151" s="15"/>
      <c r="AP2151" s="15"/>
      <c r="AQ2151" s="15"/>
      <c r="AR2151" s="15"/>
      <c r="AS2151" s="15"/>
      <c r="AT2151" s="15"/>
      <c r="AU2151" s="15"/>
      <c r="AV2151" s="15"/>
      <c r="AW2151" s="15"/>
      <c r="AX2151" s="15"/>
      <c r="AY2151" s="15"/>
      <c r="AZ2151" s="15"/>
      <c r="BA2151" s="15"/>
      <c r="BB2151" s="15"/>
      <c r="BC2151" s="15"/>
      <c r="BD2151" s="15"/>
      <c r="BE2151" s="15"/>
      <c r="BF2151" s="15"/>
      <c r="BG2151" s="15"/>
      <c r="BH2151" s="15"/>
    </row>
    <row r="2152" spans="1:60" outlineLevel="2">
      <c r="A2152" s="18"/>
      <c r="B2152" s="19"/>
      <c r="C2152" s="30" t="s">
        <v>1250</v>
      </c>
      <c r="D2152" s="23"/>
      <c r="E2152" s="34">
        <v>10</v>
      </c>
      <c r="F2152" s="21"/>
      <c r="G2152" s="21"/>
      <c r="H2152" s="21"/>
      <c r="I2152" s="21"/>
      <c r="J2152" s="21"/>
      <c r="K2152" s="21"/>
      <c r="L2152" s="21"/>
      <c r="M2152" s="21"/>
      <c r="N2152" s="393"/>
      <c r="O2152" s="393"/>
      <c r="P2152" s="393"/>
      <c r="Q2152" s="393"/>
      <c r="R2152" s="21"/>
      <c r="S2152" s="21"/>
      <c r="T2152" s="21"/>
      <c r="U2152" s="21"/>
      <c r="V2152" s="21"/>
      <c r="W2152" s="21"/>
      <c r="X2152" s="21"/>
      <c r="Y2152" s="21"/>
      <c r="Z2152" s="15"/>
      <c r="AA2152" s="15"/>
      <c r="AB2152" s="15"/>
      <c r="AC2152" s="15"/>
      <c r="AD2152" s="15"/>
      <c r="AE2152" s="15"/>
      <c r="AF2152" s="15"/>
      <c r="AG2152" s="15" t="s">
        <v>131</v>
      </c>
      <c r="AH2152" s="15">
        <v>0</v>
      </c>
      <c r="AI2152" s="15"/>
      <c r="AJ2152" s="15"/>
      <c r="AK2152" s="15"/>
      <c r="AL2152" s="15"/>
      <c r="AM2152" s="15"/>
      <c r="AN2152" s="15"/>
      <c r="AO2152" s="15"/>
      <c r="AP2152" s="15"/>
      <c r="AQ2152" s="15"/>
      <c r="AR2152" s="15"/>
      <c r="AS2152" s="15"/>
      <c r="AT2152" s="15"/>
      <c r="AU2152" s="15"/>
      <c r="AV2152" s="15"/>
      <c r="AW2152" s="15"/>
      <c r="AX2152" s="15"/>
      <c r="AY2152" s="15"/>
      <c r="AZ2152" s="15"/>
      <c r="BA2152" s="15"/>
      <c r="BB2152" s="15"/>
      <c r="BC2152" s="15"/>
      <c r="BD2152" s="15"/>
      <c r="BE2152" s="15"/>
      <c r="BF2152" s="15"/>
      <c r="BG2152" s="15"/>
      <c r="BH2152" s="15"/>
    </row>
    <row r="2153" spans="1:60" outlineLevel="1">
      <c r="A2153" s="25">
        <v>271</v>
      </c>
      <c r="B2153" s="26" t="s">
        <v>1290</v>
      </c>
      <c r="C2153" s="29" t="s">
        <v>1291</v>
      </c>
      <c r="D2153" s="27" t="s">
        <v>156</v>
      </c>
      <c r="E2153" s="35">
        <v>10</v>
      </c>
      <c r="F2153" s="392"/>
      <c r="G2153" s="36">
        <f>ROUND(E2153*F2153,2)</f>
        <v>0</v>
      </c>
      <c r="H2153" s="392"/>
      <c r="I2153" s="36">
        <f>ROUND(E2153*H2153,2)</f>
        <v>0</v>
      </c>
      <c r="J2153" s="392"/>
      <c r="K2153" s="36">
        <f>ROUND(E2153*J2153,2)</f>
        <v>0</v>
      </c>
      <c r="L2153" s="36">
        <v>21</v>
      </c>
      <c r="M2153" s="36">
        <f>G2153*(1+L2153/100)</f>
        <v>0</v>
      </c>
      <c r="N2153" s="35">
        <v>0</v>
      </c>
      <c r="O2153" s="35">
        <f>ROUND(E2153*N2153,2)</f>
        <v>0</v>
      </c>
      <c r="P2153" s="35">
        <v>0</v>
      </c>
      <c r="Q2153" s="35">
        <f>ROUND(E2153*P2153,2)</f>
        <v>0</v>
      </c>
      <c r="R2153" s="36"/>
      <c r="S2153" s="36" t="s">
        <v>236</v>
      </c>
      <c r="T2153" s="28" t="s">
        <v>127</v>
      </c>
      <c r="U2153" s="21">
        <v>0</v>
      </c>
      <c r="V2153" s="21">
        <f>ROUND(E2153*U2153,2)</f>
        <v>0</v>
      </c>
      <c r="W2153" s="21"/>
      <c r="X2153" s="21" t="s">
        <v>135</v>
      </c>
      <c r="Y2153" s="21" t="s">
        <v>2117</v>
      </c>
      <c r="Z2153" s="15"/>
      <c r="AA2153" s="15"/>
      <c r="AB2153" s="15"/>
      <c r="AC2153" s="15"/>
      <c r="AD2153" s="15"/>
      <c r="AE2153" s="15"/>
      <c r="AF2153" s="15"/>
      <c r="AG2153" s="15" t="s">
        <v>136</v>
      </c>
      <c r="AH2153" s="15"/>
      <c r="AI2153" s="15"/>
      <c r="AJ2153" s="15"/>
      <c r="AK2153" s="15"/>
      <c r="AL2153" s="15"/>
      <c r="AM2153" s="15"/>
      <c r="AN2153" s="15"/>
      <c r="AO2153" s="15"/>
      <c r="AP2153" s="15"/>
      <c r="AQ2153" s="15"/>
      <c r="AR2153" s="15"/>
      <c r="AS2153" s="15"/>
      <c r="AT2153" s="15"/>
      <c r="AU2153" s="15"/>
      <c r="AV2153" s="15"/>
      <c r="AW2153" s="15"/>
      <c r="AX2153" s="15"/>
      <c r="AY2153" s="15"/>
      <c r="AZ2153" s="15"/>
      <c r="BA2153" s="15"/>
      <c r="BB2153" s="15"/>
      <c r="BC2153" s="15"/>
      <c r="BD2153" s="15"/>
      <c r="BE2153" s="15"/>
      <c r="BF2153" s="15"/>
      <c r="BG2153" s="15"/>
      <c r="BH2153" s="15"/>
    </row>
    <row r="2154" spans="1:60" outlineLevel="2">
      <c r="A2154" s="18"/>
      <c r="B2154" s="19"/>
      <c r="C2154" s="30" t="s">
        <v>1250</v>
      </c>
      <c r="D2154" s="23"/>
      <c r="E2154" s="34">
        <v>10</v>
      </c>
      <c r="F2154" s="21"/>
      <c r="G2154" s="21"/>
      <c r="H2154" s="21"/>
      <c r="I2154" s="21"/>
      <c r="J2154" s="21"/>
      <c r="K2154" s="21"/>
      <c r="L2154" s="21"/>
      <c r="M2154" s="21"/>
      <c r="N2154" s="393"/>
      <c r="O2154" s="393"/>
      <c r="P2154" s="393"/>
      <c r="Q2154" s="393"/>
      <c r="R2154" s="21"/>
      <c r="S2154" s="21"/>
      <c r="T2154" s="21"/>
      <c r="U2154" s="21"/>
      <c r="V2154" s="21"/>
      <c r="W2154" s="21"/>
      <c r="X2154" s="21"/>
      <c r="Y2154" s="21"/>
      <c r="Z2154" s="15"/>
      <c r="AA2154" s="15"/>
      <c r="AB2154" s="15"/>
      <c r="AC2154" s="15"/>
      <c r="AD2154" s="15"/>
      <c r="AE2154" s="15"/>
      <c r="AF2154" s="15"/>
      <c r="AG2154" s="15" t="s">
        <v>131</v>
      </c>
      <c r="AH2154" s="15">
        <v>0</v>
      </c>
      <c r="AI2154" s="15"/>
      <c r="AJ2154" s="15"/>
      <c r="AK2154" s="15"/>
      <c r="AL2154" s="15"/>
      <c r="AM2154" s="15"/>
      <c r="AN2154" s="15"/>
      <c r="AO2154" s="15"/>
      <c r="AP2154" s="15"/>
      <c r="AQ2154" s="15"/>
      <c r="AR2154" s="15"/>
      <c r="AS2154" s="15"/>
      <c r="AT2154" s="15"/>
      <c r="AU2154" s="15"/>
      <c r="AV2154" s="15"/>
      <c r="AW2154" s="15"/>
      <c r="AX2154" s="15"/>
      <c r="AY2154" s="15"/>
      <c r="AZ2154" s="15"/>
      <c r="BA2154" s="15"/>
      <c r="BB2154" s="15"/>
      <c r="BC2154" s="15"/>
      <c r="BD2154" s="15"/>
      <c r="BE2154" s="15"/>
      <c r="BF2154" s="15"/>
      <c r="BG2154" s="15"/>
      <c r="BH2154" s="15"/>
    </row>
    <row r="2155" spans="1:60" ht="22.5" outlineLevel="1">
      <c r="A2155" s="25">
        <v>272</v>
      </c>
      <c r="B2155" s="26" t="s">
        <v>1292</v>
      </c>
      <c r="C2155" s="29" t="s">
        <v>1293</v>
      </c>
      <c r="D2155" s="27" t="s">
        <v>156</v>
      </c>
      <c r="E2155" s="35">
        <v>24</v>
      </c>
      <c r="F2155" s="392"/>
      <c r="G2155" s="36">
        <f>ROUND(E2155*F2155,2)</f>
        <v>0</v>
      </c>
      <c r="H2155" s="392"/>
      <c r="I2155" s="36">
        <f>ROUND(E2155*H2155,2)</f>
        <v>0</v>
      </c>
      <c r="J2155" s="392"/>
      <c r="K2155" s="36">
        <f>ROUND(E2155*J2155,2)</f>
        <v>0</v>
      </c>
      <c r="L2155" s="36">
        <v>21</v>
      </c>
      <c r="M2155" s="36">
        <f>G2155*(1+L2155/100)</f>
        <v>0</v>
      </c>
      <c r="N2155" s="35">
        <v>0</v>
      </c>
      <c r="O2155" s="35">
        <f>ROUND(E2155*N2155,2)</f>
        <v>0</v>
      </c>
      <c r="P2155" s="35">
        <v>0</v>
      </c>
      <c r="Q2155" s="35">
        <f>ROUND(E2155*P2155,2)</f>
        <v>0</v>
      </c>
      <c r="R2155" s="36"/>
      <c r="S2155" s="36" t="s">
        <v>236</v>
      </c>
      <c r="T2155" s="28" t="s">
        <v>127</v>
      </c>
      <c r="U2155" s="21">
        <v>0</v>
      </c>
      <c r="V2155" s="21">
        <f>ROUND(E2155*U2155,2)</f>
        <v>0</v>
      </c>
      <c r="W2155" s="21"/>
      <c r="X2155" s="21" t="s">
        <v>135</v>
      </c>
      <c r="Y2155" s="21" t="s">
        <v>2117</v>
      </c>
      <c r="Z2155" s="15"/>
      <c r="AA2155" s="15"/>
      <c r="AB2155" s="15"/>
      <c r="AC2155" s="15"/>
      <c r="AD2155" s="15"/>
      <c r="AE2155" s="15"/>
      <c r="AF2155" s="15"/>
      <c r="AG2155" s="15" t="s">
        <v>136</v>
      </c>
      <c r="AH2155" s="15"/>
      <c r="AI2155" s="15"/>
      <c r="AJ2155" s="15"/>
      <c r="AK2155" s="15"/>
      <c r="AL2155" s="15"/>
      <c r="AM2155" s="15"/>
      <c r="AN2155" s="15"/>
      <c r="AO2155" s="15"/>
      <c r="AP2155" s="15"/>
      <c r="AQ2155" s="15"/>
      <c r="AR2155" s="15"/>
      <c r="AS2155" s="15"/>
      <c r="AT2155" s="15"/>
      <c r="AU2155" s="15"/>
      <c r="AV2155" s="15"/>
      <c r="AW2155" s="15"/>
      <c r="AX2155" s="15"/>
      <c r="AY2155" s="15"/>
      <c r="AZ2155" s="15"/>
      <c r="BA2155" s="15"/>
      <c r="BB2155" s="15"/>
      <c r="BC2155" s="15"/>
      <c r="BD2155" s="15"/>
      <c r="BE2155" s="15"/>
      <c r="BF2155" s="15"/>
      <c r="BG2155" s="15"/>
      <c r="BH2155" s="15"/>
    </row>
    <row r="2156" spans="1:60" outlineLevel="2">
      <c r="A2156" s="18"/>
      <c r="B2156" s="19"/>
      <c r="C2156" s="30" t="s">
        <v>1294</v>
      </c>
      <c r="D2156" s="23"/>
      <c r="E2156" s="34">
        <v>24</v>
      </c>
      <c r="F2156" s="21"/>
      <c r="G2156" s="21"/>
      <c r="H2156" s="21"/>
      <c r="I2156" s="21"/>
      <c r="J2156" s="21"/>
      <c r="K2156" s="21"/>
      <c r="L2156" s="21"/>
      <c r="M2156" s="21"/>
      <c r="N2156" s="393"/>
      <c r="O2156" s="393"/>
      <c r="P2156" s="393"/>
      <c r="Q2156" s="393"/>
      <c r="R2156" s="21"/>
      <c r="S2156" s="21"/>
      <c r="T2156" s="21"/>
      <c r="U2156" s="21"/>
      <c r="V2156" s="21"/>
      <c r="W2156" s="21"/>
      <c r="X2156" s="21"/>
      <c r="Y2156" s="21"/>
      <c r="Z2156" s="15"/>
      <c r="AA2156" s="15"/>
      <c r="AB2156" s="15"/>
      <c r="AC2156" s="15"/>
      <c r="AD2156" s="15"/>
      <c r="AE2156" s="15"/>
      <c r="AF2156" s="15"/>
      <c r="AG2156" s="15" t="s">
        <v>131</v>
      </c>
      <c r="AH2156" s="15">
        <v>0</v>
      </c>
      <c r="AI2156" s="15"/>
      <c r="AJ2156" s="15"/>
      <c r="AK2156" s="15"/>
      <c r="AL2156" s="15"/>
      <c r="AM2156" s="15"/>
      <c r="AN2156" s="15"/>
      <c r="AO2156" s="15"/>
      <c r="AP2156" s="15"/>
      <c r="AQ2156" s="15"/>
      <c r="AR2156" s="15"/>
      <c r="AS2156" s="15"/>
      <c r="AT2156" s="15"/>
      <c r="AU2156" s="15"/>
      <c r="AV2156" s="15"/>
      <c r="AW2156" s="15"/>
      <c r="AX2156" s="15"/>
      <c r="AY2156" s="15"/>
      <c r="AZ2156" s="15"/>
      <c r="BA2156" s="15"/>
      <c r="BB2156" s="15"/>
      <c r="BC2156" s="15"/>
      <c r="BD2156" s="15"/>
      <c r="BE2156" s="15"/>
      <c r="BF2156" s="15"/>
      <c r="BG2156" s="15"/>
      <c r="BH2156" s="15"/>
    </row>
    <row r="2157" spans="1:60" outlineLevel="1">
      <c r="A2157" s="25">
        <v>273</v>
      </c>
      <c r="B2157" s="26" t="s">
        <v>1295</v>
      </c>
      <c r="C2157" s="29" t="s">
        <v>1296</v>
      </c>
      <c r="D2157" s="27" t="s">
        <v>156</v>
      </c>
      <c r="E2157" s="35">
        <v>9</v>
      </c>
      <c r="F2157" s="392"/>
      <c r="G2157" s="36">
        <f>ROUND(E2157*F2157,2)</f>
        <v>0</v>
      </c>
      <c r="H2157" s="392"/>
      <c r="I2157" s="36">
        <f>ROUND(E2157*H2157,2)</f>
        <v>0</v>
      </c>
      <c r="J2157" s="392"/>
      <c r="K2157" s="36">
        <f>ROUND(E2157*J2157,2)</f>
        <v>0</v>
      </c>
      <c r="L2157" s="36">
        <v>21</v>
      </c>
      <c r="M2157" s="36">
        <f>G2157*(1+L2157/100)</f>
        <v>0</v>
      </c>
      <c r="N2157" s="35">
        <v>0</v>
      </c>
      <c r="O2157" s="35">
        <f>ROUND(E2157*N2157,2)</f>
        <v>0</v>
      </c>
      <c r="P2157" s="35">
        <v>0</v>
      </c>
      <c r="Q2157" s="35">
        <f>ROUND(E2157*P2157,2)</f>
        <v>0</v>
      </c>
      <c r="R2157" s="36"/>
      <c r="S2157" s="36" t="s">
        <v>236</v>
      </c>
      <c r="T2157" s="28" t="s">
        <v>127</v>
      </c>
      <c r="U2157" s="21">
        <v>0</v>
      </c>
      <c r="V2157" s="21">
        <f>ROUND(E2157*U2157,2)</f>
        <v>0</v>
      </c>
      <c r="W2157" s="21"/>
      <c r="X2157" s="21" t="s">
        <v>135</v>
      </c>
      <c r="Y2157" s="21" t="s">
        <v>2117</v>
      </c>
      <c r="Z2157" s="15"/>
      <c r="AA2157" s="15"/>
      <c r="AB2157" s="15"/>
      <c r="AC2157" s="15"/>
      <c r="AD2157" s="15"/>
      <c r="AE2157" s="15"/>
      <c r="AF2157" s="15"/>
      <c r="AG2157" s="15" t="s">
        <v>136</v>
      </c>
      <c r="AH2157" s="15"/>
      <c r="AI2157" s="15"/>
      <c r="AJ2157" s="15"/>
      <c r="AK2157" s="15"/>
      <c r="AL2157" s="15"/>
      <c r="AM2157" s="15"/>
      <c r="AN2157" s="15"/>
      <c r="AO2157" s="15"/>
      <c r="AP2157" s="15"/>
      <c r="AQ2157" s="15"/>
      <c r="AR2157" s="15"/>
      <c r="AS2157" s="15"/>
      <c r="AT2157" s="15"/>
      <c r="AU2157" s="15"/>
      <c r="AV2157" s="15"/>
      <c r="AW2157" s="15"/>
      <c r="AX2157" s="15"/>
      <c r="AY2157" s="15"/>
      <c r="AZ2157" s="15"/>
      <c r="BA2157" s="15"/>
      <c r="BB2157" s="15"/>
      <c r="BC2157" s="15"/>
      <c r="BD2157" s="15"/>
      <c r="BE2157" s="15"/>
      <c r="BF2157" s="15"/>
      <c r="BG2157" s="15"/>
      <c r="BH2157" s="15"/>
    </row>
    <row r="2158" spans="1:60" outlineLevel="2">
      <c r="A2158" s="18"/>
      <c r="B2158" s="19"/>
      <c r="C2158" s="30" t="s">
        <v>650</v>
      </c>
      <c r="D2158" s="23"/>
      <c r="E2158" s="34">
        <v>9</v>
      </c>
      <c r="F2158" s="21"/>
      <c r="G2158" s="21"/>
      <c r="H2158" s="21"/>
      <c r="I2158" s="21"/>
      <c r="J2158" s="21"/>
      <c r="K2158" s="21"/>
      <c r="L2158" s="21"/>
      <c r="M2158" s="21"/>
      <c r="N2158" s="393"/>
      <c r="O2158" s="393"/>
      <c r="P2158" s="393"/>
      <c r="Q2158" s="393"/>
      <c r="R2158" s="21"/>
      <c r="S2158" s="21"/>
      <c r="T2158" s="21"/>
      <c r="U2158" s="21"/>
      <c r="V2158" s="21"/>
      <c r="W2158" s="21"/>
      <c r="X2158" s="21"/>
      <c r="Y2158" s="21"/>
      <c r="Z2158" s="15"/>
      <c r="AA2158" s="15"/>
      <c r="AB2158" s="15"/>
      <c r="AC2158" s="15"/>
      <c r="AD2158" s="15"/>
      <c r="AE2158" s="15"/>
      <c r="AF2158" s="15"/>
      <c r="AG2158" s="15" t="s">
        <v>131</v>
      </c>
      <c r="AH2158" s="15">
        <v>0</v>
      </c>
      <c r="AI2158" s="15"/>
      <c r="AJ2158" s="15"/>
      <c r="AK2158" s="15"/>
      <c r="AL2158" s="15"/>
      <c r="AM2158" s="15"/>
      <c r="AN2158" s="15"/>
      <c r="AO2158" s="15"/>
      <c r="AP2158" s="15"/>
      <c r="AQ2158" s="15"/>
      <c r="AR2158" s="15"/>
      <c r="AS2158" s="15"/>
      <c r="AT2158" s="15"/>
      <c r="AU2158" s="15"/>
      <c r="AV2158" s="15"/>
      <c r="AW2158" s="15"/>
      <c r="AX2158" s="15"/>
      <c r="AY2158" s="15"/>
      <c r="AZ2158" s="15"/>
      <c r="BA2158" s="15"/>
      <c r="BB2158" s="15"/>
      <c r="BC2158" s="15"/>
      <c r="BD2158" s="15"/>
      <c r="BE2158" s="15"/>
      <c r="BF2158" s="15"/>
      <c r="BG2158" s="15"/>
      <c r="BH2158" s="15"/>
    </row>
    <row r="2159" spans="1:60" outlineLevel="1">
      <c r="A2159" s="25">
        <v>274</v>
      </c>
      <c r="B2159" s="26" t="s">
        <v>1297</v>
      </c>
      <c r="C2159" s="29" t="s">
        <v>1298</v>
      </c>
      <c r="D2159" s="27" t="s">
        <v>156</v>
      </c>
      <c r="E2159" s="35">
        <v>6</v>
      </c>
      <c r="F2159" s="392"/>
      <c r="G2159" s="36">
        <f>ROUND(E2159*F2159,2)</f>
        <v>0</v>
      </c>
      <c r="H2159" s="392"/>
      <c r="I2159" s="36">
        <f>ROUND(E2159*H2159,2)</f>
        <v>0</v>
      </c>
      <c r="J2159" s="392"/>
      <c r="K2159" s="36">
        <f>ROUND(E2159*J2159,2)</f>
        <v>0</v>
      </c>
      <c r="L2159" s="36">
        <v>21</v>
      </c>
      <c r="M2159" s="36">
        <f>G2159*(1+L2159/100)</f>
        <v>0</v>
      </c>
      <c r="N2159" s="35">
        <v>0</v>
      </c>
      <c r="O2159" s="35">
        <f>ROUND(E2159*N2159,2)</f>
        <v>0</v>
      </c>
      <c r="P2159" s="35">
        <v>0</v>
      </c>
      <c r="Q2159" s="35">
        <f>ROUND(E2159*P2159,2)</f>
        <v>0</v>
      </c>
      <c r="R2159" s="36"/>
      <c r="S2159" s="36" t="s">
        <v>236</v>
      </c>
      <c r="T2159" s="28" t="s">
        <v>127</v>
      </c>
      <c r="U2159" s="21">
        <v>0</v>
      </c>
      <c r="V2159" s="21">
        <f>ROUND(E2159*U2159,2)</f>
        <v>0</v>
      </c>
      <c r="W2159" s="21"/>
      <c r="X2159" s="21" t="s">
        <v>135</v>
      </c>
      <c r="Y2159" s="21" t="s">
        <v>2117</v>
      </c>
      <c r="Z2159" s="15"/>
      <c r="AA2159" s="15"/>
      <c r="AB2159" s="15"/>
      <c r="AC2159" s="15"/>
      <c r="AD2159" s="15"/>
      <c r="AE2159" s="15"/>
      <c r="AF2159" s="15"/>
      <c r="AG2159" s="15" t="s">
        <v>136</v>
      </c>
      <c r="AH2159" s="15"/>
      <c r="AI2159" s="15"/>
      <c r="AJ2159" s="15"/>
      <c r="AK2159" s="15"/>
      <c r="AL2159" s="15"/>
      <c r="AM2159" s="15"/>
      <c r="AN2159" s="15"/>
      <c r="AO2159" s="15"/>
      <c r="AP2159" s="15"/>
      <c r="AQ2159" s="15"/>
      <c r="AR2159" s="15"/>
      <c r="AS2159" s="15"/>
      <c r="AT2159" s="15"/>
      <c r="AU2159" s="15"/>
      <c r="AV2159" s="15"/>
      <c r="AW2159" s="15"/>
      <c r="AX2159" s="15"/>
      <c r="AY2159" s="15"/>
      <c r="AZ2159" s="15"/>
      <c r="BA2159" s="15"/>
      <c r="BB2159" s="15"/>
      <c r="BC2159" s="15"/>
      <c r="BD2159" s="15"/>
      <c r="BE2159" s="15"/>
      <c r="BF2159" s="15"/>
      <c r="BG2159" s="15"/>
      <c r="BH2159" s="15"/>
    </row>
    <row r="2160" spans="1:60" outlineLevel="2">
      <c r="A2160" s="18"/>
      <c r="B2160" s="19"/>
      <c r="C2160" s="30" t="s">
        <v>37</v>
      </c>
      <c r="D2160" s="23"/>
      <c r="E2160" s="34">
        <v>6</v>
      </c>
      <c r="F2160" s="21"/>
      <c r="G2160" s="21"/>
      <c r="H2160" s="21"/>
      <c r="I2160" s="21"/>
      <c r="J2160" s="21"/>
      <c r="K2160" s="21"/>
      <c r="L2160" s="21"/>
      <c r="M2160" s="21"/>
      <c r="N2160" s="393"/>
      <c r="O2160" s="393"/>
      <c r="P2160" s="393"/>
      <c r="Q2160" s="393"/>
      <c r="R2160" s="21"/>
      <c r="S2160" s="21"/>
      <c r="T2160" s="21"/>
      <c r="U2160" s="21"/>
      <c r="V2160" s="21"/>
      <c r="W2160" s="21"/>
      <c r="X2160" s="21"/>
      <c r="Y2160" s="21"/>
      <c r="Z2160" s="15"/>
      <c r="AA2160" s="15"/>
      <c r="AB2160" s="15"/>
      <c r="AC2160" s="15"/>
      <c r="AD2160" s="15"/>
      <c r="AE2160" s="15"/>
      <c r="AF2160" s="15"/>
      <c r="AG2160" s="15" t="s">
        <v>131</v>
      </c>
      <c r="AH2160" s="15">
        <v>0</v>
      </c>
      <c r="AI2160" s="15"/>
      <c r="AJ2160" s="15"/>
      <c r="AK2160" s="15"/>
      <c r="AL2160" s="15"/>
      <c r="AM2160" s="15"/>
      <c r="AN2160" s="15"/>
      <c r="AO2160" s="15"/>
      <c r="AP2160" s="15"/>
      <c r="AQ2160" s="15"/>
      <c r="AR2160" s="15"/>
      <c r="AS2160" s="15"/>
      <c r="AT2160" s="15"/>
      <c r="AU2160" s="15"/>
      <c r="AV2160" s="15"/>
      <c r="AW2160" s="15"/>
      <c r="AX2160" s="15"/>
      <c r="AY2160" s="15"/>
      <c r="AZ2160" s="15"/>
      <c r="BA2160" s="15"/>
      <c r="BB2160" s="15"/>
      <c r="BC2160" s="15"/>
      <c r="BD2160" s="15"/>
      <c r="BE2160" s="15"/>
      <c r="BF2160" s="15"/>
      <c r="BG2160" s="15"/>
      <c r="BH2160" s="15"/>
    </row>
    <row r="2161" spans="1:60" ht="22.5" outlineLevel="1">
      <c r="A2161" s="25">
        <v>275</v>
      </c>
      <c r="B2161" s="26" t="s">
        <v>1299</v>
      </c>
      <c r="C2161" s="29" t="s">
        <v>1300</v>
      </c>
      <c r="D2161" s="27" t="s">
        <v>156</v>
      </c>
      <c r="E2161" s="35">
        <v>4</v>
      </c>
      <c r="F2161" s="392"/>
      <c r="G2161" s="36">
        <f>ROUND(E2161*F2161,2)</f>
        <v>0</v>
      </c>
      <c r="H2161" s="392"/>
      <c r="I2161" s="36">
        <f>ROUND(E2161*H2161,2)</f>
        <v>0</v>
      </c>
      <c r="J2161" s="392"/>
      <c r="K2161" s="36">
        <f>ROUND(E2161*J2161,2)</f>
        <v>0</v>
      </c>
      <c r="L2161" s="36">
        <v>21</v>
      </c>
      <c r="M2161" s="36">
        <f>G2161*(1+L2161/100)</f>
        <v>0</v>
      </c>
      <c r="N2161" s="35">
        <v>0</v>
      </c>
      <c r="O2161" s="35">
        <f>ROUND(E2161*N2161,2)</f>
        <v>0</v>
      </c>
      <c r="P2161" s="35">
        <v>0</v>
      </c>
      <c r="Q2161" s="35">
        <f>ROUND(E2161*P2161,2)</f>
        <v>0</v>
      </c>
      <c r="R2161" s="36"/>
      <c r="S2161" s="36" t="s">
        <v>236</v>
      </c>
      <c r="T2161" s="28" t="s">
        <v>127</v>
      </c>
      <c r="U2161" s="21">
        <v>0</v>
      </c>
      <c r="V2161" s="21">
        <f>ROUND(E2161*U2161,2)</f>
        <v>0</v>
      </c>
      <c r="W2161" s="21"/>
      <c r="X2161" s="21" t="s">
        <v>135</v>
      </c>
      <c r="Y2161" s="21" t="s">
        <v>2117</v>
      </c>
      <c r="Z2161" s="15"/>
      <c r="AA2161" s="15"/>
      <c r="AB2161" s="15"/>
      <c r="AC2161" s="15"/>
      <c r="AD2161" s="15"/>
      <c r="AE2161" s="15"/>
      <c r="AF2161" s="15"/>
      <c r="AG2161" s="15" t="s">
        <v>136</v>
      </c>
      <c r="AH2161" s="15"/>
      <c r="AI2161" s="15"/>
      <c r="AJ2161" s="15"/>
      <c r="AK2161" s="15"/>
      <c r="AL2161" s="15"/>
      <c r="AM2161" s="15"/>
      <c r="AN2161" s="15"/>
      <c r="AO2161" s="15"/>
      <c r="AP2161" s="15"/>
      <c r="AQ2161" s="15"/>
      <c r="AR2161" s="15"/>
      <c r="AS2161" s="15"/>
      <c r="AT2161" s="15"/>
      <c r="AU2161" s="15"/>
      <c r="AV2161" s="15"/>
      <c r="AW2161" s="15"/>
      <c r="AX2161" s="15"/>
      <c r="AY2161" s="15"/>
      <c r="AZ2161" s="15"/>
      <c r="BA2161" s="15"/>
      <c r="BB2161" s="15"/>
      <c r="BC2161" s="15"/>
      <c r="BD2161" s="15"/>
      <c r="BE2161" s="15"/>
      <c r="BF2161" s="15"/>
      <c r="BG2161" s="15"/>
      <c r="BH2161" s="15"/>
    </row>
    <row r="2162" spans="1:60" outlineLevel="2">
      <c r="A2162" s="18"/>
      <c r="B2162" s="19"/>
      <c r="C2162" s="30" t="s">
        <v>914</v>
      </c>
      <c r="D2162" s="23"/>
      <c r="E2162" s="34">
        <v>4</v>
      </c>
      <c r="F2162" s="21"/>
      <c r="G2162" s="21"/>
      <c r="H2162" s="21"/>
      <c r="I2162" s="21"/>
      <c r="J2162" s="21"/>
      <c r="K2162" s="21"/>
      <c r="L2162" s="21"/>
      <c r="M2162" s="21"/>
      <c r="N2162" s="393"/>
      <c r="O2162" s="393"/>
      <c r="P2162" s="393"/>
      <c r="Q2162" s="393"/>
      <c r="R2162" s="21"/>
      <c r="S2162" s="21"/>
      <c r="T2162" s="21"/>
      <c r="U2162" s="21"/>
      <c r="V2162" s="21"/>
      <c r="W2162" s="21"/>
      <c r="X2162" s="21"/>
      <c r="Y2162" s="21"/>
      <c r="Z2162" s="15"/>
      <c r="AA2162" s="15"/>
      <c r="AB2162" s="15"/>
      <c r="AC2162" s="15"/>
      <c r="AD2162" s="15"/>
      <c r="AE2162" s="15"/>
      <c r="AF2162" s="15"/>
      <c r="AG2162" s="15" t="s">
        <v>131</v>
      </c>
      <c r="AH2162" s="15">
        <v>0</v>
      </c>
      <c r="AI2162" s="15"/>
      <c r="AJ2162" s="15"/>
      <c r="AK2162" s="15"/>
      <c r="AL2162" s="15"/>
      <c r="AM2162" s="15"/>
      <c r="AN2162" s="15"/>
      <c r="AO2162" s="15"/>
      <c r="AP2162" s="15"/>
      <c r="AQ2162" s="15"/>
      <c r="AR2162" s="15"/>
      <c r="AS2162" s="15"/>
      <c r="AT2162" s="15"/>
      <c r="AU2162" s="15"/>
      <c r="AV2162" s="15"/>
      <c r="AW2162" s="15"/>
      <c r="AX2162" s="15"/>
      <c r="AY2162" s="15"/>
      <c r="AZ2162" s="15"/>
      <c r="BA2162" s="15"/>
      <c r="BB2162" s="15"/>
      <c r="BC2162" s="15"/>
      <c r="BD2162" s="15"/>
      <c r="BE2162" s="15"/>
      <c r="BF2162" s="15"/>
      <c r="BG2162" s="15"/>
      <c r="BH2162" s="15"/>
    </row>
    <row r="2163" spans="1:60" outlineLevel="1">
      <c r="A2163" s="25">
        <v>276</v>
      </c>
      <c r="B2163" s="26" t="s">
        <v>1301</v>
      </c>
      <c r="C2163" s="29" t="s">
        <v>1302</v>
      </c>
      <c r="D2163" s="27" t="s">
        <v>156</v>
      </c>
      <c r="E2163" s="35">
        <v>24</v>
      </c>
      <c r="F2163" s="392"/>
      <c r="G2163" s="36">
        <f>ROUND(E2163*F2163,2)</f>
        <v>0</v>
      </c>
      <c r="H2163" s="392"/>
      <c r="I2163" s="36">
        <f>ROUND(E2163*H2163,2)</f>
        <v>0</v>
      </c>
      <c r="J2163" s="392"/>
      <c r="K2163" s="36">
        <f>ROUND(E2163*J2163,2)</f>
        <v>0</v>
      </c>
      <c r="L2163" s="36">
        <v>21</v>
      </c>
      <c r="M2163" s="36">
        <f>G2163*(1+L2163/100)</f>
        <v>0</v>
      </c>
      <c r="N2163" s="35">
        <v>0</v>
      </c>
      <c r="O2163" s="35">
        <f>ROUND(E2163*N2163,2)</f>
        <v>0</v>
      </c>
      <c r="P2163" s="35">
        <v>0</v>
      </c>
      <c r="Q2163" s="35">
        <f>ROUND(E2163*P2163,2)</f>
        <v>0</v>
      </c>
      <c r="R2163" s="36"/>
      <c r="S2163" s="36" t="s">
        <v>236</v>
      </c>
      <c r="T2163" s="28" t="s">
        <v>127</v>
      </c>
      <c r="U2163" s="21">
        <v>0</v>
      </c>
      <c r="V2163" s="21">
        <f>ROUND(E2163*U2163,2)</f>
        <v>0</v>
      </c>
      <c r="W2163" s="21"/>
      <c r="X2163" s="21" t="s">
        <v>135</v>
      </c>
      <c r="Y2163" s="21" t="s">
        <v>2117</v>
      </c>
      <c r="Z2163" s="15"/>
      <c r="AA2163" s="15"/>
      <c r="AB2163" s="15"/>
      <c r="AC2163" s="15"/>
      <c r="AD2163" s="15"/>
      <c r="AE2163" s="15"/>
      <c r="AF2163" s="15"/>
      <c r="AG2163" s="15" t="s">
        <v>136</v>
      </c>
      <c r="AH2163" s="15"/>
      <c r="AI2163" s="15"/>
      <c r="AJ2163" s="15"/>
      <c r="AK2163" s="15"/>
      <c r="AL2163" s="15"/>
      <c r="AM2163" s="15"/>
      <c r="AN2163" s="15"/>
      <c r="AO2163" s="15"/>
      <c r="AP2163" s="15"/>
      <c r="AQ2163" s="15"/>
      <c r="AR2163" s="15"/>
      <c r="AS2163" s="15"/>
      <c r="AT2163" s="15"/>
      <c r="AU2163" s="15"/>
      <c r="AV2163" s="15"/>
      <c r="AW2163" s="15"/>
      <c r="AX2163" s="15"/>
      <c r="AY2163" s="15"/>
      <c r="AZ2163" s="15"/>
      <c r="BA2163" s="15"/>
      <c r="BB2163" s="15"/>
      <c r="BC2163" s="15"/>
      <c r="BD2163" s="15"/>
      <c r="BE2163" s="15"/>
      <c r="BF2163" s="15"/>
      <c r="BG2163" s="15"/>
      <c r="BH2163" s="15"/>
    </row>
    <row r="2164" spans="1:60" outlineLevel="2">
      <c r="A2164" s="18"/>
      <c r="B2164" s="19"/>
      <c r="C2164" s="30" t="s">
        <v>1294</v>
      </c>
      <c r="D2164" s="23"/>
      <c r="E2164" s="34">
        <v>24</v>
      </c>
      <c r="F2164" s="21"/>
      <c r="G2164" s="21"/>
      <c r="H2164" s="21"/>
      <c r="I2164" s="21"/>
      <c r="J2164" s="21"/>
      <c r="K2164" s="21"/>
      <c r="L2164" s="21"/>
      <c r="M2164" s="21"/>
      <c r="N2164" s="393"/>
      <c r="O2164" s="393"/>
      <c r="P2164" s="393"/>
      <c r="Q2164" s="393"/>
      <c r="R2164" s="21"/>
      <c r="S2164" s="21"/>
      <c r="T2164" s="21"/>
      <c r="U2164" s="21"/>
      <c r="V2164" s="21"/>
      <c r="W2164" s="21"/>
      <c r="X2164" s="21"/>
      <c r="Y2164" s="21"/>
      <c r="Z2164" s="15"/>
      <c r="AA2164" s="15"/>
      <c r="AB2164" s="15"/>
      <c r="AC2164" s="15"/>
      <c r="AD2164" s="15"/>
      <c r="AE2164" s="15"/>
      <c r="AF2164" s="15"/>
      <c r="AG2164" s="15" t="s">
        <v>131</v>
      </c>
      <c r="AH2164" s="15">
        <v>0</v>
      </c>
      <c r="AI2164" s="15"/>
      <c r="AJ2164" s="15"/>
      <c r="AK2164" s="15"/>
      <c r="AL2164" s="15"/>
      <c r="AM2164" s="15"/>
      <c r="AN2164" s="15"/>
      <c r="AO2164" s="15"/>
      <c r="AP2164" s="15"/>
      <c r="AQ2164" s="15"/>
      <c r="AR2164" s="15"/>
      <c r="AS2164" s="15"/>
      <c r="AT2164" s="15"/>
      <c r="AU2164" s="15"/>
      <c r="AV2164" s="15"/>
      <c r="AW2164" s="15"/>
      <c r="AX2164" s="15"/>
      <c r="AY2164" s="15"/>
      <c r="AZ2164" s="15"/>
      <c r="BA2164" s="15"/>
      <c r="BB2164" s="15"/>
      <c r="BC2164" s="15"/>
      <c r="BD2164" s="15"/>
      <c r="BE2164" s="15"/>
      <c r="BF2164" s="15"/>
      <c r="BG2164" s="15"/>
      <c r="BH2164" s="15"/>
    </row>
    <row r="2165" spans="1:60">
      <c r="A2165" s="464" t="s">
        <v>120</v>
      </c>
      <c r="B2165" s="450" t="s">
        <v>91</v>
      </c>
      <c r="C2165" s="451" t="s">
        <v>92</v>
      </c>
      <c r="D2165" s="452"/>
      <c r="E2165" s="453"/>
      <c r="F2165" s="454"/>
      <c r="G2165" s="454">
        <f>SUMIF(AG2166:AG2172,"&lt;&gt;NOR",G2166:G2172)</f>
        <v>0</v>
      </c>
      <c r="H2165" s="454"/>
      <c r="I2165" s="454">
        <f>SUM(I2166:I2172)</f>
        <v>0</v>
      </c>
      <c r="J2165" s="454"/>
      <c r="K2165" s="454">
        <f>SUM(K2166:K2172)</f>
        <v>0</v>
      </c>
      <c r="L2165" s="454"/>
      <c r="M2165" s="454">
        <f>SUM(M2166:M2172)</f>
        <v>0</v>
      </c>
      <c r="N2165" s="453"/>
      <c r="O2165" s="453">
        <f>SUM(O2166:O2172)</f>
        <v>0</v>
      </c>
      <c r="P2165" s="453"/>
      <c r="Q2165" s="453">
        <f>SUM(Q2166:Q2172)</f>
        <v>0</v>
      </c>
      <c r="R2165" s="454"/>
      <c r="S2165" s="454"/>
      <c r="T2165" s="455"/>
      <c r="U2165" s="24"/>
      <c r="V2165" s="24">
        <f>SUM(V2166:V2172)</f>
        <v>1634.5</v>
      </c>
      <c r="W2165" s="24"/>
      <c r="X2165" s="24"/>
      <c r="Y2165" s="24"/>
      <c r="AG2165" t="s">
        <v>121</v>
      </c>
    </row>
    <row r="2166" spans="1:60" outlineLevel="1">
      <c r="A2166" s="456">
        <v>277</v>
      </c>
      <c r="B2166" s="457" t="s">
        <v>1303</v>
      </c>
      <c r="C2166" s="458" t="s">
        <v>1304</v>
      </c>
      <c r="D2166" s="459" t="s">
        <v>199</v>
      </c>
      <c r="E2166" s="460">
        <v>511.41908999999998</v>
      </c>
      <c r="F2166" s="461"/>
      <c r="G2166" s="462">
        <f t="shared" ref="G2166:G2172" si="0">ROUND(E2166*F2166,2)</f>
        <v>0</v>
      </c>
      <c r="H2166" s="461"/>
      <c r="I2166" s="462">
        <f t="shared" ref="I2166:I2172" si="1">ROUND(E2166*H2166,2)</f>
        <v>0</v>
      </c>
      <c r="J2166" s="461"/>
      <c r="K2166" s="462">
        <f t="shared" ref="K2166:K2172" si="2">ROUND(E2166*J2166,2)</f>
        <v>0</v>
      </c>
      <c r="L2166" s="462">
        <v>21</v>
      </c>
      <c r="M2166" s="462">
        <f t="shared" ref="M2166:M2172" si="3">G2166*(1+L2166/100)</f>
        <v>0</v>
      </c>
      <c r="N2166" s="460">
        <v>0</v>
      </c>
      <c r="O2166" s="460">
        <f t="shared" ref="O2166:O2172" si="4">ROUND(E2166*N2166,2)</f>
        <v>0</v>
      </c>
      <c r="P2166" s="460">
        <v>0</v>
      </c>
      <c r="Q2166" s="460">
        <f t="shared" ref="Q2166:Q2172" si="5">ROUND(E2166*P2166,2)</f>
        <v>0</v>
      </c>
      <c r="R2166" s="462"/>
      <c r="S2166" s="462" t="s">
        <v>2116</v>
      </c>
      <c r="T2166" s="463" t="s">
        <v>2116</v>
      </c>
      <c r="U2166" s="21">
        <v>0.16400000000000001</v>
      </c>
      <c r="V2166" s="21">
        <f t="shared" ref="V2166:V2172" si="6">ROUND(E2166*U2166,2)</f>
        <v>83.87</v>
      </c>
      <c r="W2166" s="21"/>
      <c r="X2166" s="21" t="s">
        <v>1305</v>
      </c>
      <c r="Y2166" s="21" t="s">
        <v>2117</v>
      </c>
      <c r="Z2166" s="15"/>
      <c r="AA2166" s="15"/>
      <c r="AB2166" s="15"/>
      <c r="AC2166" s="15"/>
      <c r="AD2166" s="15"/>
      <c r="AE2166" s="15"/>
      <c r="AF2166" s="15"/>
      <c r="AG2166" s="15" t="s">
        <v>1306</v>
      </c>
      <c r="AH2166" s="15"/>
      <c r="AI2166" s="15"/>
      <c r="AJ2166" s="15"/>
      <c r="AK2166" s="15"/>
      <c r="AL2166" s="15"/>
      <c r="AM2166" s="15"/>
      <c r="AN2166" s="15"/>
      <c r="AO2166" s="15"/>
      <c r="AP2166" s="15"/>
      <c r="AQ2166" s="15"/>
      <c r="AR2166" s="15"/>
      <c r="AS2166" s="15"/>
      <c r="AT2166" s="15"/>
      <c r="AU2166" s="15"/>
      <c r="AV2166" s="15"/>
      <c r="AW2166" s="15"/>
      <c r="AX2166" s="15"/>
      <c r="AY2166" s="15"/>
      <c r="AZ2166" s="15"/>
      <c r="BA2166" s="15"/>
      <c r="BB2166" s="15"/>
      <c r="BC2166" s="15"/>
      <c r="BD2166" s="15"/>
      <c r="BE2166" s="15"/>
      <c r="BF2166" s="15"/>
      <c r="BG2166" s="15"/>
      <c r="BH2166" s="15"/>
    </row>
    <row r="2167" spans="1:60" outlineLevel="1">
      <c r="A2167" s="456">
        <v>278</v>
      </c>
      <c r="B2167" s="457" t="s">
        <v>1307</v>
      </c>
      <c r="C2167" s="458" t="s">
        <v>1308</v>
      </c>
      <c r="D2167" s="459" t="s">
        <v>199</v>
      </c>
      <c r="E2167" s="460">
        <v>511.41908999999998</v>
      </c>
      <c r="F2167" s="461"/>
      <c r="G2167" s="462">
        <f t="shared" si="0"/>
        <v>0</v>
      </c>
      <c r="H2167" s="461"/>
      <c r="I2167" s="462">
        <f t="shared" si="1"/>
        <v>0</v>
      </c>
      <c r="J2167" s="461"/>
      <c r="K2167" s="462">
        <f t="shared" si="2"/>
        <v>0</v>
      </c>
      <c r="L2167" s="462">
        <v>21</v>
      </c>
      <c r="M2167" s="462">
        <f t="shared" si="3"/>
        <v>0</v>
      </c>
      <c r="N2167" s="460">
        <v>0</v>
      </c>
      <c r="O2167" s="460">
        <f t="shared" si="4"/>
        <v>0</v>
      </c>
      <c r="P2167" s="460">
        <v>0</v>
      </c>
      <c r="Q2167" s="460">
        <f t="shared" si="5"/>
        <v>0</v>
      </c>
      <c r="R2167" s="462"/>
      <c r="S2167" s="462" t="s">
        <v>2116</v>
      </c>
      <c r="T2167" s="463" t="s">
        <v>2116</v>
      </c>
      <c r="U2167" s="21">
        <v>0.55000000000000004</v>
      </c>
      <c r="V2167" s="21">
        <f t="shared" si="6"/>
        <v>281.27999999999997</v>
      </c>
      <c r="W2167" s="21"/>
      <c r="X2167" s="21" t="s">
        <v>1305</v>
      </c>
      <c r="Y2167" s="21" t="s">
        <v>2117</v>
      </c>
      <c r="Z2167" s="15"/>
      <c r="AA2167" s="15"/>
      <c r="AB2167" s="15"/>
      <c r="AC2167" s="15"/>
      <c r="AD2167" s="15"/>
      <c r="AE2167" s="15"/>
      <c r="AF2167" s="15"/>
      <c r="AG2167" s="15" t="s">
        <v>1306</v>
      </c>
      <c r="AH2167" s="15"/>
      <c r="AI2167" s="15"/>
      <c r="AJ2167" s="15"/>
      <c r="AK2167" s="15"/>
      <c r="AL2167" s="15"/>
      <c r="AM2167" s="15"/>
      <c r="AN2167" s="15"/>
      <c r="AO2167" s="15"/>
      <c r="AP2167" s="15"/>
      <c r="AQ2167" s="15"/>
      <c r="AR2167" s="15"/>
      <c r="AS2167" s="15"/>
      <c r="AT2167" s="15"/>
      <c r="AU2167" s="15"/>
      <c r="AV2167" s="15"/>
      <c r="AW2167" s="15"/>
      <c r="AX2167" s="15"/>
      <c r="AY2167" s="15"/>
      <c r="AZ2167" s="15"/>
      <c r="BA2167" s="15"/>
      <c r="BB2167" s="15"/>
      <c r="BC2167" s="15"/>
      <c r="BD2167" s="15"/>
      <c r="BE2167" s="15"/>
      <c r="BF2167" s="15"/>
      <c r="BG2167" s="15"/>
      <c r="BH2167" s="15"/>
    </row>
    <row r="2168" spans="1:60" outlineLevel="1">
      <c r="A2168" s="456">
        <v>279</v>
      </c>
      <c r="B2168" s="457" t="s">
        <v>1309</v>
      </c>
      <c r="C2168" s="458" t="s">
        <v>1310</v>
      </c>
      <c r="D2168" s="459" t="s">
        <v>199</v>
      </c>
      <c r="E2168" s="460">
        <v>511.41908999999998</v>
      </c>
      <c r="F2168" s="461"/>
      <c r="G2168" s="462">
        <f t="shared" si="0"/>
        <v>0</v>
      </c>
      <c r="H2168" s="461"/>
      <c r="I2168" s="462">
        <f t="shared" si="1"/>
        <v>0</v>
      </c>
      <c r="J2168" s="461"/>
      <c r="K2168" s="462">
        <f t="shared" si="2"/>
        <v>0</v>
      </c>
      <c r="L2168" s="462">
        <v>21</v>
      </c>
      <c r="M2168" s="462">
        <f t="shared" si="3"/>
        <v>0</v>
      </c>
      <c r="N2168" s="460">
        <v>0</v>
      </c>
      <c r="O2168" s="460">
        <f t="shared" si="4"/>
        <v>0</v>
      </c>
      <c r="P2168" s="460">
        <v>0</v>
      </c>
      <c r="Q2168" s="460">
        <f t="shared" si="5"/>
        <v>0</v>
      </c>
      <c r="R2168" s="462"/>
      <c r="S2168" s="462" t="s">
        <v>2116</v>
      </c>
      <c r="T2168" s="463" t="s">
        <v>2116</v>
      </c>
      <c r="U2168" s="21">
        <v>0.49</v>
      </c>
      <c r="V2168" s="21">
        <f t="shared" si="6"/>
        <v>250.6</v>
      </c>
      <c r="W2168" s="21"/>
      <c r="X2168" s="21" t="s">
        <v>1305</v>
      </c>
      <c r="Y2168" s="21" t="s">
        <v>2117</v>
      </c>
      <c r="Z2168" s="15"/>
      <c r="AA2168" s="15"/>
      <c r="AB2168" s="15"/>
      <c r="AC2168" s="15"/>
      <c r="AD2168" s="15"/>
      <c r="AE2168" s="15"/>
      <c r="AF2168" s="15"/>
      <c r="AG2168" s="15" t="s">
        <v>1306</v>
      </c>
      <c r="AH2168" s="15"/>
      <c r="AI2168" s="15"/>
      <c r="AJ2168" s="15"/>
      <c r="AK2168" s="15"/>
      <c r="AL2168" s="15"/>
      <c r="AM2168" s="15"/>
      <c r="AN2168" s="15"/>
      <c r="AO2168" s="15"/>
      <c r="AP2168" s="15"/>
      <c r="AQ2168" s="15"/>
      <c r="AR2168" s="15"/>
      <c r="AS2168" s="15"/>
      <c r="AT2168" s="15"/>
      <c r="AU2168" s="15"/>
      <c r="AV2168" s="15"/>
      <c r="AW2168" s="15"/>
      <c r="AX2168" s="15"/>
      <c r="AY2168" s="15"/>
      <c r="AZ2168" s="15"/>
      <c r="BA2168" s="15"/>
      <c r="BB2168" s="15"/>
      <c r="BC2168" s="15"/>
      <c r="BD2168" s="15"/>
      <c r="BE2168" s="15"/>
      <c r="BF2168" s="15"/>
      <c r="BG2168" s="15"/>
      <c r="BH2168" s="15"/>
    </row>
    <row r="2169" spans="1:60" outlineLevel="1">
      <c r="A2169" s="456">
        <v>280</v>
      </c>
      <c r="B2169" s="457" t="s">
        <v>1311</v>
      </c>
      <c r="C2169" s="458" t="s">
        <v>1312</v>
      </c>
      <c r="D2169" s="459" t="s">
        <v>199</v>
      </c>
      <c r="E2169" s="460">
        <v>4602.7718100000002</v>
      </c>
      <c r="F2169" s="461"/>
      <c r="G2169" s="462">
        <f t="shared" si="0"/>
        <v>0</v>
      </c>
      <c r="H2169" s="461"/>
      <c r="I2169" s="462">
        <f t="shared" si="1"/>
        <v>0</v>
      </c>
      <c r="J2169" s="461"/>
      <c r="K2169" s="462">
        <f t="shared" si="2"/>
        <v>0</v>
      </c>
      <c r="L2169" s="462">
        <v>21</v>
      </c>
      <c r="M2169" s="462">
        <f t="shared" si="3"/>
        <v>0</v>
      </c>
      <c r="N2169" s="460">
        <v>0</v>
      </c>
      <c r="O2169" s="460">
        <f t="shared" si="4"/>
        <v>0</v>
      </c>
      <c r="P2169" s="460">
        <v>0</v>
      </c>
      <c r="Q2169" s="460">
        <f t="shared" si="5"/>
        <v>0</v>
      </c>
      <c r="R2169" s="462"/>
      <c r="S2169" s="462" t="s">
        <v>2116</v>
      </c>
      <c r="T2169" s="463" t="s">
        <v>2116</v>
      </c>
      <c r="U2169" s="21">
        <v>0</v>
      </c>
      <c r="V2169" s="21">
        <f t="shared" si="6"/>
        <v>0</v>
      </c>
      <c r="W2169" s="21"/>
      <c r="X2169" s="21" t="s">
        <v>1305</v>
      </c>
      <c r="Y2169" s="21" t="s">
        <v>2117</v>
      </c>
      <c r="Z2169" s="15"/>
      <c r="AA2169" s="15"/>
      <c r="AB2169" s="15"/>
      <c r="AC2169" s="15"/>
      <c r="AD2169" s="15"/>
      <c r="AE2169" s="15"/>
      <c r="AF2169" s="15"/>
      <c r="AG2169" s="15" t="s">
        <v>1306</v>
      </c>
      <c r="AH2169" s="15"/>
      <c r="AI2169" s="15"/>
      <c r="AJ2169" s="15"/>
      <c r="AK2169" s="15"/>
      <c r="AL2169" s="15"/>
      <c r="AM2169" s="15"/>
      <c r="AN2169" s="15"/>
      <c r="AO2169" s="15"/>
      <c r="AP2169" s="15"/>
      <c r="AQ2169" s="15"/>
      <c r="AR2169" s="15"/>
      <c r="AS2169" s="15"/>
      <c r="AT2169" s="15"/>
      <c r="AU2169" s="15"/>
      <c r="AV2169" s="15"/>
      <c r="AW2169" s="15"/>
      <c r="AX2169" s="15"/>
      <c r="AY2169" s="15"/>
      <c r="AZ2169" s="15"/>
      <c r="BA2169" s="15"/>
      <c r="BB2169" s="15"/>
      <c r="BC2169" s="15"/>
      <c r="BD2169" s="15"/>
      <c r="BE2169" s="15"/>
      <c r="BF2169" s="15"/>
      <c r="BG2169" s="15"/>
      <c r="BH2169" s="15"/>
    </row>
    <row r="2170" spans="1:60" outlineLevel="1">
      <c r="A2170" s="456">
        <v>281</v>
      </c>
      <c r="B2170" s="457" t="s">
        <v>1313</v>
      </c>
      <c r="C2170" s="458" t="s">
        <v>1314</v>
      </c>
      <c r="D2170" s="459" t="s">
        <v>199</v>
      </c>
      <c r="E2170" s="460">
        <v>511.41908999999998</v>
      </c>
      <c r="F2170" s="461"/>
      <c r="G2170" s="462">
        <f t="shared" si="0"/>
        <v>0</v>
      </c>
      <c r="H2170" s="461"/>
      <c r="I2170" s="462">
        <f t="shared" si="1"/>
        <v>0</v>
      </c>
      <c r="J2170" s="461"/>
      <c r="K2170" s="462">
        <f t="shared" si="2"/>
        <v>0</v>
      </c>
      <c r="L2170" s="462">
        <v>21</v>
      </c>
      <c r="M2170" s="462">
        <f t="shared" si="3"/>
        <v>0</v>
      </c>
      <c r="N2170" s="460">
        <v>0</v>
      </c>
      <c r="O2170" s="460">
        <f t="shared" si="4"/>
        <v>0</v>
      </c>
      <c r="P2170" s="460">
        <v>0</v>
      </c>
      <c r="Q2170" s="460">
        <f t="shared" si="5"/>
        <v>0</v>
      </c>
      <c r="R2170" s="462"/>
      <c r="S2170" s="462" t="s">
        <v>2116</v>
      </c>
      <c r="T2170" s="463" t="s">
        <v>2116</v>
      </c>
      <c r="U2170" s="21">
        <v>0.94199999999999995</v>
      </c>
      <c r="V2170" s="21">
        <f t="shared" si="6"/>
        <v>481.76</v>
      </c>
      <c r="W2170" s="21"/>
      <c r="X2170" s="21" t="s">
        <v>1305</v>
      </c>
      <c r="Y2170" s="21" t="s">
        <v>2117</v>
      </c>
      <c r="Z2170" s="15"/>
      <c r="AA2170" s="15"/>
      <c r="AB2170" s="15"/>
      <c r="AC2170" s="15"/>
      <c r="AD2170" s="15"/>
      <c r="AE2170" s="15"/>
      <c r="AF2170" s="15"/>
      <c r="AG2170" s="15" t="s">
        <v>1306</v>
      </c>
      <c r="AH2170" s="15"/>
      <c r="AI2170" s="15"/>
      <c r="AJ2170" s="15"/>
      <c r="AK2170" s="15"/>
      <c r="AL2170" s="15"/>
      <c r="AM2170" s="15"/>
      <c r="AN2170" s="15"/>
      <c r="AO2170" s="15"/>
      <c r="AP2170" s="15"/>
      <c r="AQ2170" s="15"/>
      <c r="AR2170" s="15"/>
      <c r="AS2170" s="15"/>
      <c r="AT2170" s="15"/>
      <c r="AU2170" s="15"/>
      <c r="AV2170" s="15"/>
      <c r="AW2170" s="15"/>
      <c r="AX2170" s="15"/>
      <c r="AY2170" s="15"/>
      <c r="AZ2170" s="15"/>
      <c r="BA2170" s="15"/>
      <c r="BB2170" s="15"/>
      <c r="BC2170" s="15"/>
      <c r="BD2170" s="15"/>
      <c r="BE2170" s="15"/>
      <c r="BF2170" s="15"/>
      <c r="BG2170" s="15"/>
      <c r="BH2170" s="15"/>
    </row>
    <row r="2171" spans="1:60" outlineLevel="1">
      <c r="A2171" s="456">
        <v>282</v>
      </c>
      <c r="B2171" s="457" t="s">
        <v>1315</v>
      </c>
      <c r="C2171" s="458" t="s">
        <v>1316</v>
      </c>
      <c r="D2171" s="459" t="s">
        <v>199</v>
      </c>
      <c r="E2171" s="460">
        <v>5114.1908999999996</v>
      </c>
      <c r="F2171" s="461"/>
      <c r="G2171" s="462">
        <f t="shared" si="0"/>
        <v>0</v>
      </c>
      <c r="H2171" s="461"/>
      <c r="I2171" s="462">
        <f t="shared" si="1"/>
        <v>0</v>
      </c>
      <c r="J2171" s="461"/>
      <c r="K2171" s="462">
        <f t="shared" si="2"/>
        <v>0</v>
      </c>
      <c r="L2171" s="462">
        <v>21</v>
      </c>
      <c r="M2171" s="462">
        <f t="shared" si="3"/>
        <v>0</v>
      </c>
      <c r="N2171" s="460">
        <v>0</v>
      </c>
      <c r="O2171" s="460">
        <f t="shared" si="4"/>
        <v>0</v>
      </c>
      <c r="P2171" s="460">
        <v>0</v>
      </c>
      <c r="Q2171" s="460">
        <f t="shared" si="5"/>
        <v>0</v>
      </c>
      <c r="R2171" s="462"/>
      <c r="S2171" s="462" t="s">
        <v>2116</v>
      </c>
      <c r="T2171" s="463" t="s">
        <v>2116</v>
      </c>
      <c r="U2171" s="21">
        <v>0.105</v>
      </c>
      <c r="V2171" s="21">
        <f t="shared" si="6"/>
        <v>536.99</v>
      </c>
      <c r="W2171" s="21"/>
      <c r="X2171" s="21" t="s">
        <v>1305</v>
      </c>
      <c r="Y2171" s="21" t="s">
        <v>2117</v>
      </c>
      <c r="Z2171" s="15"/>
      <c r="AA2171" s="15"/>
      <c r="AB2171" s="15"/>
      <c r="AC2171" s="15"/>
      <c r="AD2171" s="15"/>
      <c r="AE2171" s="15"/>
      <c r="AF2171" s="15"/>
      <c r="AG2171" s="15" t="s">
        <v>1306</v>
      </c>
      <c r="AH2171" s="15"/>
      <c r="AI2171" s="15"/>
      <c r="AJ2171" s="15"/>
      <c r="AK2171" s="15"/>
      <c r="AL2171" s="15"/>
      <c r="AM2171" s="15"/>
      <c r="AN2171" s="15"/>
      <c r="AO2171" s="15"/>
      <c r="AP2171" s="15"/>
      <c r="AQ2171" s="15"/>
      <c r="AR2171" s="15"/>
      <c r="AS2171" s="15"/>
      <c r="AT2171" s="15"/>
      <c r="AU2171" s="15"/>
      <c r="AV2171" s="15"/>
      <c r="AW2171" s="15"/>
      <c r="AX2171" s="15"/>
      <c r="AY2171" s="15"/>
      <c r="AZ2171" s="15"/>
      <c r="BA2171" s="15"/>
      <c r="BB2171" s="15"/>
      <c r="BC2171" s="15"/>
      <c r="BD2171" s="15"/>
      <c r="BE2171" s="15"/>
      <c r="BF2171" s="15"/>
      <c r="BG2171" s="15"/>
      <c r="BH2171" s="15"/>
    </row>
    <row r="2172" spans="1:60" outlineLevel="1">
      <c r="A2172" s="25">
        <v>283</v>
      </c>
      <c r="B2172" s="26" t="s">
        <v>1317</v>
      </c>
      <c r="C2172" s="29" t="s">
        <v>1318</v>
      </c>
      <c r="D2172" s="27" t="s">
        <v>199</v>
      </c>
      <c r="E2172" s="35">
        <v>511.41908999999998</v>
      </c>
      <c r="F2172" s="392"/>
      <c r="G2172" s="36">
        <f t="shared" si="0"/>
        <v>0</v>
      </c>
      <c r="H2172" s="392"/>
      <c r="I2172" s="36">
        <f t="shared" si="1"/>
        <v>0</v>
      </c>
      <c r="J2172" s="392"/>
      <c r="K2172" s="36">
        <f t="shared" si="2"/>
        <v>0</v>
      </c>
      <c r="L2172" s="36">
        <v>21</v>
      </c>
      <c r="M2172" s="36">
        <f t="shared" si="3"/>
        <v>0</v>
      </c>
      <c r="N2172" s="35">
        <v>0</v>
      </c>
      <c r="O2172" s="35">
        <f t="shared" si="4"/>
        <v>0</v>
      </c>
      <c r="P2172" s="35">
        <v>0</v>
      </c>
      <c r="Q2172" s="35">
        <f t="shared" si="5"/>
        <v>0</v>
      </c>
      <c r="R2172" s="36"/>
      <c r="S2172" s="36" t="s">
        <v>2116</v>
      </c>
      <c r="T2172" s="28" t="s">
        <v>127</v>
      </c>
      <c r="U2172" s="21">
        <v>0</v>
      </c>
      <c r="V2172" s="21">
        <f t="shared" si="6"/>
        <v>0</v>
      </c>
      <c r="W2172" s="21"/>
      <c r="X2172" s="21" t="s">
        <v>1305</v>
      </c>
      <c r="Y2172" s="21" t="s">
        <v>2117</v>
      </c>
      <c r="Z2172" s="15"/>
      <c r="AA2172" s="15"/>
      <c r="AB2172" s="15"/>
      <c r="AC2172" s="15"/>
      <c r="AD2172" s="15"/>
      <c r="AE2172" s="15"/>
      <c r="AF2172" s="15"/>
      <c r="AG2172" s="15" t="s">
        <v>1306</v>
      </c>
      <c r="AH2172" s="15"/>
      <c r="AI2172" s="15"/>
      <c r="AJ2172" s="15"/>
      <c r="AK2172" s="15"/>
      <c r="AL2172" s="15"/>
      <c r="AM2172" s="15"/>
      <c r="AN2172" s="15"/>
      <c r="AO2172" s="15"/>
      <c r="AP2172" s="15"/>
      <c r="AQ2172" s="15"/>
      <c r="AR2172" s="15"/>
      <c r="AS2172" s="15"/>
      <c r="AT2172" s="15"/>
      <c r="AU2172" s="15"/>
      <c r="AV2172" s="15"/>
      <c r="AW2172" s="15"/>
      <c r="AX2172" s="15"/>
      <c r="AY2172" s="15"/>
      <c r="AZ2172" s="15"/>
      <c r="BA2172" s="15"/>
      <c r="BB2172" s="15"/>
      <c r="BC2172" s="15"/>
      <c r="BD2172" s="15"/>
      <c r="BE2172" s="15"/>
      <c r="BF2172" s="15"/>
      <c r="BG2172" s="15"/>
      <c r="BH2172" s="15"/>
    </row>
    <row r="2173" spans="1:60">
      <c r="A2173" s="1"/>
      <c r="B2173" s="2"/>
      <c r="C2173" s="32"/>
      <c r="D2173" s="4"/>
      <c r="E2173" s="1"/>
      <c r="F2173" s="1"/>
      <c r="G2173" s="1"/>
      <c r="H2173" s="1"/>
      <c r="I2173" s="1"/>
      <c r="J2173" s="1"/>
      <c r="K2173" s="1"/>
      <c r="L2173" s="1"/>
      <c r="M2173" s="1"/>
      <c r="N2173" s="1"/>
      <c r="O2173" s="1"/>
      <c r="P2173" s="1"/>
      <c r="Q2173" s="1"/>
      <c r="R2173" s="1"/>
      <c r="S2173" s="1"/>
      <c r="T2173" s="1"/>
      <c r="U2173" s="1"/>
      <c r="V2173" s="1"/>
      <c r="W2173" s="1"/>
      <c r="X2173" s="1"/>
      <c r="Y2173" s="1"/>
      <c r="AE2173">
        <v>15</v>
      </c>
      <c r="AF2173">
        <v>21</v>
      </c>
      <c r="AG2173" t="s">
        <v>107</v>
      </c>
    </row>
    <row r="2174" spans="1:60">
      <c r="A2174" s="466"/>
      <c r="B2174" s="467" t="s">
        <v>27</v>
      </c>
      <c r="C2174" s="468"/>
      <c r="D2174" s="469"/>
      <c r="E2174" s="470"/>
      <c r="F2174" s="470"/>
      <c r="G2174" s="471">
        <f>G8+G11+G28+G138+G172+G185+G188+G548+G551+G632+G658+G718+G759+G1050+G1052+G1096+G1126+G1140+G1154+G1208+G1216+G1364+G1456+G1611+G1620+G2059+G2165</f>
        <v>0</v>
      </c>
      <c r="H2174" s="1"/>
      <c r="I2174" s="1"/>
      <c r="J2174" s="1"/>
      <c r="K2174" s="1"/>
      <c r="L2174" s="1"/>
      <c r="M2174" s="1"/>
      <c r="N2174" s="1"/>
      <c r="O2174" s="1"/>
      <c r="P2174" s="1"/>
      <c r="Q2174" s="1"/>
      <c r="R2174" s="1"/>
      <c r="S2174" s="1"/>
      <c r="T2174" s="1"/>
      <c r="U2174" s="1"/>
      <c r="V2174" s="1"/>
      <c r="W2174" s="1"/>
      <c r="X2174" s="1"/>
      <c r="Y2174" s="1"/>
      <c r="AE2174">
        <f>SUMIF(L7:L2172,AE2173,G7:G2172)</f>
        <v>0</v>
      </c>
      <c r="AF2174">
        <f>SUMIF(L7:L2172,AF2173,G7:G2172)</f>
        <v>0</v>
      </c>
      <c r="AG2174" t="s">
        <v>1319</v>
      </c>
    </row>
    <row r="2175" spans="1:60">
      <c r="A2175" s="1"/>
      <c r="B2175" s="2"/>
      <c r="C2175" s="32"/>
      <c r="D2175" s="4"/>
      <c r="E2175" s="1"/>
      <c r="F2175" s="1"/>
      <c r="G2175" s="1"/>
      <c r="H2175" s="1"/>
      <c r="I2175" s="1"/>
      <c r="J2175" s="1"/>
      <c r="K2175" s="1"/>
      <c r="L2175" s="1"/>
      <c r="M2175" s="1"/>
      <c r="N2175" s="1"/>
      <c r="O2175" s="1"/>
      <c r="P2175" s="1"/>
      <c r="Q2175" s="1"/>
      <c r="R2175" s="1"/>
      <c r="S2175" s="1"/>
      <c r="T2175" s="1"/>
      <c r="U2175" s="1"/>
      <c r="V2175" s="1"/>
      <c r="W2175" s="1"/>
      <c r="X2175" s="1"/>
      <c r="Y2175" s="1"/>
    </row>
    <row r="2176" spans="1:60">
      <c r="A2176" s="1"/>
      <c r="B2176" s="2"/>
      <c r="C2176" s="32"/>
      <c r="D2176" s="4"/>
      <c r="E2176" s="1"/>
      <c r="F2176" s="1"/>
      <c r="G2176" s="1"/>
      <c r="H2176" s="1"/>
      <c r="I2176" s="1"/>
      <c r="J2176" s="1"/>
      <c r="K2176" s="1"/>
      <c r="L2176" s="1"/>
      <c r="M2176" s="1"/>
      <c r="N2176" s="1"/>
      <c r="O2176" s="1"/>
      <c r="P2176" s="1"/>
      <c r="Q2176" s="1"/>
      <c r="R2176" s="1"/>
      <c r="S2176" s="1"/>
      <c r="T2176" s="1"/>
      <c r="U2176" s="1"/>
      <c r="V2176" s="1"/>
      <c r="W2176" s="1"/>
      <c r="X2176" s="1"/>
      <c r="Y2176" s="1"/>
    </row>
    <row r="2177" spans="1:33">
      <c r="A2177" s="529" t="s">
        <v>1320</v>
      </c>
      <c r="B2177" s="529"/>
      <c r="C2177" s="530"/>
      <c r="D2177" s="4"/>
      <c r="E2177" s="1"/>
      <c r="F2177" s="1"/>
      <c r="G2177" s="1"/>
      <c r="H2177" s="1"/>
      <c r="I2177" s="1"/>
      <c r="J2177" s="1"/>
      <c r="K2177" s="1"/>
      <c r="L2177" s="1"/>
      <c r="M2177" s="1"/>
      <c r="N2177" s="1"/>
      <c r="O2177" s="1"/>
      <c r="P2177" s="1"/>
      <c r="Q2177" s="1"/>
      <c r="R2177" s="1"/>
      <c r="S2177" s="1"/>
      <c r="T2177" s="1"/>
      <c r="U2177" s="1"/>
      <c r="V2177" s="1"/>
      <c r="W2177" s="1"/>
      <c r="X2177" s="1"/>
      <c r="Y2177" s="1"/>
    </row>
    <row r="2178" spans="1:33">
      <c r="A2178" s="531"/>
      <c r="B2178" s="532"/>
      <c r="C2178" s="533"/>
      <c r="D2178" s="532"/>
      <c r="E2178" s="532"/>
      <c r="F2178" s="532"/>
      <c r="G2178" s="534"/>
      <c r="H2178" s="1"/>
      <c r="I2178" s="1"/>
      <c r="J2178" s="1"/>
      <c r="K2178" s="1"/>
      <c r="L2178" s="1"/>
      <c r="M2178" s="1"/>
      <c r="N2178" s="1"/>
      <c r="O2178" s="1"/>
      <c r="P2178" s="1"/>
      <c r="Q2178" s="1"/>
      <c r="R2178" s="1"/>
      <c r="S2178" s="1"/>
      <c r="T2178" s="1"/>
      <c r="U2178" s="1"/>
      <c r="V2178" s="1"/>
      <c r="W2178" s="1"/>
      <c r="X2178" s="1"/>
      <c r="Y2178" s="1"/>
      <c r="AG2178" t="s">
        <v>1321</v>
      </c>
    </row>
    <row r="2179" spans="1:33">
      <c r="A2179" s="535"/>
      <c r="B2179" s="536"/>
      <c r="C2179" s="537"/>
      <c r="D2179" s="536"/>
      <c r="E2179" s="536"/>
      <c r="F2179" s="536"/>
      <c r="G2179" s="538"/>
      <c r="H2179" s="1"/>
      <c r="I2179" s="1"/>
      <c r="J2179" s="1"/>
      <c r="K2179" s="1"/>
      <c r="L2179" s="1"/>
      <c r="M2179" s="1"/>
      <c r="N2179" s="1"/>
      <c r="O2179" s="1"/>
      <c r="P2179" s="1"/>
      <c r="Q2179" s="1"/>
      <c r="R2179" s="1"/>
      <c r="S2179" s="1"/>
      <c r="T2179" s="1"/>
      <c r="U2179" s="1"/>
      <c r="V2179" s="1"/>
      <c r="W2179" s="1"/>
      <c r="X2179" s="1"/>
      <c r="Y2179" s="1"/>
    </row>
    <row r="2180" spans="1:33">
      <c r="A2180" s="535"/>
      <c r="B2180" s="536"/>
      <c r="C2180" s="537"/>
      <c r="D2180" s="536"/>
      <c r="E2180" s="536"/>
      <c r="F2180" s="536"/>
      <c r="G2180" s="538"/>
      <c r="H2180" s="1"/>
      <c r="I2180" s="1"/>
      <c r="J2180" s="1"/>
      <c r="K2180" s="1"/>
      <c r="L2180" s="1"/>
      <c r="M2180" s="1"/>
      <c r="N2180" s="1"/>
      <c r="O2180" s="1"/>
      <c r="P2180" s="1"/>
      <c r="Q2180" s="1"/>
      <c r="R2180" s="1"/>
      <c r="S2180" s="1"/>
      <c r="T2180" s="1"/>
      <c r="U2180" s="1"/>
      <c r="V2180" s="1"/>
      <c r="W2180" s="1"/>
      <c r="X2180" s="1"/>
      <c r="Y2180" s="1"/>
    </row>
    <row r="2181" spans="1:33">
      <c r="A2181" s="535"/>
      <c r="B2181" s="536"/>
      <c r="C2181" s="537"/>
      <c r="D2181" s="536"/>
      <c r="E2181" s="536"/>
      <c r="F2181" s="536"/>
      <c r="G2181" s="538"/>
      <c r="H2181" s="1"/>
      <c r="I2181" s="1"/>
      <c r="J2181" s="1"/>
      <c r="K2181" s="1"/>
      <c r="L2181" s="1"/>
      <c r="M2181" s="1"/>
      <c r="N2181" s="1"/>
      <c r="O2181" s="1"/>
      <c r="P2181" s="1"/>
      <c r="Q2181" s="1"/>
      <c r="R2181" s="1"/>
      <c r="S2181" s="1"/>
      <c r="T2181" s="1"/>
      <c r="U2181" s="1"/>
      <c r="V2181" s="1"/>
      <c r="W2181" s="1"/>
      <c r="X2181" s="1"/>
      <c r="Y2181" s="1"/>
    </row>
    <row r="2182" spans="1:33">
      <c r="A2182" s="539"/>
      <c r="B2182" s="540"/>
      <c r="C2182" s="541"/>
      <c r="D2182" s="540"/>
      <c r="E2182" s="540"/>
      <c r="F2182" s="540"/>
      <c r="G2182" s="542"/>
      <c r="H2182" s="1"/>
      <c r="I2182" s="1"/>
      <c r="J2182" s="1"/>
      <c r="K2182" s="1"/>
      <c r="L2182" s="1"/>
      <c r="M2182" s="1"/>
      <c r="N2182" s="1"/>
      <c r="O2182" s="1"/>
      <c r="P2182" s="1"/>
      <c r="Q2182" s="1"/>
      <c r="R2182" s="1"/>
      <c r="S2182" s="1"/>
      <c r="T2182" s="1"/>
      <c r="U2182" s="1"/>
      <c r="V2182" s="1"/>
      <c r="W2182" s="1"/>
      <c r="X2182" s="1"/>
      <c r="Y2182" s="1"/>
    </row>
    <row r="2183" spans="1:33">
      <c r="A2183" s="1"/>
      <c r="B2183" s="2"/>
      <c r="C2183" s="32"/>
      <c r="D2183" s="4"/>
      <c r="E2183" s="1"/>
      <c r="F2183" s="1"/>
      <c r="G2183" s="1"/>
      <c r="H2183" s="1"/>
      <c r="I2183" s="1"/>
      <c r="J2183" s="1"/>
      <c r="K2183" s="1"/>
      <c r="L2183" s="1"/>
      <c r="M2183" s="1"/>
      <c r="N2183" s="1"/>
      <c r="O2183" s="1"/>
      <c r="P2183" s="1"/>
      <c r="Q2183" s="1"/>
      <c r="R2183" s="1"/>
      <c r="S2183" s="1"/>
      <c r="T2183" s="1"/>
      <c r="U2183" s="1"/>
      <c r="V2183" s="1"/>
      <c r="W2183" s="1"/>
      <c r="X2183" s="1"/>
      <c r="Y2183" s="1"/>
    </row>
    <row r="2184" spans="1:33">
      <c r="C2184" s="33"/>
      <c r="D2184" s="6"/>
      <c r="AG2184" t="s">
        <v>1322</v>
      </c>
    </row>
    <row r="2185" spans="1:33">
      <c r="D2185" s="6"/>
    </row>
    <row r="2186" spans="1:33">
      <c r="D2186" s="6"/>
    </row>
    <row r="2187" spans="1:33">
      <c r="D2187" s="6"/>
    </row>
    <row r="2188" spans="1:33">
      <c r="D2188" s="6"/>
    </row>
    <row r="2189" spans="1:33">
      <c r="D2189" s="6"/>
    </row>
    <row r="2190" spans="1:33">
      <c r="D2190" s="6"/>
    </row>
    <row r="2191" spans="1:33">
      <c r="D2191" s="6"/>
    </row>
    <row r="2192" spans="1:33">
      <c r="D2192" s="6"/>
    </row>
    <row r="2193" spans="4:4">
      <c r="D2193" s="6"/>
    </row>
    <row r="2194" spans="4:4">
      <c r="D2194" s="6"/>
    </row>
    <row r="2195" spans="4:4">
      <c r="D2195" s="6"/>
    </row>
    <row r="2196" spans="4:4">
      <c r="D2196" s="6"/>
    </row>
    <row r="2197" spans="4:4">
      <c r="D2197" s="6"/>
    </row>
    <row r="2198" spans="4:4">
      <c r="D2198" s="6"/>
    </row>
    <row r="2199" spans="4:4">
      <c r="D2199" s="6"/>
    </row>
    <row r="2200" spans="4:4">
      <c r="D2200" s="6"/>
    </row>
    <row r="2201" spans="4:4">
      <c r="D2201" s="6"/>
    </row>
    <row r="2202" spans="4:4">
      <c r="D2202" s="6"/>
    </row>
    <row r="2203" spans="4:4">
      <c r="D2203" s="6"/>
    </row>
    <row r="2204" spans="4:4">
      <c r="D2204" s="6"/>
    </row>
    <row r="2205" spans="4:4">
      <c r="D2205" s="6"/>
    </row>
    <row r="2206" spans="4:4">
      <c r="D2206" s="6"/>
    </row>
    <row r="2207" spans="4:4">
      <c r="D2207" s="6"/>
    </row>
    <row r="2208" spans="4:4">
      <c r="D2208" s="6"/>
    </row>
    <row r="2209" spans="4:4">
      <c r="D2209" s="6"/>
    </row>
    <row r="2210" spans="4:4">
      <c r="D2210" s="6"/>
    </row>
    <row r="2211" spans="4:4">
      <c r="D2211" s="6"/>
    </row>
    <row r="2212" spans="4:4">
      <c r="D2212" s="6"/>
    </row>
    <row r="2213" spans="4:4">
      <c r="D2213" s="6"/>
    </row>
    <row r="2214" spans="4:4">
      <c r="D2214" s="6"/>
    </row>
    <row r="2215" spans="4:4">
      <c r="D2215" s="6"/>
    </row>
    <row r="2216" spans="4:4">
      <c r="D2216" s="6"/>
    </row>
    <row r="2217" spans="4:4">
      <c r="D2217" s="6"/>
    </row>
    <row r="2218" spans="4:4">
      <c r="D2218" s="6"/>
    </row>
    <row r="2219" spans="4:4">
      <c r="D2219" s="6"/>
    </row>
    <row r="2220" spans="4:4">
      <c r="D2220" s="6"/>
    </row>
    <row r="2221" spans="4:4">
      <c r="D2221" s="6"/>
    </row>
    <row r="2222" spans="4:4">
      <c r="D2222" s="6"/>
    </row>
    <row r="2223" spans="4:4">
      <c r="D2223" s="6"/>
    </row>
    <row r="2224" spans="4:4">
      <c r="D2224" s="6"/>
    </row>
    <row r="2225" spans="4:4">
      <c r="D2225" s="6"/>
    </row>
    <row r="2226" spans="4:4">
      <c r="D2226" s="6"/>
    </row>
    <row r="2227" spans="4:4">
      <c r="D2227" s="6"/>
    </row>
    <row r="2228" spans="4:4">
      <c r="D2228" s="6"/>
    </row>
    <row r="2229" spans="4:4">
      <c r="D2229" s="6"/>
    </row>
    <row r="2230" spans="4:4">
      <c r="D2230" s="6"/>
    </row>
    <row r="2231" spans="4:4">
      <c r="D2231" s="6"/>
    </row>
    <row r="2232" spans="4:4">
      <c r="D2232" s="6"/>
    </row>
    <row r="2233" spans="4:4">
      <c r="D2233" s="6"/>
    </row>
    <row r="2234" spans="4:4">
      <c r="D2234" s="6"/>
    </row>
    <row r="2235" spans="4:4">
      <c r="D2235" s="6"/>
    </row>
    <row r="2236" spans="4:4">
      <c r="D2236" s="6"/>
    </row>
    <row r="2237" spans="4:4">
      <c r="D2237" s="6"/>
    </row>
    <row r="2238" spans="4:4">
      <c r="D2238" s="6"/>
    </row>
    <row r="2239" spans="4:4">
      <c r="D2239" s="6"/>
    </row>
    <row r="2240" spans="4:4">
      <c r="D2240" s="6"/>
    </row>
    <row r="2241" spans="4:4">
      <c r="D2241" s="6"/>
    </row>
    <row r="2242" spans="4:4">
      <c r="D2242" s="6"/>
    </row>
    <row r="2243" spans="4:4">
      <c r="D2243" s="6"/>
    </row>
    <row r="2244" spans="4:4">
      <c r="D2244" s="6"/>
    </row>
    <row r="2245" spans="4:4">
      <c r="D2245" s="6"/>
    </row>
    <row r="2246" spans="4:4">
      <c r="D2246" s="6"/>
    </row>
    <row r="2247" spans="4:4">
      <c r="D2247" s="6"/>
    </row>
    <row r="2248" spans="4:4">
      <c r="D2248" s="6"/>
    </row>
    <row r="2249" spans="4:4">
      <c r="D2249" s="6"/>
    </row>
    <row r="2250" spans="4:4">
      <c r="D2250" s="6"/>
    </row>
    <row r="2251" spans="4:4">
      <c r="D2251" s="6"/>
    </row>
    <row r="2252" spans="4:4">
      <c r="D2252" s="6"/>
    </row>
    <row r="2253" spans="4:4">
      <c r="D2253" s="6"/>
    </row>
    <row r="2254" spans="4:4">
      <c r="D2254" s="6"/>
    </row>
    <row r="2255" spans="4:4">
      <c r="D2255" s="6"/>
    </row>
    <row r="2256" spans="4:4">
      <c r="D2256" s="6"/>
    </row>
    <row r="2257" spans="4:4">
      <c r="D2257" s="6"/>
    </row>
    <row r="2258" spans="4:4">
      <c r="D2258" s="6"/>
    </row>
    <row r="2259" spans="4:4">
      <c r="D2259" s="6"/>
    </row>
    <row r="2260" spans="4:4">
      <c r="D2260" s="6"/>
    </row>
    <row r="2261" spans="4:4">
      <c r="D2261" s="6"/>
    </row>
    <row r="2262" spans="4:4">
      <c r="D2262" s="6"/>
    </row>
    <row r="2263" spans="4:4">
      <c r="D2263" s="6"/>
    </row>
    <row r="2264" spans="4:4">
      <c r="D2264" s="6"/>
    </row>
    <row r="2265" spans="4:4">
      <c r="D2265" s="6"/>
    </row>
    <row r="2266" spans="4:4">
      <c r="D2266" s="6"/>
    </row>
    <row r="2267" spans="4:4">
      <c r="D2267" s="6"/>
    </row>
    <row r="2268" spans="4:4">
      <c r="D2268" s="6"/>
    </row>
    <row r="2269" spans="4:4">
      <c r="D2269" s="6"/>
    </row>
    <row r="2270" spans="4:4">
      <c r="D2270" s="6"/>
    </row>
    <row r="2271" spans="4:4">
      <c r="D2271" s="6"/>
    </row>
    <row r="2272" spans="4:4">
      <c r="D2272" s="6"/>
    </row>
    <row r="2273" spans="4:4">
      <c r="D2273" s="6"/>
    </row>
    <row r="2274" spans="4:4">
      <c r="D2274" s="6"/>
    </row>
    <row r="2275" spans="4:4">
      <c r="D2275" s="6"/>
    </row>
    <row r="2276" spans="4:4">
      <c r="D2276" s="6"/>
    </row>
    <row r="2277" spans="4:4">
      <c r="D2277" s="6"/>
    </row>
    <row r="2278" spans="4:4">
      <c r="D2278" s="6"/>
    </row>
    <row r="2279" spans="4:4">
      <c r="D2279" s="6"/>
    </row>
    <row r="2280" spans="4:4">
      <c r="D2280" s="6"/>
    </row>
    <row r="2281" spans="4:4">
      <c r="D2281" s="6"/>
    </row>
    <row r="2282" spans="4:4">
      <c r="D2282" s="6"/>
    </row>
    <row r="2283" spans="4:4">
      <c r="D2283" s="6"/>
    </row>
    <row r="2284" spans="4:4">
      <c r="D2284" s="6"/>
    </row>
    <row r="2285" spans="4:4">
      <c r="D2285" s="6"/>
    </row>
    <row r="2286" spans="4:4">
      <c r="D2286" s="6"/>
    </row>
    <row r="2287" spans="4:4">
      <c r="D2287" s="6"/>
    </row>
    <row r="2288" spans="4:4">
      <c r="D2288" s="6"/>
    </row>
    <row r="2289" spans="4:4">
      <c r="D2289" s="6"/>
    </row>
    <row r="2290" spans="4:4">
      <c r="D2290" s="6"/>
    </row>
    <row r="2291" spans="4:4">
      <c r="D2291" s="6"/>
    </row>
    <row r="2292" spans="4:4">
      <c r="D2292" s="6"/>
    </row>
    <row r="2293" spans="4:4">
      <c r="D2293" s="6"/>
    </row>
    <row r="2294" spans="4:4">
      <c r="D2294" s="6"/>
    </row>
    <row r="2295" spans="4:4">
      <c r="D2295" s="6"/>
    </row>
    <row r="2296" spans="4:4">
      <c r="D2296" s="6"/>
    </row>
    <row r="2297" spans="4:4">
      <c r="D2297" s="6"/>
    </row>
    <row r="2298" spans="4:4">
      <c r="D2298" s="6"/>
    </row>
    <row r="2299" spans="4:4">
      <c r="D2299" s="6"/>
    </row>
    <row r="2300" spans="4:4">
      <c r="D2300" s="6"/>
    </row>
    <row r="2301" spans="4:4">
      <c r="D2301" s="6"/>
    </row>
    <row r="2302" spans="4:4">
      <c r="D2302" s="6"/>
    </row>
    <row r="2303" spans="4:4">
      <c r="D2303" s="6"/>
    </row>
    <row r="2304" spans="4:4">
      <c r="D2304" s="6"/>
    </row>
    <row r="2305" spans="4:4">
      <c r="D2305" s="6"/>
    </row>
    <row r="2306" spans="4:4">
      <c r="D2306" s="6"/>
    </row>
    <row r="2307" spans="4:4">
      <c r="D2307" s="6"/>
    </row>
    <row r="2308" spans="4:4">
      <c r="D2308" s="6"/>
    </row>
    <row r="2309" spans="4:4">
      <c r="D2309" s="6"/>
    </row>
    <row r="2310" spans="4:4">
      <c r="D2310" s="6"/>
    </row>
    <row r="2311" spans="4:4">
      <c r="D2311" s="6"/>
    </row>
    <row r="2312" spans="4:4">
      <c r="D2312" s="6"/>
    </row>
    <row r="2313" spans="4:4">
      <c r="D2313" s="6"/>
    </row>
    <row r="2314" spans="4:4">
      <c r="D2314" s="6"/>
    </row>
    <row r="2315" spans="4:4">
      <c r="D2315" s="6"/>
    </row>
    <row r="2316" spans="4:4">
      <c r="D2316" s="6"/>
    </row>
    <row r="2317" spans="4:4">
      <c r="D2317" s="6"/>
    </row>
    <row r="2318" spans="4:4">
      <c r="D2318" s="6"/>
    </row>
    <row r="2319" spans="4:4">
      <c r="D2319" s="6"/>
    </row>
    <row r="2320" spans="4:4">
      <c r="D2320" s="6"/>
    </row>
    <row r="2321" spans="4:4">
      <c r="D2321" s="6"/>
    </row>
    <row r="2322" spans="4:4">
      <c r="D2322" s="6"/>
    </row>
    <row r="2323" spans="4:4">
      <c r="D2323" s="6"/>
    </row>
    <row r="2324" spans="4:4">
      <c r="D2324" s="6"/>
    </row>
    <row r="2325" spans="4:4">
      <c r="D2325" s="6"/>
    </row>
    <row r="2326" spans="4:4">
      <c r="D2326" s="6"/>
    </row>
    <row r="2327" spans="4:4">
      <c r="D2327" s="6"/>
    </row>
    <row r="2328" spans="4:4">
      <c r="D2328" s="6"/>
    </row>
    <row r="2329" spans="4:4">
      <c r="D2329" s="6"/>
    </row>
    <row r="2330" spans="4:4">
      <c r="D2330" s="6"/>
    </row>
    <row r="2331" spans="4:4">
      <c r="D2331" s="6"/>
    </row>
    <row r="2332" spans="4:4">
      <c r="D2332" s="6"/>
    </row>
    <row r="2333" spans="4:4">
      <c r="D2333" s="6"/>
    </row>
    <row r="2334" spans="4:4">
      <c r="D2334" s="6"/>
    </row>
    <row r="2335" spans="4:4">
      <c r="D2335" s="6"/>
    </row>
    <row r="2336" spans="4:4">
      <c r="D2336" s="6"/>
    </row>
    <row r="2337" spans="4:4">
      <c r="D2337" s="6"/>
    </row>
    <row r="2338" spans="4:4">
      <c r="D2338" s="6"/>
    </row>
    <row r="2339" spans="4:4">
      <c r="D2339" s="6"/>
    </row>
    <row r="2340" spans="4:4">
      <c r="D2340" s="6"/>
    </row>
    <row r="2341" spans="4:4">
      <c r="D2341" s="6"/>
    </row>
    <row r="2342" spans="4:4">
      <c r="D2342" s="6"/>
    </row>
    <row r="2343" spans="4:4">
      <c r="D2343" s="6"/>
    </row>
    <row r="2344" spans="4:4">
      <c r="D2344" s="6"/>
    </row>
    <row r="2345" spans="4:4">
      <c r="D2345" s="6"/>
    </row>
    <row r="2346" spans="4:4">
      <c r="D2346" s="6"/>
    </row>
    <row r="2347" spans="4:4">
      <c r="D2347" s="6"/>
    </row>
    <row r="2348" spans="4:4">
      <c r="D2348" s="6"/>
    </row>
    <row r="2349" spans="4:4">
      <c r="D2349" s="6"/>
    </row>
    <row r="2350" spans="4:4">
      <c r="D2350" s="6"/>
    </row>
    <row r="2351" spans="4:4">
      <c r="D2351" s="6"/>
    </row>
    <row r="2352" spans="4:4">
      <c r="D2352" s="6"/>
    </row>
    <row r="2353" spans="4:4">
      <c r="D2353" s="6"/>
    </row>
    <row r="2354" spans="4:4">
      <c r="D2354" s="6"/>
    </row>
    <row r="2355" spans="4:4">
      <c r="D2355" s="6"/>
    </row>
    <row r="2356" spans="4:4">
      <c r="D2356" s="6"/>
    </row>
    <row r="2357" spans="4:4">
      <c r="D2357" s="6"/>
    </row>
    <row r="2358" spans="4:4">
      <c r="D2358" s="6"/>
    </row>
    <row r="2359" spans="4:4">
      <c r="D2359" s="6"/>
    </row>
    <row r="2360" spans="4:4">
      <c r="D2360" s="6"/>
    </row>
    <row r="2361" spans="4:4">
      <c r="D2361" s="6"/>
    </row>
    <row r="2362" spans="4:4">
      <c r="D2362" s="6"/>
    </row>
    <row r="2363" spans="4:4">
      <c r="D2363" s="6"/>
    </row>
    <row r="2364" spans="4:4">
      <c r="D2364" s="6"/>
    </row>
    <row r="2365" spans="4:4">
      <c r="D2365" s="6"/>
    </row>
    <row r="2366" spans="4:4">
      <c r="D2366" s="6"/>
    </row>
    <row r="2367" spans="4:4">
      <c r="D2367" s="6"/>
    </row>
    <row r="2368" spans="4:4">
      <c r="D2368" s="6"/>
    </row>
    <row r="2369" spans="4:4">
      <c r="D2369" s="6"/>
    </row>
    <row r="2370" spans="4:4">
      <c r="D2370" s="6"/>
    </row>
    <row r="2371" spans="4:4">
      <c r="D2371" s="6"/>
    </row>
    <row r="2372" spans="4:4">
      <c r="D2372" s="6"/>
    </row>
    <row r="2373" spans="4:4">
      <c r="D2373" s="6"/>
    </row>
    <row r="2374" spans="4:4">
      <c r="D2374" s="6"/>
    </row>
    <row r="2375" spans="4:4">
      <c r="D2375" s="6"/>
    </row>
    <row r="2376" spans="4:4">
      <c r="D2376" s="6"/>
    </row>
    <row r="2377" spans="4:4">
      <c r="D2377" s="6"/>
    </row>
    <row r="2378" spans="4:4">
      <c r="D2378" s="6"/>
    </row>
    <row r="2379" spans="4:4">
      <c r="D2379" s="6"/>
    </row>
    <row r="2380" spans="4:4">
      <c r="D2380" s="6"/>
    </row>
    <row r="2381" spans="4:4">
      <c r="D2381" s="6"/>
    </row>
    <row r="2382" spans="4:4">
      <c r="D2382" s="6"/>
    </row>
    <row r="2383" spans="4:4">
      <c r="D2383" s="6"/>
    </row>
    <row r="2384" spans="4:4">
      <c r="D2384" s="6"/>
    </row>
    <row r="2385" spans="4:4">
      <c r="D2385" s="6"/>
    </row>
    <row r="2386" spans="4:4">
      <c r="D2386" s="6"/>
    </row>
    <row r="2387" spans="4:4">
      <c r="D2387" s="6"/>
    </row>
    <row r="2388" spans="4:4">
      <c r="D2388" s="6"/>
    </row>
    <row r="2389" spans="4:4">
      <c r="D2389" s="6"/>
    </row>
    <row r="2390" spans="4:4">
      <c r="D2390" s="6"/>
    </row>
    <row r="2391" spans="4:4">
      <c r="D2391" s="6"/>
    </row>
    <row r="2392" spans="4:4">
      <c r="D2392" s="6"/>
    </row>
    <row r="2393" spans="4:4">
      <c r="D2393" s="6"/>
    </row>
    <row r="2394" spans="4:4">
      <c r="D2394" s="6"/>
    </row>
    <row r="2395" spans="4:4">
      <c r="D2395" s="6"/>
    </row>
    <row r="2396" spans="4:4">
      <c r="D2396" s="6"/>
    </row>
    <row r="2397" spans="4:4">
      <c r="D2397" s="6"/>
    </row>
    <row r="2398" spans="4:4">
      <c r="D2398" s="6"/>
    </row>
    <row r="2399" spans="4:4">
      <c r="D2399" s="6"/>
    </row>
    <row r="2400" spans="4:4">
      <c r="D2400" s="6"/>
    </row>
    <row r="2401" spans="4:4">
      <c r="D2401" s="6"/>
    </row>
    <row r="2402" spans="4:4">
      <c r="D2402" s="6"/>
    </row>
    <row r="2403" spans="4:4">
      <c r="D2403" s="6"/>
    </row>
    <row r="2404" spans="4:4">
      <c r="D2404" s="6"/>
    </row>
    <row r="2405" spans="4:4">
      <c r="D2405" s="6"/>
    </row>
    <row r="2406" spans="4:4">
      <c r="D2406" s="6"/>
    </row>
    <row r="2407" spans="4:4">
      <c r="D2407" s="6"/>
    </row>
    <row r="2408" spans="4:4">
      <c r="D2408" s="6"/>
    </row>
    <row r="2409" spans="4:4">
      <c r="D2409" s="6"/>
    </row>
    <row r="2410" spans="4:4">
      <c r="D2410" s="6"/>
    </row>
    <row r="2411" spans="4:4">
      <c r="D2411" s="6"/>
    </row>
    <row r="2412" spans="4:4">
      <c r="D2412" s="6"/>
    </row>
    <row r="2413" spans="4:4">
      <c r="D2413" s="6"/>
    </row>
    <row r="2414" spans="4:4">
      <c r="D2414" s="6"/>
    </row>
    <row r="2415" spans="4:4">
      <c r="D2415" s="6"/>
    </row>
    <row r="2416" spans="4:4">
      <c r="D2416" s="6"/>
    </row>
    <row r="2417" spans="4:4">
      <c r="D2417" s="6"/>
    </row>
    <row r="2418" spans="4:4">
      <c r="D2418" s="6"/>
    </row>
    <row r="2419" spans="4:4">
      <c r="D2419" s="6"/>
    </row>
    <row r="2420" spans="4:4">
      <c r="D2420" s="6"/>
    </row>
    <row r="2421" spans="4:4">
      <c r="D2421" s="6"/>
    </row>
    <row r="2422" spans="4:4">
      <c r="D2422" s="6"/>
    </row>
    <row r="2423" spans="4:4">
      <c r="D2423" s="6"/>
    </row>
    <row r="2424" spans="4:4">
      <c r="D2424" s="6"/>
    </row>
    <row r="2425" spans="4:4">
      <c r="D2425" s="6"/>
    </row>
    <row r="2426" spans="4:4">
      <c r="D2426" s="6"/>
    </row>
    <row r="2427" spans="4:4">
      <c r="D2427" s="6"/>
    </row>
    <row r="2428" spans="4:4">
      <c r="D2428" s="6"/>
    </row>
    <row r="2429" spans="4:4">
      <c r="D2429" s="6"/>
    </row>
    <row r="2430" spans="4:4">
      <c r="D2430" s="6"/>
    </row>
    <row r="2431" spans="4:4">
      <c r="D2431" s="6"/>
    </row>
    <row r="2432" spans="4:4">
      <c r="D2432" s="6"/>
    </row>
    <row r="2433" spans="4:4">
      <c r="D2433" s="6"/>
    </row>
    <row r="2434" spans="4:4">
      <c r="D2434" s="6"/>
    </row>
    <row r="2435" spans="4:4">
      <c r="D2435" s="6"/>
    </row>
    <row r="2436" spans="4:4">
      <c r="D2436" s="6"/>
    </row>
    <row r="2437" spans="4:4">
      <c r="D2437" s="6"/>
    </row>
    <row r="2438" spans="4:4">
      <c r="D2438" s="6"/>
    </row>
    <row r="2439" spans="4:4">
      <c r="D2439" s="6"/>
    </row>
    <row r="2440" spans="4:4">
      <c r="D2440" s="6"/>
    </row>
    <row r="2441" spans="4:4">
      <c r="D2441" s="6"/>
    </row>
    <row r="2442" spans="4:4">
      <c r="D2442" s="6"/>
    </row>
    <row r="2443" spans="4:4">
      <c r="D2443" s="6"/>
    </row>
    <row r="2444" spans="4:4">
      <c r="D2444" s="6"/>
    </row>
    <row r="2445" spans="4:4">
      <c r="D2445" s="6"/>
    </row>
    <row r="2446" spans="4:4">
      <c r="D2446" s="6"/>
    </row>
    <row r="2447" spans="4:4">
      <c r="D2447" s="6"/>
    </row>
    <row r="2448" spans="4:4">
      <c r="D2448" s="6"/>
    </row>
    <row r="2449" spans="4:4">
      <c r="D2449" s="6"/>
    </row>
    <row r="2450" spans="4:4">
      <c r="D2450" s="6"/>
    </row>
    <row r="2451" spans="4:4">
      <c r="D2451" s="6"/>
    </row>
    <row r="2452" spans="4:4">
      <c r="D2452" s="6"/>
    </row>
    <row r="2453" spans="4:4">
      <c r="D2453" s="6"/>
    </row>
    <row r="2454" spans="4:4">
      <c r="D2454" s="6"/>
    </row>
    <row r="2455" spans="4:4">
      <c r="D2455" s="6"/>
    </row>
    <row r="2456" spans="4:4">
      <c r="D2456" s="6"/>
    </row>
    <row r="2457" spans="4:4">
      <c r="D2457" s="6"/>
    </row>
    <row r="2458" spans="4:4">
      <c r="D2458" s="6"/>
    </row>
    <row r="2459" spans="4:4">
      <c r="D2459" s="6"/>
    </row>
    <row r="2460" spans="4:4">
      <c r="D2460" s="6"/>
    </row>
    <row r="2461" spans="4:4">
      <c r="D2461" s="6"/>
    </row>
    <row r="2462" spans="4:4">
      <c r="D2462" s="6"/>
    </row>
    <row r="2463" spans="4:4">
      <c r="D2463" s="6"/>
    </row>
    <row r="2464" spans="4:4">
      <c r="D2464" s="6"/>
    </row>
    <row r="2465" spans="4:4">
      <c r="D2465" s="6"/>
    </row>
    <row r="2466" spans="4:4">
      <c r="D2466" s="6"/>
    </row>
    <row r="2467" spans="4:4">
      <c r="D2467" s="6"/>
    </row>
    <row r="2468" spans="4:4">
      <c r="D2468" s="6"/>
    </row>
    <row r="2469" spans="4:4">
      <c r="D2469" s="6"/>
    </row>
    <row r="2470" spans="4:4">
      <c r="D2470" s="6"/>
    </row>
    <row r="2471" spans="4:4">
      <c r="D2471" s="6"/>
    </row>
    <row r="2472" spans="4:4">
      <c r="D2472" s="6"/>
    </row>
    <row r="2473" spans="4:4">
      <c r="D2473" s="6"/>
    </row>
    <row r="2474" spans="4:4">
      <c r="D2474" s="6"/>
    </row>
    <row r="2475" spans="4:4">
      <c r="D2475" s="6"/>
    </row>
    <row r="2476" spans="4:4">
      <c r="D2476" s="6"/>
    </row>
    <row r="2477" spans="4:4">
      <c r="D2477" s="6"/>
    </row>
    <row r="2478" spans="4:4">
      <c r="D2478" s="6"/>
    </row>
    <row r="2479" spans="4:4">
      <c r="D2479" s="6"/>
    </row>
    <row r="2480" spans="4:4">
      <c r="D2480" s="6"/>
    </row>
    <row r="2481" spans="4:4">
      <c r="D2481" s="6"/>
    </row>
    <row r="2482" spans="4:4">
      <c r="D2482" s="6"/>
    </row>
    <row r="2483" spans="4:4">
      <c r="D2483" s="6"/>
    </row>
    <row r="2484" spans="4:4">
      <c r="D2484" s="6"/>
    </row>
    <row r="2485" spans="4:4">
      <c r="D2485" s="6"/>
    </row>
    <row r="2486" spans="4:4">
      <c r="D2486" s="6"/>
    </row>
    <row r="2487" spans="4:4">
      <c r="D2487" s="6"/>
    </row>
    <row r="2488" spans="4:4">
      <c r="D2488" s="6"/>
    </row>
    <row r="2489" spans="4:4">
      <c r="D2489" s="6"/>
    </row>
    <row r="2490" spans="4:4">
      <c r="D2490" s="6"/>
    </row>
    <row r="2491" spans="4:4">
      <c r="D2491" s="6"/>
    </row>
    <row r="2492" spans="4:4">
      <c r="D2492" s="6"/>
    </row>
    <row r="2493" spans="4:4">
      <c r="D2493" s="6"/>
    </row>
    <row r="2494" spans="4:4">
      <c r="D2494" s="6"/>
    </row>
    <row r="2495" spans="4:4">
      <c r="D2495" s="6"/>
    </row>
    <row r="2496" spans="4:4">
      <c r="D2496" s="6"/>
    </row>
    <row r="2497" spans="4:4">
      <c r="D2497" s="6"/>
    </row>
    <row r="2498" spans="4:4">
      <c r="D2498" s="6"/>
    </row>
    <row r="2499" spans="4:4">
      <c r="D2499" s="6"/>
    </row>
    <row r="2500" spans="4:4">
      <c r="D2500" s="6"/>
    </row>
    <row r="2501" spans="4:4">
      <c r="D2501" s="6"/>
    </row>
    <row r="2502" spans="4:4">
      <c r="D2502" s="6"/>
    </row>
    <row r="2503" spans="4:4">
      <c r="D2503" s="6"/>
    </row>
    <row r="2504" spans="4:4">
      <c r="D2504" s="6"/>
    </row>
    <row r="2505" spans="4:4">
      <c r="D2505" s="6"/>
    </row>
    <row r="2506" spans="4:4">
      <c r="D2506" s="6"/>
    </row>
    <row r="2507" spans="4:4">
      <c r="D2507" s="6"/>
    </row>
    <row r="2508" spans="4:4">
      <c r="D2508" s="6"/>
    </row>
    <row r="2509" spans="4:4">
      <c r="D2509" s="6"/>
    </row>
    <row r="2510" spans="4:4">
      <c r="D2510" s="6"/>
    </row>
    <row r="2511" spans="4:4">
      <c r="D2511" s="6"/>
    </row>
    <row r="2512" spans="4:4">
      <c r="D2512" s="6"/>
    </row>
    <row r="2513" spans="4:4">
      <c r="D2513" s="6"/>
    </row>
    <row r="2514" spans="4:4">
      <c r="D2514" s="6"/>
    </row>
    <row r="2515" spans="4:4">
      <c r="D2515" s="6"/>
    </row>
    <row r="2516" spans="4:4">
      <c r="D2516" s="6"/>
    </row>
    <row r="2517" spans="4:4">
      <c r="D2517" s="6"/>
    </row>
    <row r="2518" spans="4:4">
      <c r="D2518" s="6"/>
    </row>
    <row r="2519" spans="4:4">
      <c r="D2519" s="6"/>
    </row>
    <row r="2520" spans="4:4">
      <c r="D2520" s="6"/>
    </row>
    <row r="2521" spans="4:4">
      <c r="D2521" s="6"/>
    </row>
    <row r="2522" spans="4:4">
      <c r="D2522" s="6"/>
    </row>
    <row r="2523" spans="4:4">
      <c r="D2523" s="6"/>
    </row>
    <row r="2524" spans="4:4">
      <c r="D2524" s="6"/>
    </row>
    <row r="2525" spans="4:4">
      <c r="D2525" s="6"/>
    </row>
    <row r="2526" spans="4:4">
      <c r="D2526" s="6"/>
    </row>
    <row r="2527" spans="4:4">
      <c r="D2527" s="6"/>
    </row>
    <row r="2528" spans="4:4">
      <c r="D2528" s="6"/>
    </row>
    <row r="2529" spans="4:4">
      <c r="D2529" s="6"/>
    </row>
    <row r="2530" spans="4:4">
      <c r="D2530" s="6"/>
    </row>
    <row r="2531" spans="4:4">
      <c r="D2531" s="6"/>
    </row>
    <row r="2532" spans="4:4">
      <c r="D2532" s="6"/>
    </row>
    <row r="2533" spans="4:4">
      <c r="D2533" s="6"/>
    </row>
    <row r="2534" spans="4:4">
      <c r="D2534" s="6"/>
    </row>
    <row r="2535" spans="4:4">
      <c r="D2535" s="6"/>
    </row>
    <row r="2536" spans="4:4">
      <c r="D2536" s="6"/>
    </row>
    <row r="2537" spans="4:4">
      <c r="D2537" s="6"/>
    </row>
    <row r="2538" spans="4:4">
      <c r="D2538" s="6"/>
    </row>
    <row r="2539" spans="4:4">
      <c r="D2539" s="6"/>
    </row>
    <row r="2540" spans="4:4">
      <c r="D2540" s="6"/>
    </row>
    <row r="2541" spans="4:4">
      <c r="D2541" s="6"/>
    </row>
    <row r="2542" spans="4:4">
      <c r="D2542" s="6"/>
    </row>
    <row r="2543" spans="4:4">
      <c r="D2543" s="6"/>
    </row>
    <row r="2544" spans="4:4">
      <c r="D2544" s="6"/>
    </row>
    <row r="2545" spans="4:4">
      <c r="D2545" s="6"/>
    </row>
    <row r="2546" spans="4:4">
      <c r="D2546" s="6"/>
    </row>
    <row r="2547" spans="4:4">
      <c r="D2547" s="6"/>
    </row>
    <row r="2548" spans="4:4">
      <c r="D2548" s="6"/>
    </row>
    <row r="2549" spans="4:4">
      <c r="D2549" s="6"/>
    </row>
    <row r="2550" spans="4:4">
      <c r="D2550" s="6"/>
    </row>
    <row r="2551" spans="4:4">
      <c r="D2551" s="6"/>
    </row>
    <row r="2552" spans="4:4">
      <c r="D2552" s="6"/>
    </row>
    <row r="2553" spans="4:4">
      <c r="D2553" s="6"/>
    </row>
    <row r="2554" spans="4:4">
      <c r="D2554" s="6"/>
    </row>
    <row r="2555" spans="4:4">
      <c r="D2555" s="6"/>
    </row>
    <row r="2556" spans="4:4">
      <c r="D2556" s="6"/>
    </row>
    <row r="2557" spans="4:4">
      <c r="D2557" s="6"/>
    </row>
    <row r="2558" spans="4:4">
      <c r="D2558" s="6"/>
    </row>
    <row r="2559" spans="4:4">
      <c r="D2559" s="6"/>
    </row>
    <row r="2560" spans="4:4">
      <c r="D2560" s="6"/>
    </row>
    <row r="2561" spans="4:4">
      <c r="D2561" s="6"/>
    </row>
    <row r="2562" spans="4:4">
      <c r="D2562" s="6"/>
    </row>
    <row r="2563" spans="4:4">
      <c r="D2563" s="6"/>
    </row>
    <row r="2564" spans="4:4">
      <c r="D2564" s="6"/>
    </row>
    <row r="2565" spans="4:4">
      <c r="D2565" s="6"/>
    </row>
    <row r="2566" spans="4:4">
      <c r="D2566" s="6"/>
    </row>
    <row r="2567" spans="4:4">
      <c r="D2567" s="6"/>
    </row>
    <row r="2568" spans="4:4">
      <c r="D2568" s="6"/>
    </row>
    <row r="2569" spans="4:4">
      <c r="D2569" s="6"/>
    </row>
    <row r="2570" spans="4:4">
      <c r="D2570" s="6"/>
    </row>
    <row r="2571" spans="4:4">
      <c r="D2571" s="6"/>
    </row>
    <row r="2572" spans="4:4">
      <c r="D2572" s="6"/>
    </row>
    <row r="2573" spans="4:4">
      <c r="D2573" s="6"/>
    </row>
    <row r="2574" spans="4:4">
      <c r="D2574" s="6"/>
    </row>
    <row r="2575" spans="4:4">
      <c r="D2575" s="6"/>
    </row>
    <row r="2576" spans="4:4">
      <c r="D2576" s="6"/>
    </row>
    <row r="2577" spans="4:4">
      <c r="D2577" s="6"/>
    </row>
    <row r="2578" spans="4:4">
      <c r="D2578" s="6"/>
    </row>
    <row r="2579" spans="4:4">
      <c r="D2579" s="6"/>
    </row>
    <row r="2580" spans="4:4">
      <c r="D2580" s="6"/>
    </row>
    <row r="2581" spans="4:4">
      <c r="D2581" s="6"/>
    </row>
    <row r="2582" spans="4:4">
      <c r="D2582" s="6"/>
    </row>
    <row r="2583" spans="4:4">
      <c r="D2583" s="6"/>
    </row>
    <row r="2584" spans="4:4">
      <c r="D2584" s="6"/>
    </row>
    <row r="2585" spans="4:4">
      <c r="D2585" s="6"/>
    </row>
    <row r="2586" spans="4:4">
      <c r="D2586" s="6"/>
    </row>
    <row r="2587" spans="4:4">
      <c r="D2587" s="6"/>
    </row>
    <row r="2588" spans="4:4">
      <c r="D2588" s="6"/>
    </row>
    <row r="2589" spans="4:4">
      <c r="D2589" s="6"/>
    </row>
    <row r="2590" spans="4:4">
      <c r="D2590" s="6"/>
    </row>
    <row r="2591" spans="4:4">
      <c r="D2591" s="6"/>
    </row>
    <row r="2592" spans="4:4">
      <c r="D2592" s="6"/>
    </row>
    <row r="2593" spans="4:4">
      <c r="D2593" s="6"/>
    </row>
    <row r="2594" spans="4:4">
      <c r="D2594" s="6"/>
    </row>
    <row r="2595" spans="4:4">
      <c r="D2595" s="6"/>
    </row>
    <row r="2596" spans="4:4">
      <c r="D2596" s="6"/>
    </row>
    <row r="2597" spans="4:4">
      <c r="D2597" s="6"/>
    </row>
    <row r="2598" spans="4:4">
      <c r="D2598" s="6"/>
    </row>
    <row r="2599" spans="4:4">
      <c r="D2599" s="6"/>
    </row>
    <row r="2600" spans="4:4">
      <c r="D2600" s="6"/>
    </row>
    <row r="2601" spans="4:4">
      <c r="D2601" s="6"/>
    </row>
    <row r="2602" spans="4:4">
      <c r="D2602" s="6"/>
    </row>
    <row r="2603" spans="4:4">
      <c r="D2603" s="6"/>
    </row>
    <row r="2604" spans="4:4">
      <c r="D2604" s="6"/>
    </row>
    <row r="2605" spans="4:4">
      <c r="D2605" s="6"/>
    </row>
    <row r="2606" spans="4:4">
      <c r="D2606" s="6"/>
    </row>
    <row r="2607" spans="4:4">
      <c r="D2607" s="6"/>
    </row>
    <row r="2608" spans="4:4">
      <c r="D2608" s="6"/>
    </row>
    <row r="2609" spans="4:4">
      <c r="D2609" s="6"/>
    </row>
    <row r="2610" spans="4:4">
      <c r="D2610" s="6"/>
    </row>
    <row r="2611" spans="4:4">
      <c r="D2611" s="6"/>
    </row>
    <row r="2612" spans="4:4">
      <c r="D2612" s="6"/>
    </row>
    <row r="2613" spans="4:4">
      <c r="D2613" s="6"/>
    </row>
    <row r="2614" spans="4:4">
      <c r="D2614" s="6"/>
    </row>
    <row r="2615" spans="4:4">
      <c r="D2615" s="6"/>
    </row>
    <row r="2616" spans="4:4">
      <c r="D2616" s="6"/>
    </row>
    <row r="2617" spans="4:4">
      <c r="D2617" s="6"/>
    </row>
    <row r="2618" spans="4:4">
      <c r="D2618" s="6"/>
    </row>
    <row r="2619" spans="4:4">
      <c r="D2619" s="6"/>
    </row>
    <row r="2620" spans="4:4">
      <c r="D2620" s="6"/>
    </row>
    <row r="2621" spans="4:4">
      <c r="D2621" s="6"/>
    </row>
    <row r="2622" spans="4:4">
      <c r="D2622" s="6"/>
    </row>
    <row r="2623" spans="4:4">
      <c r="D2623" s="6"/>
    </row>
    <row r="2624" spans="4:4">
      <c r="D2624" s="6"/>
    </row>
    <row r="2625" spans="4:4">
      <c r="D2625" s="6"/>
    </row>
    <row r="2626" spans="4:4">
      <c r="D2626" s="6"/>
    </row>
    <row r="2627" spans="4:4">
      <c r="D2627" s="6"/>
    </row>
    <row r="2628" spans="4:4">
      <c r="D2628" s="6"/>
    </row>
    <row r="2629" spans="4:4">
      <c r="D2629" s="6"/>
    </row>
    <row r="2630" spans="4:4">
      <c r="D2630" s="6"/>
    </row>
    <row r="2631" spans="4:4">
      <c r="D2631" s="6"/>
    </row>
    <row r="2632" spans="4:4">
      <c r="D2632" s="6"/>
    </row>
    <row r="2633" spans="4:4">
      <c r="D2633" s="6"/>
    </row>
    <row r="2634" spans="4:4">
      <c r="D2634" s="6"/>
    </row>
    <row r="2635" spans="4:4">
      <c r="D2635" s="6"/>
    </row>
    <row r="2636" spans="4:4">
      <c r="D2636" s="6"/>
    </row>
    <row r="2637" spans="4:4">
      <c r="D2637" s="6"/>
    </row>
    <row r="2638" spans="4:4">
      <c r="D2638" s="6"/>
    </row>
    <row r="2639" spans="4:4">
      <c r="D2639" s="6"/>
    </row>
    <row r="2640" spans="4:4">
      <c r="D2640" s="6"/>
    </row>
    <row r="2641" spans="4:4">
      <c r="D2641" s="6"/>
    </row>
    <row r="2642" spans="4:4">
      <c r="D2642" s="6"/>
    </row>
    <row r="2643" spans="4:4">
      <c r="D2643" s="6"/>
    </row>
    <row r="2644" spans="4:4">
      <c r="D2644" s="6"/>
    </row>
    <row r="2645" spans="4:4">
      <c r="D2645" s="6"/>
    </row>
    <row r="2646" spans="4:4">
      <c r="D2646" s="6"/>
    </row>
    <row r="2647" spans="4:4">
      <c r="D2647" s="6"/>
    </row>
    <row r="2648" spans="4:4">
      <c r="D2648" s="6"/>
    </row>
    <row r="2649" spans="4:4">
      <c r="D2649" s="6"/>
    </row>
    <row r="2650" spans="4:4">
      <c r="D2650" s="6"/>
    </row>
    <row r="2651" spans="4:4">
      <c r="D2651" s="6"/>
    </row>
    <row r="2652" spans="4:4">
      <c r="D2652" s="6"/>
    </row>
    <row r="2653" spans="4:4">
      <c r="D2653" s="6"/>
    </row>
    <row r="2654" spans="4:4">
      <c r="D2654" s="6"/>
    </row>
    <row r="2655" spans="4:4">
      <c r="D2655" s="6"/>
    </row>
    <row r="2656" spans="4:4">
      <c r="D2656" s="6"/>
    </row>
    <row r="2657" spans="4:4">
      <c r="D2657" s="6"/>
    </row>
    <row r="2658" spans="4:4">
      <c r="D2658" s="6"/>
    </row>
    <row r="2659" spans="4:4">
      <c r="D2659" s="6"/>
    </row>
    <row r="2660" spans="4:4">
      <c r="D2660" s="6"/>
    </row>
    <row r="2661" spans="4:4">
      <c r="D2661" s="6"/>
    </row>
    <row r="2662" spans="4:4">
      <c r="D2662" s="6"/>
    </row>
    <row r="2663" spans="4:4">
      <c r="D2663" s="6"/>
    </row>
    <row r="2664" spans="4:4">
      <c r="D2664" s="6"/>
    </row>
    <row r="2665" spans="4:4">
      <c r="D2665" s="6"/>
    </row>
    <row r="2666" spans="4:4">
      <c r="D2666" s="6"/>
    </row>
    <row r="2667" spans="4:4">
      <c r="D2667" s="6"/>
    </row>
    <row r="2668" spans="4:4">
      <c r="D2668" s="6"/>
    </row>
    <row r="2669" spans="4:4">
      <c r="D2669" s="6"/>
    </row>
    <row r="2670" spans="4:4">
      <c r="D2670" s="6"/>
    </row>
    <row r="2671" spans="4:4">
      <c r="D2671" s="6"/>
    </row>
    <row r="2672" spans="4:4">
      <c r="D2672" s="6"/>
    </row>
    <row r="2673" spans="4:4">
      <c r="D2673" s="6"/>
    </row>
    <row r="2674" spans="4:4">
      <c r="D2674" s="6"/>
    </row>
    <row r="2675" spans="4:4">
      <c r="D2675" s="6"/>
    </row>
    <row r="2676" spans="4:4">
      <c r="D2676" s="6"/>
    </row>
    <row r="2677" spans="4:4">
      <c r="D2677" s="6"/>
    </row>
    <row r="2678" spans="4:4">
      <c r="D2678" s="6"/>
    </row>
    <row r="2679" spans="4:4">
      <c r="D2679" s="6"/>
    </row>
    <row r="2680" spans="4:4">
      <c r="D2680" s="6"/>
    </row>
    <row r="2681" spans="4:4">
      <c r="D2681" s="6"/>
    </row>
    <row r="2682" spans="4:4">
      <c r="D2682" s="6"/>
    </row>
    <row r="2683" spans="4:4">
      <c r="D2683" s="6"/>
    </row>
    <row r="2684" spans="4:4">
      <c r="D2684" s="6"/>
    </row>
    <row r="2685" spans="4:4">
      <c r="D2685" s="6"/>
    </row>
    <row r="2686" spans="4:4">
      <c r="D2686" s="6"/>
    </row>
    <row r="2687" spans="4:4">
      <c r="D2687" s="6"/>
    </row>
    <row r="2688" spans="4:4">
      <c r="D2688" s="6"/>
    </row>
    <row r="2689" spans="4:4">
      <c r="D2689" s="6"/>
    </row>
    <row r="2690" spans="4:4">
      <c r="D2690" s="6"/>
    </row>
    <row r="2691" spans="4:4">
      <c r="D2691" s="6"/>
    </row>
    <row r="2692" spans="4:4">
      <c r="D2692" s="6"/>
    </row>
    <row r="2693" spans="4:4">
      <c r="D2693" s="6"/>
    </row>
    <row r="2694" spans="4:4">
      <c r="D2694" s="6"/>
    </row>
    <row r="2695" spans="4:4">
      <c r="D2695" s="6"/>
    </row>
    <row r="2696" spans="4:4">
      <c r="D2696" s="6"/>
    </row>
    <row r="2697" spans="4:4">
      <c r="D2697" s="6"/>
    </row>
    <row r="2698" spans="4:4">
      <c r="D2698" s="6"/>
    </row>
    <row r="2699" spans="4:4">
      <c r="D2699" s="6"/>
    </row>
    <row r="2700" spans="4:4">
      <c r="D2700" s="6"/>
    </row>
    <row r="2701" spans="4:4">
      <c r="D2701" s="6"/>
    </row>
    <row r="2702" spans="4:4">
      <c r="D2702" s="6"/>
    </row>
    <row r="2703" spans="4:4">
      <c r="D2703" s="6"/>
    </row>
    <row r="2704" spans="4:4">
      <c r="D2704" s="6"/>
    </row>
    <row r="2705" spans="4:4">
      <c r="D2705" s="6"/>
    </row>
    <row r="2706" spans="4:4">
      <c r="D2706" s="6"/>
    </row>
    <row r="2707" spans="4:4">
      <c r="D2707" s="6"/>
    </row>
    <row r="2708" spans="4:4">
      <c r="D2708" s="6"/>
    </row>
    <row r="2709" spans="4:4">
      <c r="D2709" s="6"/>
    </row>
    <row r="2710" spans="4:4">
      <c r="D2710" s="6"/>
    </row>
    <row r="2711" spans="4:4">
      <c r="D2711" s="6"/>
    </row>
    <row r="2712" spans="4:4">
      <c r="D2712" s="6"/>
    </row>
    <row r="2713" spans="4:4">
      <c r="D2713" s="6"/>
    </row>
    <row r="2714" spans="4:4">
      <c r="D2714" s="6"/>
    </row>
    <row r="2715" spans="4:4">
      <c r="D2715" s="6"/>
    </row>
    <row r="2716" spans="4:4">
      <c r="D2716" s="6"/>
    </row>
    <row r="2717" spans="4:4">
      <c r="D2717" s="6"/>
    </row>
    <row r="2718" spans="4:4">
      <c r="D2718" s="6"/>
    </row>
    <row r="2719" spans="4:4">
      <c r="D2719" s="6"/>
    </row>
    <row r="2720" spans="4:4">
      <c r="D2720" s="6"/>
    </row>
    <row r="2721" spans="4:4">
      <c r="D2721" s="6"/>
    </row>
    <row r="2722" spans="4:4">
      <c r="D2722" s="6"/>
    </row>
    <row r="2723" spans="4:4">
      <c r="D2723" s="6"/>
    </row>
    <row r="2724" spans="4:4">
      <c r="D2724" s="6"/>
    </row>
    <row r="2725" spans="4:4">
      <c r="D2725" s="6"/>
    </row>
    <row r="2726" spans="4:4">
      <c r="D2726" s="6"/>
    </row>
    <row r="2727" spans="4:4">
      <c r="D2727" s="6"/>
    </row>
    <row r="2728" spans="4:4">
      <c r="D2728" s="6"/>
    </row>
    <row r="2729" spans="4:4">
      <c r="D2729" s="6"/>
    </row>
    <row r="2730" spans="4:4">
      <c r="D2730" s="6"/>
    </row>
    <row r="2731" spans="4:4">
      <c r="D2731" s="6"/>
    </row>
    <row r="2732" spans="4:4">
      <c r="D2732" s="6"/>
    </row>
    <row r="2733" spans="4:4">
      <c r="D2733" s="6"/>
    </row>
    <row r="2734" spans="4:4">
      <c r="D2734" s="6"/>
    </row>
    <row r="2735" spans="4:4">
      <c r="D2735" s="6"/>
    </row>
    <row r="2736" spans="4:4">
      <c r="D2736" s="6"/>
    </row>
    <row r="2737" spans="4:4">
      <c r="D2737" s="6"/>
    </row>
    <row r="2738" spans="4:4">
      <c r="D2738" s="6"/>
    </row>
    <row r="2739" spans="4:4">
      <c r="D2739" s="6"/>
    </row>
    <row r="2740" spans="4:4">
      <c r="D2740" s="6"/>
    </row>
    <row r="2741" spans="4:4">
      <c r="D2741" s="6"/>
    </row>
    <row r="2742" spans="4:4">
      <c r="D2742" s="6"/>
    </row>
    <row r="2743" spans="4:4">
      <c r="D2743" s="6"/>
    </row>
    <row r="2744" spans="4:4">
      <c r="D2744" s="6"/>
    </row>
    <row r="2745" spans="4:4">
      <c r="D2745" s="6"/>
    </row>
    <row r="2746" spans="4:4">
      <c r="D2746" s="6"/>
    </row>
    <row r="2747" spans="4:4">
      <c r="D2747" s="6"/>
    </row>
    <row r="2748" spans="4:4">
      <c r="D2748" s="6"/>
    </row>
    <row r="2749" spans="4:4">
      <c r="D2749" s="6"/>
    </row>
    <row r="2750" spans="4:4">
      <c r="D2750" s="6"/>
    </row>
    <row r="2751" spans="4:4">
      <c r="D2751" s="6"/>
    </row>
    <row r="2752" spans="4:4">
      <c r="D2752" s="6"/>
    </row>
    <row r="2753" spans="4:4">
      <c r="D2753" s="6"/>
    </row>
    <row r="2754" spans="4:4">
      <c r="D2754" s="6"/>
    </row>
    <row r="2755" spans="4:4">
      <c r="D2755" s="6"/>
    </row>
    <row r="2756" spans="4:4">
      <c r="D2756" s="6"/>
    </row>
    <row r="2757" spans="4:4">
      <c r="D2757" s="6"/>
    </row>
    <row r="2758" spans="4:4">
      <c r="D2758" s="6"/>
    </row>
    <row r="2759" spans="4:4">
      <c r="D2759" s="6"/>
    </row>
    <row r="2760" spans="4:4">
      <c r="D2760" s="6"/>
    </row>
    <row r="2761" spans="4:4">
      <c r="D2761" s="6"/>
    </row>
    <row r="2762" spans="4:4">
      <c r="D2762" s="6"/>
    </row>
    <row r="2763" spans="4:4">
      <c r="D2763" s="6"/>
    </row>
    <row r="2764" spans="4:4">
      <c r="D2764" s="6"/>
    </row>
    <row r="2765" spans="4:4">
      <c r="D2765" s="6"/>
    </row>
    <row r="2766" spans="4:4">
      <c r="D2766" s="6"/>
    </row>
    <row r="2767" spans="4:4">
      <c r="D2767" s="6"/>
    </row>
    <row r="2768" spans="4:4">
      <c r="D2768" s="6"/>
    </row>
    <row r="2769" spans="4:4">
      <c r="D2769" s="6"/>
    </row>
    <row r="2770" spans="4:4">
      <c r="D2770" s="6"/>
    </row>
    <row r="2771" spans="4:4">
      <c r="D2771" s="6"/>
    </row>
    <row r="2772" spans="4:4">
      <c r="D2772" s="6"/>
    </row>
    <row r="2773" spans="4:4">
      <c r="D2773" s="6"/>
    </row>
    <row r="2774" spans="4:4">
      <c r="D2774" s="6"/>
    </row>
    <row r="2775" spans="4:4">
      <c r="D2775" s="6"/>
    </row>
    <row r="2776" spans="4:4">
      <c r="D2776" s="6"/>
    </row>
    <row r="2777" spans="4:4">
      <c r="D2777" s="6"/>
    </row>
    <row r="2778" spans="4:4">
      <c r="D2778" s="6"/>
    </row>
    <row r="2779" spans="4:4">
      <c r="D2779" s="6"/>
    </row>
    <row r="2780" spans="4:4">
      <c r="D2780" s="6"/>
    </row>
    <row r="2781" spans="4:4">
      <c r="D2781" s="6"/>
    </row>
    <row r="2782" spans="4:4">
      <c r="D2782" s="6"/>
    </row>
    <row r="2783" spans="4:4">
      <c r="D2783" s="6"/>
    </row>
    <row r="2784" spans="4:4">
      <c r="D2784" s="6"/>
    </row>
    <row r="2785" spans="4:4">
      <c r="D2785" s="6"/>
    </row>
    <row r="2786" spans="4:4">
      <c r="D2786" s="6"/>
    </row>
    <row r="2787" spans="4:4">
      <c r="D2787" s="6"/>
    </row>
    <row r="2788" spans="4:4">
      <c r="D2788" s="6"/>
    </row>
    <row r="2789" spans="4:4">
      <c r="D2789" s="6"/>
    </row>
    <row r="2790" spans="4:4">
      <c r="D2790" s="6"/>
    </row>
    <row r="2791" spans="4:4">
      <c r="D2791" s="6"/>
    </row>
    <row r="2792" spans="4:4">
      <c r="D2792" s="6"/>
    </row>
    <row r="2793" spans="4:4">
      <c r="D2793" s="6"/>
    </row>
    <row r="2794" spans="4:4">
      <c r="D2794" s="6"/>
    </row>
    <row r="2795" spans="4:4">
      <c r="D2795" s="6"/>
    </row>
    <row r="2796" spans="4:4">
      <c r="D2796" s="6"/>
    </row>
    <row r="2797" spans="4:4">
      <c r="D2797" s="6"/>
    </row>
    <row r="2798" spans="4:4">
      <c r="D2798" s="6"/>
    </row>
    <row r="2799" spans="4:4">
      <c r="D2799" s="6"/>
    </row>
    <row r="2800" spans="4:4">
      <c r="D2800" s="6"/>
    </row>
    <row r="2801" spans="4:4">
      <c r="D2801" s="6"/>
    </row>
    <row r="2802" spans="4:4">
      <c r="D2802" s="6"/>
    </row>
    <row r="2803" spans="4:4">
      <c r="D2803" s="6"/>
    </row>
    <row r="2804" spans="4:4">
      <c r="D2804" s="6"/>
    </row>
    <row r="2805" spans="4:4">
      <c r="D2805" s="6"/>
    </row>
    <row r="2806" spans="4:4">
      <c r="D2806" s="6"/>
    </row>
    <row r="2807" spans="4:4">
      <c r="D2807" s="6"/>
    </row>
    <row r="2808" spans="4:4">
      <c r="D2808" s="6"/>
    </row>
    <row r="2809" spans="4:4">
      <c r="D2809" s="6"/>
    </row>
    <row r="2810" spans="4:4">
      <c r="D2810" s="6"/>
    </row>
    <row r="2811" spans="4:4">
      <c r="D2811" s="6"/>
    </row>
    <row r="2812" spans="4:4">
      <c r="D2812" s="6"/>
    </row>
    <row r="2813" spans="4:4">
      <c r="D2813" s="6"/>
    </row>
    <row r="2814" spans="4:4">
      <c r="D2814" s="6"/>
    </row>
    <row r="2815" spans="4:4">
      <c r="D2815" s="6"/>
    </row>
    <row r="2816" spans="4:4">
      <c r="D2816" s="6"/>
    </row>
    <row r="2817" spans="4:4">
      <c r="D2817" s="6"/>
    </row>
    <row r="2818" spans="4:4">
      <c r="D2818" s="6"/>
    </row>
    <row r="2819" spans="4:4">
      <c r="D2819" s="6"/>
    </row>
    <row r="2820" spans="4:4">
      <c r="D2820" s="6"/>
    </row>
    <row r="2821" spans="4:4">
      <c r="D2821" s="6"/>
    </row>
    <row r="2822" spans="4:4">
      <c r="D2822" s="6"/>
    </row>
    <row r="2823" spans="4:4">
      <c r="D2823" s="6"/>
    </row>
    <row r="2824" spans="4:4">
      <c r="D2824" s="6"/>
    </row>
    <row r="2825" spans="4:4">
      <c r="D2825" s="6"/>
    </row>
    <row r="2826" spans="4:4">
      <c r="D2826" s="6"/>
    </row>
    <row r="2827" spans="4:4">
      <c r="D2827" s="6"/>
    </row>
    <row r="2828" spans="4:4">
      <c r="D2828" s="6"/>
    </row>
    <row r="2829" spans="4:4">
      <c r="D2829" s="6"/>
    </row>
    <row r="2830" spans="4:4">
      <c r="D2830" s="6"/>
    </row>
    <row r="2831" spans="4:4">
      <c r="D2831" s="6"/>
    </row>
    <row r="2832" spans="4:4">
      <c r="D2832" s="6"/>
    </row>
    <row r="2833" spans="4:4">
      <c r="D2833" s="6"/>
    </row>
    <row r="2834" spans="4:4">
      <c r="D2834" s="6"/>
    </row>
    <row r="2835" spans="4:4">
      <c r="D2835" s="6"/>
    </row>
    <row r="2836" spans="4:4">
      <c r="D2836" s="6"/>
    </row>
    <row r="2837" spans="4:4">
      <c r="D2837" s="6"/>
    </row>
    <row r="2838" spans="4:4">
      <c r="D2838" s="6"/>
    </row>
    <row r="2839" spans="4:4">
      <c r="D2839" s="6"/>
    </row>
    <row r="2840" spans="4:4">
      <c r="D2840" s="6"/>
    </row>
    <row r="2841" spans="4:4">
      <c r="D2841" s="6"/>
    </row>
    <row r="2842" spans="4:4">
      <c r="D2842" s="6"/>
    </row>
    <row r="2843" spans="4:4">
      <c r="D2843" s="6"/>
    </row>
    <row r="2844" spans="4:4">
      <c r="D2844" s="6"/>
    </row>
    <row r="2845" spans="4:4">
      <c r="D2845" s="6"/>
    </row>
    <row r="2846" spans="4:4">
      <c r="D2846" s="6"/>
    </row>
    <row r="2847" spans="4:4">
      <c r="D2847" s="6"/>
    </row>
    <row r="2848" spans="4:4">
      <c r="D2848" s="6"/>
    </row>
    <row r="2849" spans="4:4">
      <c r="D2849" s="6"/>
    </row>
    <row r="2850" spans="4:4">
      <c r="D2850" s="6"/>
    </row>
    <row r="2851" spans="4:4">
      <c r="D2851" s="6"/>
    </row>
    <row r="2852" spans="4:4">
      <c r="D2852" s="6"/>
    </row>
    <row r="2853" spans="4:4">
      <c r="D2853" s="6"/>
    </row>
    <row r="2854" spans="4:4">
      <c r="D2854" s="6"/>
    </row>
    <row r="2855" spans="4:4">
      <c r="D2855" s="6"/>
    </row>
    <row r="2856" spans="4:4">
      <c r="D2856" s="6"/>
    </row>
    <row r="2857" spans="4:4">
      <c r="D2857" s="6"/>
    </row>
    <row r="2858" spans="4:4">
      <c r="D2858" s="6"/>
    </row>
    <row r="2859" spans="4:4">
      <c r="D2859" s="6"/>
    </row>
    <row r="2860" spans="4:4">
      <c r="D2860" s="6"/>
    </row>
    <row r="2861" spans="4:4">
      <c r="D2861" s="6"/>
    </row>
    <row r="2862" spans="4:4">
      <c r="D2862" s="6"/>
    </row>
    <row r="2863" spans="4:4">
      <c r="D2863" s="6"/>
    </row>
    <row r="2864" spans="4:4">
      <c r="D2864" s="6"/>
    </row>
    <row r="2865" spans="4:4">
      <c r="D2865" s="6"/>
    </row>
    <row r="2866" spans="4:4">
      <c r="D2866" s="6"/>
    </row>
    <row r="2867" spans="4:4">
      <c r="D2867" s="6"/>
    </row>
    <row r="2868" spans="4:4">
      <c r="D2868" s="6"/>
    </row>
    <row r="2869" spans="4:4">
      <c r="D2869" s="6"/>
    </row>
    <row r="2870" spans="4:4">
      <c r="D2870" s="6"/>
    </row>
    <row r="2871" spans="4:4">
      <c r="D2871" s="6"/>
    </row>
    <row r="2872" spans="4:4">
      <c r="D2872" s="6"/>
    </row>
    <row r="2873" spans="4:4">
      <c r="D2873" s="6"/>
    </row>
    <row r="2874" spans="4:4">
      <c r="D2874" s="6"/>
    </row>
    <row r="2875" spans="4:4">
      <c r="D2875" s="6"/>
    </row>
    <row r="2876" spans="4:4">
      <c r="D2876" s="6"/>
    </row>
    <row r="2877" spans="4:4">
      <c r="D2877" s="6"/>
    </row>
    <row r="2878" spans="4:4">
      <c r="D2878" s="6"/>
    </row>
    <row r="2879" spans="4:4">
      <c r="D2879" s="6"/>
    </row>
    <row r="2880" spans="4:4">
      <c r="D2880" s="6"/>
    </row>
    <row r="2881" spans="4:4">
      <c r="D2881" s="6"/>
    </row>
    <row r="2882" spans="4:4">
      <c r="D2882" s="6"/>
    </row>
    <row r="2883" spans="4:4">
      <c r="D2883" s="6"/>
    </row>
    <row r="2884" spans="4:4">
      <c r="D2884" s="6"/>
    </row>
    <row r="2885" spans="4:4">
      <c r="D2885" s="6"/>
    </row>
    <row r="2886" spans="4:4">
      <c r="D2886" s="6"/>
    </row>
    <row r="2887" spans="4:4">
      <c r="D2887" s="6"/>
    </row>
    <row r="2888" spans="4:4">
      <c r="D2888" s="6"/>
    </row>
    <row r="2889" spans="4:4">
      <c r="D2889" s="6"/>
    </row>
    <row r="2890" spans="4:4">
      <c r="D2890" s="6"/>
    </row>
    <row r="2891" spans="4:4">
      <c r="D2891" s="6"/>
    </row>
    <row r="2892" spans="4:4">
      <c r="D2892" s="6"/>
    </row>
    <row r="2893" spans="4:4">
      <c r="D2893" s="6"/>
    </row>
    <row r="2894" spans="4:4">
      <c r="D2894" s="6"/>
    </row>
    <row r="2895" spans="4:4">
      <c r="D2895" s="6"/>
    </row>
    <row r="2896" spans="4:4">
      <c r="D2896" s="6"/>
    </row>
    <row r="2897" spans="4:4">
      <c r="D2897" s="6"/>
    </row>
    <row r="2898" spans="4:4">
      <c r="D2898" s="6"/>
    </row>
    <row r="2899" spans="4:4">
      <c r="D2899" s="6"/>
    </row>
    <row r="2900" spans="4:4">
      <c r="D2900" s="6"/>
    </row>
    <row r="2901" spans="4:4">
      <c r="D2901" s="6"/>
    </row>
    <row r="2902" spans="4:4">
      <c r="D2902" s="6"/>
    </row>
    <row r="2903" spans="4:4">
      <c r="D2903" s="6"/>
    </row>
    <row r="2904" spans="4:4">
      <c r="D2904" s="6"/>
    </row>
    <row r="2905" spans="4:4">
      <c r="D2905" s="6"/>
    </row>
    <row r="2906" spans="4:4">
      <c r="D2906" s="6"/>
    </row>
    <row r="2907" spans="4:4">
      <c r="D2907" s="6"/>
    </row>
    <row r="2908" spans="4:4">
      <c r="D2908" s="6"/>
    </row>
    <row r="2909" spans="4:4">
      <c r="D2909" s="6"/>
    </row>
    <row r="2910" spans="4:4">
      <c r="D2910" s="6"/>
    </row>
    <row r="2911" spans="4:4">
      <c r="D2911" s="6"/>
    </row>
    <row r="2912" spans="4:4">
      <c r="D2912" s="6"/>
    </row>
    <row r="2913" spans="4:4">
      <c r="D2913" s="6"/>
    </row>
    <row r="2914" spans="4:4">
      <c r="D2914" s="6"/>
    </row>
    <row r="2915" spans="4:4">
      <c r="D2915" s="6"/>
    </row>
    <row r="2916" spans="4:4">
      <c r="D2916" s="6"/>
    </row>
    <row r="2917" spans="4:4">
      <c r="D2917" s="6"/>
    </row>
    <row r="2918" spans="4:4">
      <c r="D2918" s="6"/>
    </row>
    <row r="2919" spans="4:4">
      <c r="D2919" s="6"/>
    </row>
    <row r="2920" spans="4:4">
      <c r="D2920" s="6"/>
    </row>
    <row r="2921" spans="4:4">
      <c r="D2921" s="6"/>
    </row>
    <row r="2922" spans="4:4">
      <c r="D2922" s="6"/>
    </row>
    <row r="2923" spans="4:4">
      <c r="D2923" s="6"/>
    </row>
    <row r="2924" spans="4:4">
      <c r="D2924" s="6"/>
    </row>
    <row r="2925" spans="4:4">
      <c r="D2925" s="6"/>
    </row>
    <row r="2926" spans="4:4">
      <c r="D2926" s="6"/>
    </row>
    <row r="2927" spans="4:4">
      <c r="D2927" s="6"/>
    </row>
    <row r="2928" spans="4:4">
      <c r="D2928" s="6"/>
    </row>
    <row r="2929" spans="4:4">
      <c r="D2929" s="6"/>
    </row>
    <row r="2930" spans="4:4">
      <c r="D2930" s="6"/>
    </row>
    <row r="2931" spans="4:4">
      <c r="D2931" s="6"/>
    </row>
    <row r="2932" spans="4:4">
      <c r="D2932" s="6"/>
    </row>
    <row r="2933" spans="4:4">
      <c r="D2933" s="6"/>
    </row>
    <row r="2934" spans="4:4">
      <c r="D2934" s="6"/>
    </row>
    <row r="2935" spans="4:4">
      <c r="D2935" s="6"/>
    </row>
    <row r="2936" spans="4:4">
      <c r="D2936" s="6"/>
    </row>
    <row r="2937" spans="4:4">
      <c r="D2937" s="6"/>
    </row>
    <row r="2938" spans="4:4">
      <c r="D2938" s="6"/>
    </row>
    <row r="2939" spans="4:4">
      <c r="D2939" s="6"/>
    </row>
    <row r="2940" spans="4:4">
      <c r="D2940" s="6"/>
    </row>
    <row r="2941" spans="4:4">
      <c r="D2941" s="6"/>
    </row>
    <row r="2942" spans="4:4">
      <c r="D2942" s="6"/>
    </row>
    <row r="2943" spans="4:4">
      <c r="D2943" s="6"/>
    </row>
    <row r="2944" spans="4:4">
      <c r="D2944" s="6"/>
    </row>
    <row r="2945" spans="4:4">
      <c r="D2945" s="6"/>
    </row>
    <row r="2946" spans="4:4">
      <c r="D2946" s="6"/>
    </row>
    <row r="2947" spans="4:4">
      <c r="D2947" s="6"/>
    </row>
    <row r="2948" spans="4:4">
      <c r="D2948" s="6"/>
    </row>
    <row r="2949" spans="4:4">
      <c r="D2949" s="6"/>
    </row>
    <row r="2950" spans="4:4">
      <c r="D2950" s="6"/>
    </row>
    <row r="2951" spans="4:4">
      <c r="D2951" s="6"/>
    </row>
    <row r="2952" spans="4:4">
      <c r="D2952" s="6"/>
    </row>
    <row r="2953" spans="4:4">
      <c r="D2953" s="6"/>
    </row>
    <row r="2954" spans="4:4">
      <c r="D2954" s="6"/>
    </row>
    <row r="2955" spans="4:4">
      <c r="D2955" s="6"/>
    </row>
    <row r="2956" spans="4:4">
      <c r="D2956" s="6"/>
    </row>
    <row r="2957" spans="4:4">
      <c r="D2957" s="6"/>
    </row>
    <row r="2958" spans="4:4">
      <c r="D2958" s="6"/>
    </row>
    <row r="2959" spans="4:4">
      <c r="D2959" s="6"/>
    </row>
    <row r="2960" spans="4:4">
      <c r="D2960" s="6"/>
    </row>
    <row r="2961" spans="4:4">
      <c r="D2961" s="6"/>
    </row>
    <row r="2962" spans="4:4">
      <c r="D2962" s="6"/>
    </row>
    <row r="2963" spans="4:4">
      <c r="D2963" s="6"/>
    </row>
    <row r="2964" spans="4:4">
      <c r="D2964" s="6"/>
    </row>
    <row r="2965" spans="4:4">
      <c r="D2965" s="6"/>
    </row>
    <row r="2966" spans="4:4">
      <c r="D2966" s="6"/>
    </row>
    <row r="2967" spans="4:4">
      <c r="D2967" s="6"/>
    </row>
    <row r="2968" spans="4:4">
      <c r="D2968" s="6"/>
    </row>
    <row r="2969" spans="4:4">
      <c r="D2969" s="6"/>
    </row>
    <row r="2970" spans="4:4">
      <c r="D2970" s="6"/>
    </row>
    <row r="2971" spans="4:4">
      <c r="D2971" s="6"/>
    </row>
    <row r="2972" spans="4:4">
      <c r="D2972" s="6"/>
    </row>
    <row r="2973" spans="4:4">
      <c r="D2973" s="6"/>
    </row>
    <row r="2974" spans="4:4">
      <c r="D2974" s="6"/>
    </row>
    <row r="2975" spans="4:4">
      <c r="D2975" s="6"/>
    </row>
    <row r="2976" spans="4:4">
      <c r="D2976" s="6"/>
    </row>
    <row r="2977" spans="4:4">
      <c r="D2977" s="6"/>
    </row>
    <row r="2978" spans="4:4">
      <c r="D2978" s="6"/>
    </row>
    <row r="2979" spans="4:4">
      <c r="D2979" s="6"/>
    </row>
    <row r="2980" spans="4:4">
      <c r="D2980" s="6"/>
    </row>
    <row r="2981" spans="4:4">
      <c r="D2981" s="6"/>
    </row>
    <row r="2982" spans="4:4">
      <c r="D2982" s="6"/>
    </row>
    <row r="2983" spans="4:4">
      <c r="D2983" s="6"/>
    </row>
    <row r="2984" spans="4:4">
      <c r="D2984" s="6"/>
    </row>
    <row r="2985" spans="4:4">
      <c r="D2985" s="6"/>
    </row>
    <row r="2986" spans="4:4">
      <c r="D2986" s="6"/>
    </row>
    <row r="2987" spans="4:4">
      <c r="D2987" s="6"/>
    </row>
    <row r="2988" spans="4:4">
      <c r="D2988" s="6"/>
    </row>
    <row r="2989" spans="4:4">
      <c r="D2989" s="6"/>
    </row>
    <row r="2990" spans="4:4">
      <c r="D2990" s="6"/>
    </row>
    <row r="2991" spans="4:4">
      <c r="D2991" s="6"/>
    </row>
    <row r="2992" spans="4:4">
      <c r="D2992" s="6"/>
    </row>
    <row r="2993" spans="4:4">
      <c r="D2993" s="6"/>
    </row>
    <row r="2994" spans="4:4">
      <c r="D2994" s="6"/>
    </row>
    <row r="2995" spans="4:4">
      <c r="D2995" s="6"/>
    </row>
    <row r="2996" spans="4:4">
      <c r="D2996" s="6"/>
    </row>
    <row r="2997" spans="4:4">
      <c r="D2997" s="6"/>
    </row>
    <row r="2998" spans="4:4">
      <c r="D2998" s="6"/>
    </row>
    <row r="2999" spans="4:4">
      <c r="D2999" s="6"/>
    </row>
    <row r="3000" spans="4:4">
      <c r="D3000" s="6"/>
    </row>
    <row r="3001" spans="4:4">
      <c r="D3001" s="6"/>
    </row>
    <row r="3002" spans="4:4">
      <c r="D3002" s="6"/>
    </row>
    <row r="3003" spans="4:4">
      <c r="D3003" s="6"/>
    </row>
    <row r="3004" spans="4:4">
      <c r="D3004" s="6"/>
    </row>
    <row r="3005" spans="4:4">
      <c r="D3005" s="6"/>
    </row>
    <row r="3006" spans="4:4">
      <c r="D3006" s="6"/>
    </row>
    <row r="3007" spans="4:4">
      <c r="D3007" s="6"/>
    </row>
    <row r="3008" spans="4:4">
      <c r="D3008" s="6"/>
    </row>
    <row r="3009" spans="4:4">
      <c r="D3009" s="6"/>
    </row>
    <row r="3010" spans="4:4">
      <c r="D3010" s="6"/>
    </row>
    <row r="3011" spans="4:4">
      <c r="D3011" s="6"/>
    </row>
    <row r="3012" spans="4:4">
      <c r="D3012" s="6"/>
    </row>
    <row r="3013" spans="4:4">
      <c r="D3013" s="6"/>
    </row>
    <row r="3014" spans="4:4">
      <c r="D3014" s="6"/>
    </row>
    <row r="3015" spans="4:4">
      <c r="D3015" s="6"/>
    </row>
    <row r="3016" spans="4:4">
      <c r="D3016" s="6"/>
    </row>
    <row r="3017" spans="4:4">
      <c r="D3017" s="6"/>
    </row>
    <row r="3018" spans="4:4">
      <c r="D3018" s="6"/>
    </row>
    <row r="3019" spans="4:4">
      <c r="D3019" s="6"/>
    </row>
    <row r="3020" spans="4:4">
      <c r="D3020" s="6"/>
    </row>
    <row r="3021" spans="4:4">
      <c r="D3021" s="6"/>
    </row>
    <row r="3022" spans="4:4">
      <c r="D3022" s="6"/>
    </row>
    <row r="3023" spans="4:4">
      <c r="D3023" s="6"/>
    </row>
    <row r="3024" spans="4:4">
      <c r="D3024" s="6"/>
    </row>
    <row r="3025" spans="4:4">
      <c r="D3025" s="6"/>
    </row>
    <row r="3026" spans="4:4">
      <c r="D3026" s="6"/>
    </row>
    <row r="3027" spans="4:4">
      <c r="D3027" s="6"/>
    </row>
    <row r="3028" spans="4:4">
      <c r="D3028" s="6"/>
    </row>
    <row r="3029" spans="4:4">
      <c r="D3029" s="6"/>
    </row>
    <row r="3030" spans="4:4">
      <c r="D3030" s="6"/>
    </row>
    <row r="3031" spans="4:4">
      <c r="D3031" s="6"/>
    </row>
    <row r="3032" spans="4:4">
      <c r="D3032" s="6"/>
    </row>
    <row r="3033" spans="4:4">
      <c r="D3033" s="6"/>
    </row>
    <row r="3034" spans="4:4">
      <c r="D3034" s="6"/>
    </row>
    <row r="3035" spans="4:4">
      <c r="D3035" s="6"/>
    </row>
    <row r="3036" spans="4:4">
      <c r="D3036" s="6"/>
    </row>
    <row r="3037" spans="4:4">
      <c r="D3037" s="6"/>
    </row>
    <row r="3038" spans="4:4">
      <c r="D3038" s="6"/>
    </row>
    <row r="3039" spans="4:4">
      <c r="D3039" s="6"/>
    </row>
    <row r="3040" spans="4:4">
      <c r="D3040" s="6"/>
    </row>
    <row r="3041" spans="4:4">
      <c r="D3041" s="6"/>
    </row>
    <row r="3042" spans="4:4">
      <c r="D3042" s="6"/>
    </row>
    <row r="3043" spans="4:4">
      <c r="D3043" s="6"/>
    </row>
    <row r="3044" spans="4:4">
      <c r="D3044" s="6"/>
    </row>
    <row r="3045" spans="4:4">
      <c r="D3045" s="6"/>
    </row>
    <row r="3046" spans="4:4">
      <c r="D3046" s="6"/>
    </row>
    <row r="3047" spans="4:4">
      <c r="D3047" s="6"/>
    </row>
    <row r="3048" spans="4:4">
      <c r="D3048" s="6"/>
    </row>
    <row r="3049" spans="4:4">
      <c r="D3049" s="6"/>
    </row>
    <row r="3050" spans="4:4">
      <c r="D3050" s="6"/>
    </row>
    <row r="3051" spans="4:4">
      <c r="D3051" s="6"/>
    </row>
    <row r="3052" spans="4:4">
      <c r="D3052" s="6"/>
    </row>
    <row r="3053" spans="4:4">
      <c r="D3053" s="6"/>
    </row>
    <row r="3054" spans="4:4">
      <c r="D3054" s="6"/>
    </row>
    <row r="3055" spans="4:4">
      <c r="D3055" s="6"/>
    </row>
    <row r="3056" spans="4:4">
      <c r="D3056" s="6"/>
    </row>
    <row r="3057" spans="4:4">
      <c r="D3057" s="6"/>
    </row>
    <row r="3058" spans="4:4">
      <c r="D3058" s="6"/>
    </row>
    <row r="3059" spans="4:4">
      <c r="D3059" s="6"/>
    </row>
    <row r="3060" spans="4:4">
      <c r="D3060" s="6"/>
    </row>
    <row r="3061" spans="4:4">
      <c r="D3061" s="6"/>
    </row>
    <row r="3062" spans="4:4">
      <c r="D3062" s="6"/>
    </row>
    <row r="3063" spans="4:4">
      <c r="D3063" s="6"/>
    </row>
    <row r="3064" spans="4:4">
      <c r="D3064" s="6"/>
    </row>
    <row r="3065" spans="4:4">
      <c r="D3065" s="6"/>
    </row>
    <row r="3066" spans="4:4">
      <c r="D3066" s="6"/>
    </row>
    <row r="3067" spans="4:4">
      <c r="D3067" s="6"/>
    </row>
    <row r="3068" spans="4:4">
      <c r="D3068" s="6"/>
    </row>
    <row r="3069" spans="4:4">
      <c r="D3069" s="6"/>
    </row>
    <row r="3070" spans="4:4">
      <c r="D3070" s="6"/>
    </row>
    <row r="3071" spans="4:4">
      <c r="D3071" s="6"/>
    </row>
    <row r="3072" spans="4:4">
      <c r="D3072" s="6"/>
    </row>
    <row r="3073" spans="4:4">
      <c r="D3073" s="6"/>
    </row>
    <row r="3074" spans="4:4">
      <c r="D3074" s="6"/>
    </row>
    <row r="3075" spans="4:4">
      <c r="D3075" s="6"/>
    </row>
    <row r="3076" spans="4:4">
      <c r="D3076" s="6"/>
    </row>
    <row r="3077" spans="4:4">
      <c r="D3077" s="6"/>
    </row>
    <row r="3078" spans="4:4">
      <c r="D3078" s="6"/>
    </row>
    <row r="3079" spans="4:4">
      <c r="D3079" s="6"/>
    </row>
    <row r="3080" spans="4:4">
      <c r="D3080" s="6"/>
    </row>
    <row r="3081" spans="4:4">
      <c r="D3081" s="6"/>
    </row>
    <row r="3082" spans="4:4">
      <c r="D3082" s="6"/>
    </row>
    <row r="3083" spans="4:4">
      <c r="D3083" s="6"/>
    </row>
    <row r="3084" spans="4:4">
      <c r="D3084" s="6"/>
    </row>
    <row r="3085" spans="4:4">
      <c r="D3085" s="6"/>
    </row>
    <row r="3086" spans="4:4">
      <c r="D3086" s="6"/>
    </row>
    <row r="3087" spans="4:4">
      <c r="D3087" s="6"/>
    </row>
    <row r="3088" spans="4:4">
      <c r="D3088" s="6"/>
    </row>
    <row r="3089" spans="4:4">
      <c r="D3089" s="6"/>
    </row>
    <row r="3090" spans="4:4">
      <c r="D3090" s="6"/>
    </row>
    <row r="3091" spans="4:4">
      <c r="D3091" s="6"/>
    </row>
    <row r="3092" spans="4:4">
      <c r="D3092" s="6"/>
    </row>
    <row r="3093" spans="4:4">
      <c r="D3093" s="6"/>
    </row>
    <row r="3094" spans="4:4">
      <c r="D3094" s="6"/>
    </row>
    <row r="3095" spans="4:4">
      <c r="D3095" s="6"/>
    </row>
    <row r="3096" spans="4:4">
      <c r="D3096" s="6"/>
    </row>
    <row r="3097" spans="4:4">
      <c r="D3097" s="6"/>
    </row>
    <row r="3098" spans="4:4">
      <c r="D3098" s="6"/>
    </row>
    <row r="3099" spans="4:4">
      <c r="D3099" s="6"/>
    </row>
    <row r="3100" spans="4:4">
      <c r="D3100" s="6"/>
    </row>
    <row r="3101" spans="4:4">
      <c r="D3101" s="6"/>
    </row>
    <row r="3102" spans="4:4">
      <c r="D3102" s="6"/>
    </row>
    <row r="3103" spans="4:4">
      <c r="D3103" s="6"/>
    </row>
    <row r="3104" spans="4:4">
      <c r="D3104" s="6"/>
    </row>
    <row r="3105" spans="4:4">
      <c r="D3105" s="6"/>
    </row>
    <row r="3106" spans="4:4">
      <c r="D3106" s="6"/>
    </row>
    <row r="3107" spans="4:4">
      <c r="D3107" s="6"/>
    </row>
    <row r="3108" spans="4:4">
      <c r="D3108" s="6"/>
    </row>
    <row r="3109" spans="4:4">
      <c r="D3109" s="6"/>
    </row>
    <row r="3110" spans="4:4">
      <c r="D3110" s="6"/>
    </row>
    <row r="3111" spans="4:4">
      <c r="D3111" s="6"/>
    </row>
    <row r="3112" spans="4:4">
      <c r="D3112" s="6"/>
    </row>
    <row r="3113" spans="4:4">
      <c r="D3113" s="6"/>
    </row>
    <row r="3114" spans="4:4">
      <c r="D3114" s="6"/>
    </row>
    <row r="3115" spans="4:4">
      <c r="D3115" s="6"/>
    </row>
    <row r="3116" spans="4:4">
      <c r="D3116" s="6"/>
    </row>
    <row r="3117" spans="4:4">
      <c r="D3117" s="6"/>
    </row>
    <row r="3118" spans="4:4">
      <c r="D3118" s="6"/>
    </row>
    <row r="3119" spans="4:4">
      <c r="D3119" s="6"/>
    </row>
    <row r="3120" spans="4:4">
      <c r="D3120" s="6"/>
    </row>
    <row r="3121" spans="4:4">
      <c r="D3121" s="6"/>
    </row>
    <row r="3122" spans="4:4">
      <c r="D3122" s="6"/>
    </row>
    <row r="3123" spans="4:4">
      <c r="D3123" s="6"/>
    </row>
    <row r="3124" spans="4:4">
      <c r="D3124" s="6"/>
    </row>
    <row r="3125" spans="4:4">
      <c r="D3125" s="6"/>
    </row>
    <row r="3126" spans="4:4">
      <c r="D3126" s="6"/>
    </row>
    <row r="3127" spans="4:4">
      <c r="D3127" s="6"/>
    </row>
    <row r="3128" spans="4:4">
      <c r="D3128" s="6"/>
    </row>
    <row r="3129" spans="4:4">
      <c r="D3129" s="6"/>
    </row>
    <row r="3130" spans="4:4">
      <c r="D3130" s="6"/>
    </row>
    <row r="3131" spans="4:4">
      <c r="D3131" s="6"/>
    </row>
    <row r="3132" spans="4:4">
      <c r="D3132" s="6"/>
    </row>
    <row r="3133" spans="4:4">
      <c r="D3133" s="6"/>
    </row>
    <row r="3134" spans="4:4">
      <c r="D3134" s="6"/>
    </row>
    <row r="3135" spans="4:4">
      <c r="D3135" s="6"/>
    </row>
    <row r="3136" spans="4:4">
      <c r="D3136" s="6"/>
    </row>
    <row r="3137" spans="4:4">
      <c r="D3137" s="6"/>
    </row>
    <row r="3138" spans="4:4">
      <c r="D3138" s="6"/>
    </row>
    <row r="3139" spans="4:4">
      <c r="D3139" s="6"/>
    </row>
    <row r="3140" spans="4:4">
      <c r="D3140" s="6"/>
    </row>
    <row r="3141" spans="4:4">
      <c r="D3141" s="6"/>
    </row>
    <row r="3142" spans="4:4">
      <c r="D3142" s="6"/>
    </row>
    <row r="3143" spans="4:4">
      <c r="D3143" s="6"/>
    </row>
    <row r="3144" spans="4:4">
      <c r="D3144" s="6"/>
    </row>
    <row r="3145" spans="4:4">
      <c r="D3145" s="6"/>
    </row>
    <row r="3146" spans="4:4">
      <c r="D3146" s="6"/>
    </row>
    <row r="3147" spans="4:4">
      <c r="D3147" s="6"/>
    </row>
    <row r="3148" spans="4:4">
      <c r="D3148" s="6"/>
    </row>
    <row r="3149" spans="4:4">
      <c r="D3149" s="6"/>
    </row>
    <row r="3150" spans="4:4">
      <c r="D3150" s="6"/>
    </row>
    <row r="3151" spans="4:4">
      <c r="D3151" s="6"/>
    </row>
    <row r="3152" spans="4:4">
      <c r="D3152" s="6"/>
    </row>
    <row r="3153" spans="4:4">
      <c r="D3153" s="6"/>
    </row>
    <row r="3154" spans="4:4">
      <c r="D3154" s="6"/>
    </row>
    <row r="3155" spans="4:4">
      <c r="D3155" s="6"/>
    </row>
    <row r="3156" spans="4:4">
      <c r="D3156" s="6"/>
    </row>
    <row r="3157" spans="4:4">
      <c r="D3157" s="6"/>
    </row>
    <row r="3158" spans="4:4">
      <c r="D3158" s="6"/>
    </row>
    <row r="3159" spans="4:4">
      <c r="D3159" s="6"/>
    </row>
    <row r="3160" spans="4:4">
      <c r="D3160" s="6"/>
    </row>
    <row r="3161" spans="4:4">
      <c r="D3161" s="6"/>
    </row>
    <row r="3162" spans="4:4">
      <c r="D3162" s="6"/>
    </row>
    <row r="3163" spans="4:4">
      <c r="D3163" s="6"/>
    </row>
    <row r="3164" spans="4:4">
      <c r="D3164" s="6"/>
    </row>
    <row r="3165" spans="4:4">
      <c r="D3165" s="6"/>
    </row>
    <row r="3166" spans="4:4">
      <c r="D3166" s="6"/>
    </row>
    <row r="3167" spans="4:4">
      <c r="D3167" s="6"/>
    </row>
    <row r="3168" spans="4:4">
      <c r="D3168" s="6"/>
    </row>
    <row r="3169" spans="4:4">
      <c r="D3169" s="6"/>
    </row>
    <row r="3170" spans="4:4">
      <c r="D3170" s="6"/>
    </row>
    <row r="3171" spans="4:4">
      <c r="D3171" s="6"/>
    </row>
    <row r="3172" spans="4:4">
      <c r="D3172" s="6"/>
    </row>
    <row r="3173" spans="4:4">
      <c r="D3173" s="6"/>
    </row>
    <row r="3174" spans="4:4">
      <c r="D3174" s="6"/>
    </row>
    <row r="3175" spans="4:4">
      <c r="D3175" s="6"/>
    </row>
    <row r="3176" spans="4:4">
      <c r="D3176" s="6"/>
    </row>
    <row r="3177" spans="4:4">
      <c r="D3177" s="6"/>
    </row>
    <row r="3178" spans="4:4">
      <c r="D3178" s="6"/>
    </row>
    <row r="3179" spans="4:4">
      <c r="D3179" s="6"/>
    </row>
    <row r="3180" spans="4:4">
      <c r="D3180" s="6"/>
    </row>
    <row r="3181" spans="4:4">
      <c r="D3181" s="6"/>
    </row>
    <row r="3182" spans="4:4">
      <c r="D3182" s="6"/>
    </row>
    <row r="3183" spans="4:4">
      <c r="D3183" s="6"/>
    </row>
    <row r="3184" spans="4:4">
      <c r="D3184" s="6"/>
    </row>
    <row r="3185" spans="4:4">
      <c r="D3185" s="6"/>
    </row>
    <row r="3186" spans="4:4">
      <c r="D3186" s="6"/>
    </row>
    <row r="3187" spans="4:4">
      <c r="D3187" s="6"/>
    </row>
    <row r="3188" spans="4:4">
      <c r="D3188" s="6"/>
    </row>
    <row r="3189" spans="4:4">
      <c r="D3189" s="6"/>
    </row>
    <row r="3190" spans="4:4">
      <c r="D3190" s="6"/>
    </row>
    <row r="3191" spans="4:4">
      <c r="D3191" s="6"/>
    </row>
    <row r="3192" spans="4:4">
      <c r="D3192" s="6"/>
    </row>
    <row r="3193" spans="4:4">
      <c r="D3193" s="6"/>
    </row>
    <row r="3194" spans="4:4">
      <c r="D3194" s="6"/>
    </row>
    <row r="3195" spans="4:4">
      <c r="D3195" s="6"/>
    </row>
    <row r="3196" spans="4:4">
      <c r="D3196" s="6"/>
    </row>
    <row r="3197" spans="4:4">
      <c r="D3197" s="6"/>
    </row>
    <row r="3198" spans="4:4">
      <c r="D3198" s="6"/>
    </row>
    <row r="3199" spans="4:4">
      <c r="D3199" s="6"/>
    </row>
    <row r="3200" spans="4:4">
      <c r="D3200" s="6"/>
    </row>
    <row r="3201" spans="4:4">
      <c r="D3201" s="6"/>
    </row>
    <row r="3202" spans="4:4">
      <c r="D3202" s="6"/>
    </row>
    <row r="3203" spans="4:4">
      <c r="D3203" s="6"/>
    </row>
    <row r="3204" spans="4:4">
      <c r="D3204" s="6"/>
    </row>
    <row r="3205" spans="4:4">
      <c r="D3205" s="6"/>
    </row>
    <row r="3206" spans="4:4">
      <c r="D3206" s="6"/>
    </row>
    <row r="3207" spans="4:4">
      <c r="D3207" s="6"/>
    </row>
    <row r="3208" spans="4:4">
      <c r="D3208" s="6"/>
    </row>
    <row r="3209" spans="4:4">
      <c r="D3209" s="6"/>
    </row>
    <row r="3210" spans="4:4">
      <c r="D3210" s="6"/>
    </row>
    <row r="3211" spans="4:4">
      <c r="D3211" s="6"/>
    </row>
    <row r="3212" spans="4:4">
      <c r="D3212" s="6"/>
    </row>
    <row r="3213" spans="4:4">
      <c r="D3213" s="6"/>
    </row>
    <row r="3214" spans="4:4">
      <c r="D3214" s="6"/>
    </row>
    <row r="3215" spans="4:4">
      <c r="D3215" s="6"/>
    </row>
    <row r="3216" spans="4:4">
      <c r="D3216" s="6"/>
    </row>
    <row r="3217" spans="4:4">
      <c r="D3217" s="6"/>
    </row>
    <row r="3218" spans="4:4">
      <c r="D3218" s="6"/>
    </row>
    <row r="3219" spans="4:4">
      <c r="D3219" s="6"/>
    </row>
    <row r="3220" spans="4:4">
      <c r="D3220" s="6"/>
    </row>
    <row r="3221" spans="4:4">
      <c r="D3221" s="6"/>
    </row>
    <row r="3222" spans="4:4">
      <c r="D3222" s="6"/>
    </row>
    <row r="3223" spans="4:4">
      <c r="D3223" s="6"/>
    </row>
    <row r="3224" spans="4:4">
      <c r="D3224" s="6"/>
    </row>
    <row r="3225" spans="4:4">
      <c r="D3225" s="6"/>
    </row>
    <row r="3226" spans="4:4">
      <c r="D3226" s="6"/>
    </row>
    <row r="3227" spans="4:4">
      <c r="D3227" s="6"/>
    </row>
    <row r="3228" spans="4:4">
      <c r="D3228" s="6"/>
    </row>
    <row r="3229" spans="4:4">
      <c r="D3229" s="6"/>
    </row>
    <row r="3230" spans="4:4">
      <c r="D3230" s="6"/>
    </row>
    <row r="3231" spans="4:4">
      <c r="D3231" s="6"/>
    </row>
    <row r="3232" spans="4:4">
      <c r="D3232" s="6"/>
    </row>
    <row r="3233" spans="4:4">
      <c r="D3233" s="6"/>
    </row>
    <row r="3234" spans="4:4">
      <c r="D3234" s="6"/>
    </row>
    <row r="3235" spans="4:4">
      <c r="D3235" s="6"/>
    </row>
    <row r="3236" spans="4:4">
      <c r="D3236" s="6"/>
    </row>
    <row r="3237" spans="4:4">
      <c r="D3237" s="6"/>
    </row>
    <row r="3238" spans="4:4">
      <c r="D3238" s="6"/>
    </row>
    <row r="3239" spans="4:4">
      <c r="D3239" s="6"/>
    </row>
    <row r="3240" spans="4:4">
      <c r="D3240" s="6"/>
    </row>
    <row r="3241" spans="4:4">
      <c r="D3241" s="6"/>
    </row>
    <row r="3242" spans="4:4">
      <c r="D3242" s="6"/>
    </row>
    <row r="3243" spans="4:4">
      <c r="D3243" s="6"/>
    </row>
    <row r="3244" spans="4:4">
      <c r="D3244" s="6"/>
    </row>
    <row r="3245" spans="4:4">
      <c r="D3245" s="6"/>
    </row>
    <row r="3246" spans="4:4">
      <c r="D3246" s="6"/>
    </row>
    <row r="3247" spans="4:4">
      <c r="D3247" s="6"/>
    </row>
    <row r="3248" spans="4:4">
      <c r="D3248" s="6"/>
    </row>
    <row r="3249" spans="4:4">
      <c r="D3249" s="6"/>
    </row>
    <row r="3250" spans="4:4">
      <c r="D3250" s="6"/>
    </row>
    <row r="3251" spans="4:4">
      <c r="D3251" s="6"/>
    </row>
    <row r="3252" spans="4:4">
      <c r="D3252" s="6"/>
    </row>
    <row r="3253" spans="4:4">
      <c r="D3253" s="6"/>
    </row>
    <row r="3254" spans="4:4">
      <c r="D3254" s="6"/>
    </row>
    <row r="3255" spans="4:4">
      <c r="D3255" s="6"/>
    </row>
    <row r="3256" spans="4:4">
      <c r="D3256" s="6"/>
    </row>
    <row r="3257" spans="4:4">
      <c r="D3257" s="6"/>
    </row>
    <row r="3258" spans="4:4">
      <c r="D3258" s="6"/>
    </row>
    <row r="3259" spans="4:4">
      <c r="D3259" s="6"/>
    </row>
    <row r="3260" spans="4:4">
      <c r="D3260" s="6"/>
    </row>
    <row r="3261" spans="4:4">
      <c r="D3261" s="6"/>
    </row>
    <row r="3262" spans="4:4">
      <c r="D3262" s="6"/>
    </row>
    <row r="3263" spans="4:4">
      <c r="D3263" s="6"/>
    </row>
    <row r="3264" spans="4:4">
      <c r="D3264" s="6"/>
    </row>
    <row r="3265" spans="4:4">
      <c r="D3265" s="6"/>
    </row>
    <row r="3266" spans="4:4">
      <c r="D3266" s="6"/>
    </row>
    <row r="3267" spans="4:4">
      <c r="D3267" s="6"/>
    </row>
    <row r="3268" spans="4:4">
      <c r="D3268" s="6"/>
    </row>
    <row r="3269" spans="4:4">
      <c r="D3269" s="6"/>
    </row>
    <row r="3270" spans="4:4">
      <c r="D3270" s="6"/>
    </row>
    <row r="3271" spans="4:4">
      <c r="D3271" s="6"/>
    </row>
    <row r="3272" spans="4:4">
      <c r="D3272" s="6"/>
    </row>
    <row r="3273" spans="4:4">
      <c r="D3273" s="6"/>
    </row>
    <row r="3274" spans="4:4">
      <c r="D3274" s="6"/>
    </row>
    <row r="3275" spans="4:4">
      <c r="D3275" s="6"/>
    </row>
    <row r="3276" spans="4:4">
      <c r="D3276" s="6"/>
    </row>
    <row r="3277" spans="4:4">
      <c r="D3277" s="6"/>
    </row>
    <row r="3278" spans="4:4">
      <c r="D3278" s="6"/>
    </row>
    <row r="3279" spans="4:4">
      <c r="D3279" s="6"/>
    </row>
    <row r="3280" spans="4:4">
      <c r="D3280" s="6"/>
    </row>
    <row r="3281" spans="4:4">
      <c r="D3281" s="6"/>
    </row>
    <row r="3282" spans="4:4">
      <c r="D3282" s="6"/>
    </row>
    <row r="3283" spans="4:4">
      <c r="D3283" s="6"/>
    </row>
    <row r="3284" spans="4:4">
      <c r="D3284" s="6"/>
    </row>
    <row r="3285" spans="4:4">
      <c r="D3285" s="6"/>
    </row>
    <row r="3286" spans="4:4">
      <c r="D3286" s="6"/>
    </row>
    <row r="3287" spans="4:4">
      <c r="D3287" s="6"/>
    </row>
    <row r="3288" spans="4:4">
      <c r="D3288" s="6"/>
    </row>
    <row r="3289" spans="4:4">
      <c r="D3289" s="6"/>
    </row>
    <row r="3290" spans="4:4">
      <c r="D3290" s="6"/>
    </row>
    <row r="3291" spans="4:4">
      <c r="D3291" s="6"/>
    </row>
    <row r="3292" spans="4:4">
      <c r="D3292" s="6"/>
    </row>
    <row r="3293" spans="4:4">
      <c r="D3293" s="6"/>
    </row>
    <row r="3294" spans="4:4">
      <c r="D3294" s="6"/>
    </row>
    <row r="3295" spans="4:4">
      <c r="D3295" s="6"/>
    </row>
    <row r="3296" spans="4:4">
      <c r="D3296" s="6"/>
    </row>
    <row r="3297" spans="4:4">
      <c r="D3297" s="6"/>
    </row>
    <row r="3298" spans="4:4">
      <c r="D3298" s="6"/>
    </row>
    <row r="3299" spans="4:4">
      <c r="D3299" s="6"/>
    </row>
    <row r="3300" spans="4:4">
      <c r="D3300" s="6"/>
    </row>
    <row r="3301" spans="4:4">
      <c r="D3301" s="6"/>
    </row>
    <row r="3302" spans="4:4">
      <c r="D3302" s="6"/>
    </row>
    <row r="3303" spans="4:4">
      <c r="D3303" s="6"/>
    </row>
    <row r="3304" spans="4:4">
      <c r="D3304" s="6"/>
    </row>
    <row r="3305" spans="4:4">
      <c r="D3305" s="6"/>
    </row>
    <row r="3306" spans="4:4">
      <c r="D3306" s="6"/>
    </row>
    <row r="3307" spans="4:4">
      <c r="D3307" s="6"/>
    </row>
    <row r="3308" spans="4:4">
      <c r="D3308" s="6"/>
    </row>
    <row r="3309" spans="4:4">
      <c r="D3309" s="6"/>
    </row>
    <row r="3310" spans="4:4">
      <c r="D3310" s="6"/>
    </row>
    <row r="3311" spans="4:4">
      <c r="D3311" s="6"/>
    </row>
    <row r="3312" spans="4:4">
      <c r="D3312" s="6"/>
    </row>
    <row r="3313" spans="4:4">
      <c r="D3313" s="6"/>
    </row>
    <row r="3314" spans="4:4">
      <c r="D3314" s="6"/>
    </row>
    <row r="3315" spans="4:4">
      <c r="D3315" s="6"/>
    </row>
    <row r="3316" spans="4:4">
      <c r="D3316" s="6"/>
    </row>
    <row r="3317" spans="4:4">
      <c r="D3317" s="6"/>
    </row>
    <row r="3318" spans="4:4">
      <c r="D3318" s="6"/>
    </row>
    <row r="3319" spans="4:4">
      <c r="D3319" s="6"/>
    </row>
    <row r="3320" spans="4:4">
      <c r="D3320" s="6"/>
    </row>
    <row r="3321" spans="4:4">
      <c r="D3321" s="6"/>
    </row>
    <row r="3322" spans="4:4">
      <c r="D3322" s="6"/>
    </row>
    <row r="3323" spans="4:4">
      <c r="D3323" s="6"/>
    </row>
    <row r="3324" spans="4:4">
      <c r="D3324" s="6"/>
    </row>
    <row r="3325" spans="4:4">
      <c r="D3325" s="6"/>
    </row>
    <row r="3326" spans="4:4">
      <c r="D3326" s="6"/>
    </row>
    <row r="3327" spans="4:4">
      <c r="D3327" s="6"/>
    </row>
    <row r="3328" spans="4:4">
      <c r="D3328" s="6"/>
    </row>
    <row r="3329" spans="4:4">
      <c r="D3329" s="6"/>
    </row>
    <row r="3330" spans="4:4">
      <c r="D3330" s="6"/>
    </row>
    <row r="3331" spans="4:4">
      <c r="D3331" s="6"/>
    </row>
    <row r="3332" spans="4:4">
      <c r="D3332" s="6"/>
    </row>
    <row r="3333" spans="4:4">
      <c r="D3333" s="6"/>
    </row>
    <row r="3334" spans="4:4">
      <c r="D3334" s="6"/>
    </row>
    <row r="3335" spans="4:4">
      <c r="D3335" s="6"/>
    </row>
    <row r="3336" spans="4:4">
      <c r="D3336" s="6"/>
    </row>
    <row r="3337" spans="4:4">
      <c r="D3337" s="6"/>
    </row>
    <row r="3338" spans="4:4">
      <c r="D3338" s="6"/>
    </row>
    <row r="3339" spans="4:4">
      <c r="D3339" s="6"/>
    </row>
    <row r="3340" spans="4:4">
      <c r="D3340" s="6"/>
    </row>
    <row r="3341" spans="4:4">
      <c r="D3341" s="6"/>
    </row>
    <row r="3342" spans="4:4">
      <c r="D3342" s="6"/>
    </row>
    <row r="3343" spans="4:4">
      <c r="D3343" s="6"/>
    </row>
    <row r="3344" spans="4:4">
      <c r="D3344" s="6"/>
    </row>
    <row r="3345" spans="4:4">
      <c r="D3345" s="6"/>
    </row>
    <row r="3346" spans="4:4">
      <c r="D3346" s="6"/>
    </row>
    <row r="3347" spans="4:4">
      <c r="D3347" s="6"/>
    </row>
    <row r="3348" spans="4:4">
      <c r="D3348" s="6"/>
    </row>
    <row r="3349" spans="4:4">
      <c r="D3349" s="6"/>
    </row>
    <row r="3350" spans="4:4">
      <c r="D3350" s="6"/>
    </row>
    <row r="3351" spans="4:4">
      <c r="D3351" s="6"/>
    </row>
    <row r="3352" spans="4:4">
      <c r="D3352" s="6"/>
    </row>
    <row r="3353" spans="4:4">
      <c r="D3353" s="6"/>
    </row>
    <row r="3354" spans="4:4">
      <c r="D3354" s="6"/>
    </row>
    <row r="3355" spans="4:4">
      <c r="D3355" s="6"/>
    </row>
    <row r="3356" spans="4:4">
      <c r="D3356" s="6"/>
    </row>
    <row r="3357" spans="4:4">
      <c r="D3357" s="6"/>
    </row>
    <row r="3358" spans="4:4">
      <c r="D3358" s="6"/>
    </row>
    <row r="3359" spans="4:4">
      <c r="D3359" s="6"/>
    </row>
    <row r="3360" spans="4:4">
      <c r="D3360" s="6"/>
    </row>
    <row r="3361" spans="4:4">
      <c r="D3361" s="6"/>
    </row>
    <row r="3362" spans="4:4">
      <c r="D3362" s="6"/>
    </row>
    <row r="3363" spans="4:4">
      <c r="D3363" s="6"/>
    </row>
    <row r="3364" spans="4:4">
      <c r="D3364" s="6"/>
    </row>
    <row r="3365" spans="4:4">
      <c r="D3365" s="6"/>
    </row>
    <row r="3366" spans="4:4">
      <c r="D3366" s="6"/>
    </row>
    <row r="3367" spans="4:4">
      <c r="D3367" s="6"/>
    </row>
    <row r="3368" spans="4:4">
      <c r="D3368" s="6"/>
    </row>
    <row r="3369" spans="4:4">
      <c r="D3369" s="6"/>
    </row>
    <row r="3370" spans="4:4">
      <c r="D3370" s="6"/>
    </row>
    <row r="3371" spans="4:4">
      <c r="D3371" s="6"/>
    </row>
    <row r="3372" spans="4:4">
      <c r="D3372" s="6"/>
    </row>
    <row r="3373" spans="4:4">
      <c r="D3373" s="6"/>
    </row>
    <row r="3374" spans="4:4">
      <c r="D3374" s="6"/>
    </row>
    <row r="3375" spans="4:4">
      <c r="D3375" s="6"/>
    </row>
    <row r="3376" spans="4:4">
      <c r="D3376" s="6"/>
    </row>
    <row r="3377" spans="4:4">
      <c r="D3377" s="6"/>
    </row>
    <row r="3378" spans="4:4">
      <c r="D3378" s="6"/>
    </row>
    <row r="3379" spans="4:4">
      <c r="D3379" s="6"/>
    </row>
    <row r="3380" spans="4:4">
      <c r="D3380" s="6"/>
    </row>
    <row r="3381" spans="4:4">
      <c r="D3381" s="6"/>
    </row>
    <row r="3382" spans="4:4">
      <c r="D3382" s="6"/>
    </row>
    <row r="3383" spans="4:4">
      <c r="D3383" s="6"/>
    </row>
    <row r="3384" spans="4:4">
      <c r="D3384" s="6"/>
    </row>
    <row r="3385" spans="4:4">
      <c r="D3385" s="6"/>
    </row>
    <row r="3386" spans="4:4">
      <c r="D3386" s="6"/>
    </row>
    <row r="3387" spans="4:4">
      <c r="D3387" s="6"/>
    </row>
    <row r="3388" spans="4:4">
      <c r="D3388" s="6"/>
    </row>
    <row r="3389" spans="4:4">
      <c r="D3389" s="6"/>
    </row>
    <row r="3390" spans="4:4">
      <c r="D3390" s="6"/>
    </row>
    <row r="3391" spans="4:4">
      <c r="D3391" s="6"/>
    </row>
    <row r="3392" spans="4:4">
      <c r="D3392" s="6"/>
    </row>
    <row r="3393" spans="4:4">
      <c r="D3393" s="6"/>
    </row>
    <row r="3394" spans="4:4">
      <c r="D3394" s="6"/>
    </row>
    <row r="3395" spans="4:4">
      <c r="D3395" s="6"/>
    </row>
    <row r="3396" spans="4:4">
      <c r="D3396" s="6"/>
    </row>
    <row r="3397" spans="4:4">
      <c r="D3397" s="6"/>
    </row>
    <row r="3398" spans="4:4">
      <c r="D3398" s="6"/>
    </row>
    <row r="3399" spans="4:4">
      <c r="D3399" s="6"/>
    </row>
    <row r="3400" spans="4:4">
      <c r="D3400" s="6"/>
    </row>
    <row r="3401" spans="4:4">
      <c r="D3401" s="6"/>
    </row>
    <row r="3402" spans="4:4">
      <c r="D3402" s="6"/>
    </row>
    <row r="3403" spans="4:4">
      <c r="D3403" s="6"/>
    </row>
    <row r="3404" spans="4:4">
      <c r="D3404" s="6"/>
    </row>
    <row r="3405" spans="4:4">
      <c r="D3405" s="6"/>
    </row>
    <row r="3406" spans="4:4">
      <c r="D3406" s="6"/>
    </row>
    <row r="3407" spans="4:4">
      <c r="D3407" s="6"/>
    </row>
    <row r="3408" spans="4:4">
      <c r="D3408" s="6"/>
    </row>
    <row r="3409" spans="4:4">
      <c r="D3409" s="6"/>
    </row>
    <row r="3410" spans="4:4">
      <c r="D3410" s="6"/>
    </row>
    <row r="3411" spans="4:4">
      <c r="D3411" s="6"/>
    </row>
    <row r="3412" spans="4:4">
      <c r="D3412" s="6"/>
    </row>
    <row r="3413" spans="4:4">
      <c r="D3413" s="6"/>
    </row>
    <row r="3414" spans="4:4">
      <c r="D3414" s="6"/>
    </row>
    <row r="3415" spans="4:4">
      <c r="D3415" s="6"/>
    </row>
    <row r="3416" spans="4:4">
      <c r="D3416" s="6"/>
    </row>
    <row r="3417" spans="4:4">
      <c r="D3417" s="6"/>
    </row>
    <row r="3418" spans="4:4">
      <c r="D3418" s="6"/>
    </row>
    <row r="3419" spans="4:4">
      <c r="D3419" s="6"/>
    </row>
    <row r="3420" spans="4:4">
      <c r="D3420" s="6"/>
    </row>
    <row r="3421" spans="4:4">
      <c r="D3421" s="6"/>
    </row>
    <row r="3422" spans="4:4">
      <c r="D3422" s="6"/>
    </row>
    <row r="3423" spans="4:4">
      <c r="D3423" s="6"/>
    </row>
    <row r="3424" spans="4:4">
      <c r="D3424" s="6"/>
    </row>
    <row r="3425" spans="4:4">
      <c r="D3425" s="6"/>
    </row>
    <row r="3426" spans="4:4">
      <c r="D3426" s="6"/>
    </row>
    <row r="3427" spans="4:4">
      <c r="D3427" s="6"/>
    </row>
    <row r="3428" spans="4:4">
      <c r="D3428" s="6"/>
    </row>
    <row r="3429" spans="4:4">
      <c r="D3429" s="6"/>
    </row>
    <row r="3430" spans="4:4">
      <c r="D3430" s="6"/>
    </row>
    <row r="3431" spans="4:4">
      <c r="D3431" s="6"/>
    </row>
    <row r="3432" spans="4:4">
      <c r="D3432" s="6"/>
    </row>
    <row r="3433" spans="4:4">
      <c r="D3433" s="6"/>
    </row>
    <row r="3434" spans="4:4">
      <c r="D3434" s="6"/>
    </row>
    <row r="3435" spans="4:4">
      <c r="D3435" s="6"/>
    </row>
    <row r="3436" spans="4:4">
      <c r="D3436" s="6"/>
    </row>
    <row r="3437" spans="4:4">
      <c r="D3437" s="6"/>
    </row>
    <row r="3438" spans="4:4">
      <c r="D3438" s="6"/>
    </row>
    <row r="3439" spans="4:4">
      <c r="D3439" s="6"/>
    </row>
    <row r="3440" spans="4:4">
      <c r="D3440" s="6"/>
    </row>
    <row r="3441" spans="4:4">
      <c r="D3441" s="6"/>
    </row>
    <row r="3442" spans="4:4">
      <c r="D3442" s="6"/>
    </row>
    <row r="3443" spans="4:4">
      <c r="D3443" s="6"/>
    </row>
    <row r="3444" spans="4:4">
      <c r="D3444" s="6"/>
    </row>
    <row r="3445" spans="4:4">
      <c r="D3445" s="6"/>
    </row>
    <row r="3446" spans="4:4">
      <c r="D3446" s="6"/>
    </row>
    <row r="3447" spans="4:4">
      <c r="D3447" s="6"/>
    </row>
    <row r="3448" spans="4:4">
      <c r="D3448" s="6"/>
    </row>
    <row r="3449" spans="4:4">
      <c r="D3449" s="6"/>
    </row>
    <row r="3450" spans="4:4">
      <c r="D3450" s="6"/>
    </row>
    <row r="3451" spans="4:4">
      <c r="D3451" s="6"/>
    </row>
    <row r="3452" spans="4:4">
      <c r="D3452" s="6"/>
    </row>
    <row r="3453" spans="4:4">
      <c r="D3453" s="6"/>
    </row>
    <row r="3454" spans="4:4">
      <c r="D3454" s="6"/>
    </row>
    <row r="3455" spans="4:4">
      <c r="D3455" s="6"/>
    </row>
    <row r="3456" spans="4:4">
      <c r="D3456" s="6"/>
    </row>
    <row r="3457" spans="4:4">
      <c r="D3457" s="6"/>
    </row>
    <row r="3458" spans="4:4">
      <c r="D3458" s="6"/>
    </row>
    <row r="3459" spans="4:4">
      <c r="D3459" s="6"/>
    </row>
    <row r="3460" spans="4:4">
      <c r="D3460" s="6"/>
    </row>
    <row r="3461" spans="4:4">
      <c r="D3461" s="6"/>
    </row>
    <row r="3462" spans="4:4">
      <c r="D3462" s="6"/>
    </row>
    <row r="3463" spans="4:4">
      <c r="D3463" s="6"/>
    </row>
    <row r="3464" spans="4:4">
      <c r="D3464" s="6"/>
    </row>
    <row r="3465" spans="4:4">
      <c r="D3465" s="6"/>
    </row>
    <row r="3466" spans="4:4">
      <c r="D3466" s="6"/>
    </row>
    <row r="3467" spans="4:4">
      <c r="D3467" s="6"/>
    </row>
    <row r="3468" spans="4:4">
      <c r="D3468" s="6"/>
    </row>
    <row r="3469" spans="4:4">
      <c r="D3469" s="6"/>
    </row>
    <row r="3470" spans="4:4">
      <c r="D3470" s="6"/>
    </row>
    <row r="3471" spans="4:4">
      <c r="D3471" s="6"/>
    </row>
    <row r="3472" spans="4:4">
      <c r="D3472" s="6"/>
    </row>
    <row r="3473" spans="4:4">
      <c r="D3473" s="6"/>
    </row>
    <row r="3474" spans="4:4">
      <c r="D3474" s="6"/>
    </row>
    <row r="3475" spans="4:4">
      <c r="D3475" s="6"/>
    </row>
    <row r="3476" spans="4:4">
      <c r="D3476" s="6"/>
    </row>
    <row r="3477" spans="4:4">
      <c r="D3477" s="6"/>
    </row>
    <row r="3478" spans="4:4">
      <c r="D3478" s="6"/>
    </row>
    <row r="3479" spans="4:4">
      <c r="D3479" s="6"/>
    </row>
    <row r="3480" spans="4:4">
      <c r="D3480" s="6"/>
    </row>
    <row r="3481" spans="4:4">
      <c r="D3481" s="6"/>
    </row>
    <row r="3482" spans="4:4">
      <c r="D3482" s="6"/>
    </row>
    <row r="3483" spans="4:4">
      <c r="D3483" s="6"/>
    </row>
    <row r="3484" spans="4:4">
      <c r="D3484" s="6"/>
    </row>
    <row r="3485" spans="4:4">
      <c r="D3485" s="6"/>
    </row>
    <row r="3486" spans="4:4">
      <c r="D3486" s="6"/>
    </row>
    <row r="3487" spans="4:4">
      <c r="D3487" s="6"/>
    </row>
    <row r="3488" spans="4:4">
      <c r="D3488" s="6"/>
    </row>
    <row r="3489" spans="4:4">
      <c r="D3489" s="6"/>
    </row>
    <row r="3490" spans="4:4">
      <c r="D3490" s="6"/>
    </row>
    <row r="3491" spans="4:4">
      <c r="D3491" s="6"/>
    </row>
    <row r="3492" spans="4:4">
      <c r="D3492" s="6"/>
    </row>
    <row r="3493" spans="4:4">
      <c r="D3493" s="6"/>
    </row>
    <row r="3494" spans="4:4">
      <c r="D3494" s="6"/>
    </row>
    <row r="3495" spans="4:4">
      <c r="D3495" s="6"/>
    </row>
    <row r="3496" spans="4:4">
      <c r="D3496" s="6"/>
    </row>
    <row r="3497" spans="4:4">
      <c r="D3497" s="6"/>
    </row>
    <row r="3498" spans="4:4">
      <c r="D3498" s="6"/>
    </row>
    <row r="3499" spans="4:4">
      <c r="D3499" s="6"/>
    </row>
    <row r="3500" spans="4:4">
      <c r="D3500" s="6"/>
    </row>
    <row r="3501" spans="4:4">
      <c r="D3501" s="6"/>
    </row>
    <row r="3502" spans="4:4">
      <c r="D3502" s="6"/>
    </row>
    <row r="3503" spans="4:4">
      <c r="D3503" s="6"/>
    </row>
    <row r="3504" spans="4:4">
      <c r="D3504" s="6"/>
    </row>
    <row r="3505" spans="4:4">
      <c r="D3505" s="6"/>
    </row>
    <row r="3506" spans="4:4">
      <c r="D3506" s="6"/>
    </row>
    <row r="3507" spans="4:4">
      <c r="D3507" s="6"/>
    </row>
    <row r="3508" spans="4:4">
      <c r="D3508" s="6"/>
    </row>
    <row r="3509" spans="4:4">
      <c r="D3509" s="6"/>
    </row>
    <row r="3510" spans="4:4">
      <c r="D3510" s="6"/>
    </row>
    <row r="3511" spans="4:4">
      <c r="D3511" s="6"/>
    </row>
    <row r="3512" spans="4:4">
      <c r="D3512" s="6"/>
    </row>
    <row r="3513" spans="4:4">
      <c r="D3513" s="6"/>
    </row>
    <row r="3514" spans="4:4">
      <c r="D3514" s="6"/>
    </row>
    <row r="3515" spans="4:4">
      <c r="D3515" s="6"/>
    </row>
    <row r="3516" spans="4:4">
      <c r="D3516" s="6"/>
    </row>
    <row r="3517" spans="4:4">
      <c r="D3517" s="6"/>
    </row>
    <row r="3518" spans="4:4">
      <c r="D3518" s="6"/>
    </row>
    <row r="3519" spans="4:4">
      <c r="D3519" s="6"/>
    </row>
    <row r="3520" spans="4:4">
      <c r="D3520" s="6"/>
    </row>
    <row r="3521" spans="4:4">
      <c r="D3521" s="6"/>
    </row>
    <row r="3522" spans="4:4">
      <c r="D3522" s="6"/>
    </row>
    <row r="3523" spans="4:4">
      <c r="D3523" s="6"/>
    </row>
    <row r="3524" spans="4:4">
      <c r="D3524" s="6"/>
    </row>
    <row r="3525" spans="4:4">
      <c r="D3525" s="6"/>
    </row>
    <row r="3526" spans="4:4">
      <c r="D3526" s="6"/>
    </row>
    <row r="3527" spans="4:4">
      <c r="D3527" s="6"/>
    </row>
    <row r="3528" spans="4:4">
      <c r="D3528" s="6"/>
    </row>
    <row r="3529" spans="4:4">
      <c r="D3529" s="6"/>
    </row>
    <row r="3530" spans="4:4">
      <c r="D3530" s="6"/>
    </row>
    <row r="3531" spans="4:4">
      <c r="D3531" s="6"/>
    </row>
    <row r="3532" spans="4:4">
      <c r="D3532" s="6"/>
    </row>
    <row r="3533" spans="4:4">
      <c r="D3533" s="6"/>
    </row>
    <row r="3534" spans="4:4">
      <c r="D3534" s="6"/>
    </row>
    <row r="3535" spans="4:4">
      <c r="D3535" s="6"/>
    </row>
    <row r="3536" spans="4:4">
      <c r="D3536" s="6"/>
    </row>
    <row r="3537" spans="4:4">
      <c r="D3537" s="6"/>
    </row>
    <row r="3538" spans="4:4">
      <c r="D3538" s="6"/>
    </row>
    <row r="3539" spans="4:4">
      <c r="D3539" s="6"/>
    </row>
    <row r="3540" spans="4:4">
      <c r="D3540" s="6"/>
    </row>
    <row r="3541" spans="4:4">
      <c r="D3541" s="6"/>
    </row>
    <row r="3542" spans="4:4">
      <c r="D3542" s="6"/>
    </row>
    <row r="3543" spans="4:4">
      <c r="D3543" s="6"/>
    </row>
    <row r="3544" spans="4:4">
      <c r="D3544" s="6"/>
    </row>
    <row r="3545" spans="4:4">
      <c r="D3545" s="6"/>
    </row>
    <row r="3546" spans="4:4">
      <c r="D3546" s="6"/>
    </row>
    <row r="3547" spans="4:4">
      <c r="D3547" s="6"/>
    </row>
    <row r="3548" spans="4:4">
      <c r="D3548" s="6"/>
    </row>
    <row r="3549" spans="4:4">
      <c r="D3549" s="6"/>
    </row>
    <row r="3550" spans="4:4">
      <c r="D3550" s="6"/>
    </row>
    <row r="3551" spans="4:4">
      <c r="D3551" s="6"/>
    </row>
    <row r="3552" spans="4:4">
      <c r="D3552" s="6"/>
    </row>
    <row r="3553" spans="4:4">
      <c r="D3553" s="6"/>
    </row>
    <row r="3554" spans="4:4">
      <c r="D3554" s="6"/>
    </row>
    <row r="3555" spans="4:4">
      <c r="D3555" s="6"/>
    </row>
    <row r="3556" spans="4:4">
      <c r="D3556" s="6"/>
    </row>
    <row r="3557" spans="4:4">
      <c r="D3557" s="6"/>
    </row>
    <row r="3558" spans="4:4">
      <c r="D3558" s="6"/>
    </row>
    <row r="3559" spans="4:4">
      <c r="D3559" s="6"/>
    </row>
    <row r="3560" spans="4:4">
      <c r="D3560" s="6"/>
    </row>
    <row r="3561" spans="4:4">
      <c r="D3561" s="6"/>
    </row>
    <row r="3562" spans="4:4">
      <c r="D3562" s="6"/>
    </row>
    <row r="3563" spans="4:4">
      <c r="D3563" s="6"/>
    </row>
    <row r="3564" spans="4:4">
      <c r="D3564" s="6"/>
    </row>
    <row r="3565" spans="4:4">
      <c r="D3565" s="6"/>
    </row>
    <row r="3566" spans="4:4">
      <c r="D3566" s="6"/>
    </row>
    <row r="3567" spans="4:4">
      <c r="D3567" s="6"/>
    </row>
    <row r="3568" spans="4:4">
      <c r="D3568" s="6"/>
    </row>
    <row r="3569" spans="4:4">
      <c r="D3569" s="6"/>
    </row>
    <row r="3570" spans="4:4">
      <c r="D3570" s="6"/>
    </row>
    <row r="3571" spans="4:4">
      <c r="D3571" s="6"/>
    </row>
    <row r="3572" spans="4:4">
      <c r="D3572" s="6"/>
    </row>
    <row r="3573" spans="4:4">
      <c r="D3573" s="6"/>
    </row>
    <row r="3574" spans="4:4">
      <c r="D3574" s="6"/>
    </row>
    <row r="3575" spans="4:4">
      <c r="D3575" s="6"/>
    </row>
    <row r="3576" spans="4:4">
      <c r="D3576" s="6"/>
    </row>
    <row r="3577" spans="4:4">
      <c r="D3577" s="6"/>
    </row>
    <row r="3578" spans="4:4">
      <c r="D3578" s="6"/>
    </row>
    <row r="3579" spans="4:4">
      <c r="D3579" s="6"/>
    </row>
    <row r="3580" spans="4:4">
      <c r="D3580" s="6"/>
    </row>
    <row r="3581" spans="4:4">
      <c r="D3581" s="6"/>
    </row>
    <row r="3582" spans="4:4">
      <c r="D3582" s="6"/>
    </row>
    <row r="3583" spans="4:4">
      <c r="D3583" s="6"/>
    </row>
    <row r="3584" spans="4:4">
      <c r="D3584" s="6"/>
    </row>
    <row r="3585" spans="4:4">
      <c r="D3585" s="6"/>
    </row>
    <row r="3586" spans="4:4">
      <c r="D3586" s="6"/>
    </row>
    <row r="3587" spans="4:4">
      <c r="D3587" s="6"/>
    </row>
    <row r="3588" spans="4:4">
      <c r="D3588" s="6"/>
    </row>
    <row r="3589" spans="4:4">
      <c r="D3589" s="6"/>
    </row>
    <row r="3590" spans="4:4">
      <c r="D3590" s="6"/>
    </row>
    <row r="3591" spans="4:4">
      <c r="D3591" s="6"/>
    </row>
    <row r="3592" spans="4:4">
      <c r="D3592" s="6"/>
    </row>
    <row r="3593" spans="4:4">
      <c r="D3593" s="6"/>
    </row>
    <row r="3594" spans="4:4">
      <c r="D3594" s="6"/>
    </row>
    <row r="3595" spans="4:4">
      <c r="D3595" s="6"/>
    </row>
    <row r="3596" spans="4:4">
      <c r="D3596" s="6"/>
    </row>
    <row r="3597" spans="4:4">
      <c r="D3597" s="6"/>
    </row>
    <row r="3598" spans="4:4">
      <c r="D3598" s="6"/>
    </row>
    <row r="3599" spans="4:4">
      <c r="D3599" s="6"/>
    </row>
    <row r="3600" spans="4:4">
      <c r="D3600" s="6"/>
    </row>
    <row r="3601" spans="4:4">
      <c r="D3601" s="6"/>
    </row>
    <row r="3602" spans="4:4">
      <c r="D3602" s="6"/>
    </row>
    <row r="3603" spans="4:4">
      <c r="D3603" s="6"/>
    </row>
    <row r="3604" spans="4:4">
      <c r="D3604" s="6"/>
    </row>
    <row r="3605" spans="4:4">
      <c r="D3605" s="6"/>
    </row>
    <row r="3606" spans="4:4">
      <c r="D3606" s="6"/>
    </row>
    <row r="3607" spans="4:4">
      <c r="D3607" s="6"/>
    </row>
    <row r="3608" spans="4:4">
      <c r="D3608" s="6"/>
    </row>
    <row r="3609" spans="4:4">
      <c r="D3609" s="6"/>
    </row>
    <row r="3610" spans="4:4">
      <c r="D3610" s="6"/>
    </row>
    <row r="3611" spans="4:4">
      <c r="D3611" s="6"/>
    </row>
    <row r="3612" spans="4:4">
      <c r="D3612" s="6"/>
    </row>
    <row r="3613" spans="4:4">
      <c r="D3613" s="6"/>
    </row>
    <row r="3614" spans="4:4">
      <c r="D3614" s="6"/>
    </row>
    <row r="3615" spans="4:4">
      <c r="D3615" s="6"/>
    </row>
    <row r="3616" spans="4:4">
      <c r="D3616" s="6"/>
    </row>
    <row r="3617" spans="4:4">
      <c r="D3617" s="6"/>
    </row>
    <row r="3618" spans="4:4">
      <c r="D3618" s="6"/>
    </row>
    <row r="3619" spans="4:4">
      <c r="D3619" s="6"/>
    </row>
    <row r="3620" spans="4:4">
      <c r="D3620" s="6"/>
    </row>
    <row r="3621" spans="4:4">
      <c r="D3621" s="6"/>
    </row>
    <row r="3622" spans="4:4">
      <c r="D3622" s="6"/>
    </row>
    <row r="3623" spans="4:4">
      <c r="D3623" s="6"/>
    </row>
    <row r="3624" spans="4:4">
      <c r="D3624" s="6"/>
    </row>
    <row r="3625" spans="4:4">
      <c r="D3625" s="6"/>
    </row>
    <row r="3626" spans="4:4">
      <c r="D3626" s="6"/>
    </row>
    <row r="3627" spans="4:4">
      <c r="D3627" s="6"/>
    </row>
    <row r="3628" spans="4:4">
      <c r="D3628" s="6"/>
    </row>
    <row r="3629" spans="4:4">
      <c r="D3629" s="6"/>
    </row>
    <row r="3630" spans="4:4">
      <c r="D3630" s="6"/>
    </row>
    <row r="3631" spans="4:4">
      <c r="D3631" s="6"/>
    </row>
    <row r="3632" spans="4:4">
      <c r="D3632" s="6"/>
    </row>
    <row r="3633" spans="4:4">
      <c r="D3633" s="6"/>
    </row>
    <row r="3634" spans="4:4">
      <c r="D3634" s="6"/>
    </row>
    <row r="3635" spans="4:4">
      <c r="D3635" s="6"/>
    </row>
    <row r="3636" spans="4:4">
      <c r="D3636" s="6"/>
    </row>
    <row r="3637" spans="4:4">
      <c r="D3637" s="6"/>
    </row>
    <row r="3638" spans="4:4">
      <c r="D3638" s="6"/>
    </row>
    <row r="3639" spans="4:4">
      <c r="D3639" s="6"/>
    </row>
    <row r="3640" spans="4:4">
      <c r="D3640" s="6"/>
    </row>
    <row r="3641" spans="4:4">
      <c r="D3641" s="6"/>
    </row>
    <row r="3642" spans="4:4">
      <c r="D3642" s="6"/>
    </row>
    <row r="3643" spans="4:4">
      <c r="D3643" s="6"/>
    </row>
    <row r="3644" spans="4:4">
      <c r="D3644" s="6"/>
    </row>
    <row r="3645" spans="4:4">
      <c r="D3645" s="6"/>
    </row>
    <row r="3646" spans="4:4">
      <c r="D3646" s="6"/>
    </row>
    <row r="3647" spans="4:4">
      <c r="D3647" s="6"/>
    </row>
    <row r="3648" spans="4:4">
      <c r="D3648" s="6"/>
    </row>
    <row r="3649" spans="4:4">
      <c r="D3649" s="6"/>
    </row>
    <row r="3650" spans="4:4">
      <c r="D3650" s="6"/>
    </row>
    <row r="3651" spans="4:4">
      <c r="D3651" s="6"/>
    </row>
    <row r="3652" spans="4:4">
      <c r="D3652" s="6"/>
    </row>
    <row r="3653" spans="4:4">
      <c r="D3653" s="6"/>
    </row>
    <row r="3654" spans="4:4">
      <c r="D3654" s="6"/>
    </row>
    <row r="3655" spans="4:4">
      <c r="D3655" s="6"/>
    </row>
    <row r="3656" spans="4:4">
      <c r="D3656" s="6"/>
    </row>
    <row r="3657" spans="4:4">
      <c r="D3657" s="6"/>
    </row>
    <row r="3658" spans="4:4">
      <c r="D3658" s="6"/>
    </row>
    <row r="3659" spans="4:4">
      <c r="D3659" s="6"/>
    </row>
    <row r="3660" spans="4:4">
      <c r="D3660" s="6"/>
    </row>
    <row r="3661" spans="4:4">
      <c r="D3661" s="6"/>
    </row>
    <row r="3662" spans="4:4">
      <c r="D3662" s="6"/>
    </row>
    <row r="3663" spans="4:4">
      <c r="D3663" s="6"/>
    </row>
    <row r="3664" spans="4:4">
      <c r="D3664" s="6"/>
    </row>
    <row r="3665" spans="4:4">
      <c r="D3665" s="6"/>
    </row>
    <row r="3666" spans="4:4">
      <c r="D3666" s="6"/>
    </row>
    <row r="3667" spans="4:4">
      <c r="D3667" s="6"/>
    </row>
    <row r="3668" spans="4:4">
      <c r="D3668" s="6"/>
    </row>
    <row r="3669" spans="4:4">
      <c r="D3669" s="6"/>
    </row>
    <row r="3670" spans="4:4">
      <c r="D3670" s="6"/>
    </row>
    <row r="3671" spans="4:4">
      <c r="D3671" s="6"/>
    </row>
    <row r="3672" spans="4:4">
      <c r="D3672" s="6"/>
    </row>
    <row r="3673" spans="4:4">
      <c r="D3673" s="6"/>
    </row>
    <row r="3674" spans="4:4">
      <c r="D3674" s="6"/>
    </row>
    <row r="3675" spans="4:4">
      <c r="D3675" s="6"/>
    </row>
    <row r="3676" spans="4:4">
      <c r="D3676" s="6"/>
    </row>
    <row r="3677" spans="4:4">
      <c r="D3677" s="6"/>
    </row>
    <row r="3678" spans="4:4">
      <c r="D3678" s="6"/>
    </row>
    <row r="3679" spans="4:4">
      <c r="D3679" s="6"/>
    </row>
    <row r="3680" spans="4:4">
      <c r="D3680" s="6"/>
    </row>
    <row r="3681" spans="4:4">
      <c r="D3681" s="6"/>
    </row>
    <row r="3682" spans="4:4">
      <c r="D3682" s="6"/>
    </row>
    <row r="3683" spans="4:4">
      <c r="D3683" s="6"/>
    </row>
    <row r="3684" spans="4:4">
      <c r="D3684" s="6"/>
    </row>
    <row r="3685" spans="4:4">
      <c r="D3685" s="6"/>
    </row>
    <row r="3686" spans="4:4">
      <c r="D3686" s="6"/>
    </row>
    <row r="3687" spans="4:4">
      <c r="D3687" s="6"/>
    </row>
    <row r="3688" spans="4:4">
      <c r="D3688" s="6"/>
    </row>
    <row r="3689" spans="4:4">
      <c r="D3689" s="6"/>
    </row>
    <row r="3690" spans="4:4">
      <c r="D3690" s="6"/>
    </row>
    <row r="3691" spans="4:4">
      <c r="D3691" s="6"/>
    </row>
    <row r="3692" spans="4:4">
      <c r="D3692" s="6"/>
    </row>
    <row r="3693" spans="4:4">
      <c r="D3693" s="6"/>
    </row>
    <row r="3694" spans="4:4">
      <c r="D3694" s="6"/>
    </row>
    <row r="3695" spans="4:4">
      <c r="D3695" s="6"/>
    </row>
    <row r="3696" spans="4:4">
      <c r="D3696" s="6"/>
    </row>
    <row r="3697" spans="4:4">
      <c r="D3697" s="6"/>
    </row>
    <row r="3698" spans="4:4">
      <c r="D3698" s="6"/>
    </row>
    <row r="3699" spans="4:4">
      <c r="D3699" s="6"/>
    </row>
    <row r="3700" spans="4:4">
      <c r="D3700" s="6"/>
    </row>
    <row r="3701" spans="4:4">
      <c r="D3701" s="6"/>
    </row>
    <row r="3702" spans="4:4">
      <c r="D3702" s="6"/>
    </row>
    <row r="3703" spans="4:4">
      <c r="D3703" s="6"/>
    </row>
    <row r="3704" spans="4:4">
      <c r="D3704" s="6"/>
    </row>
    <row r="3705" spans="4:4">
      <c r="D3705" s="6"/>
    </row>
    <row r="3706" spans="4:4">
      <c r="D3706" s="6"/>
    </row>
    <row r="3707" spans="4:4">
      <c r="D3707" s="6"/>
    </row>
    <row r="3708" spans="4:4">
      <c r="D3708" s="6"/>
    </row>
    <row r="3709" spans="4:4">
      <c r="D3709" s="6"/>
    </row>
    <row r="3710" spans="4:4">
      <c r="D3710" s="6"/>
    </row>
    <row r="3711" spans="4:4">
      <c r="D3711" s="6"/>
    </row>
    <row r="3712" spans="4:4">
      <c r="D3712" s="6"/>
    </row>
    <row r="3713" spans="4:4">
      <c r="D3713" s="6"/>
    </row>
    <row r="3714" spans="4:4">
      <c r="D3714" s="6"/>
    </row>
    <row r="3715" spans="4:4">
      <c r="D3715" s="6"/>
    </row>
    <row r="3716" spans="4:4">
      <c r="D3716" s="6"/>
    </row>
    <row r="3717" spans="4:4">
      <c r="D3717" s="6"/>
    </row>
    <row r="3718" spans="4:4">
      <c r="D3718" s="6"/>
    </row>
    <row r="3719" spans="4:4">
      <c r="D3719" s="6"/>
    </row>
    <row r="3720" spans="4:4">
      <c r="D3720" s="6"/>
    </row>
    <row r="3721" spans="4:4">
      <c r="D3721" s="6"/>
    </row>
    <row r="3722" spans="4:4">
      <c r="D3722" s="6"/>
    </row>
    <row r="3723" spans="4:4">
      <c r="D3723" s="6"/>
    </row>
    <row r="3724" spans="4:4">
      <c r="D3724" s="6"/>
    </row>
    <row r="3725" spans="4:4">
      <c r="D3725" s="6"/>
    </row>
    <row r="3726" spans="4:4">
      <c r="D3726" s="6"/>
    </row>
    <row r="3727" spans="4:4">
      <c r="D3727" s="6"/>
    </row>
    <row r="3728" spans="4:4">
      <c r="D3728" s="6"/>
    </row>
    <row r="3729" spans="4:4">
      <c r="D3729" s="6"/>
    </row>
    <row r="3730" spans="4:4">
      <c r="D3730" s="6"/>
    </row>
    <row r="3731" spans="4:4">
      <c r="D3731" s="6"/>
    </row>
    <row r="3732" spans="4:4">
      <c r="D3732" s="6"/>
    </row>
    <row r="3733" spans="4:4">
      <c r="D3733" s="6"/>
    </row>
    <row r="3734" spans="4:4">
      <c r="D3734" s="6"/>
    </row>
    <row r="3735" spans="4:4">
      <c r="D3735" s="6"/>
    </row>
    <row r="3736" spans="4:4">
      <c r="D3736" s="6"/>
    </row>
    <row r="3737" spans="4:4">
      <c r="D3737" s="6"/>
    </row>
    <row r="3738" spans="4:4">
      <c r="D3738" s="6"/>
    </row>
    <row r="3739" spans="4:4">
      <c r="D3739" s="6"/>
    </row>
    <row r="3740" spans="4:4">
      <c r="D3740" s="6"/>
    </row>
    <row r="3741" spans="4:4">
      <c r="D3741" s="6"/>
    </row>
    <row r="3742" spans="4:4">
      <c r="D3742" s="6"/>
    </row>
    <row r="3743" spans="4:4">
      <c r="D3743" s="6"/>
    </row>
    <row r="3744" spans="4:4">
      <c r="D3744" s="6"/>
    </row>
    <row r="3745" spans="4:4">
      <c r="D3745" s="6"/>
    </row>
    <row r="3746" spans="4:4">
      <c r="D3746" s="6"/>
    </row>
    <row r="3747" spans="4:4">
      <c r="D3747" s="6"/>
    </row>
    <row r="3748" spans="4:4">
      <c r="D3748" s="6"/>
    </row>
    <row r="3749" spans="4:4">
      <c r="D3749" s="6"/>
    </row>
    <row r="3750" spans="4:4">
      <c r="D3750" s="6"/>
    </row>
    <row r="3751" spans="4:4">
      <c r="D3751" s="6"/>
    </row>
    <row r="3752" spans="4:4">
      <c r="D3752" s="6"/>
    </row>
    <row r="3753" spans="4:4">
      <c r="D3753" s="6"/>
    </row>
    <row r="3754" spans="4:4">
      <c r="D3754" s="6"/>
    </row>
    <row r="3755" spans="4:4">
      <c r="D3755" s="6"/>
    </row>
    <row r="3756" spans="4:4">
      <c r="D3756" s="6"/>
    </row>
    <row r="3757" spans="4:4">
      <c r="D3757" s="6"/>
    </row>
    <row r="3758" spans="4:4">
      <c r="D3758" s="6"/>
    </row>
    <row r="3759" spans="4:4">
      <c r="D3759" s="6"/>
    </row>
    <row r="3760" spans="4:4">
      <c r="D3760" s="6"/>
    </row>
    <row r="3761" spans="4:4">
      <c r="D3761" s="6"/>
    </row>
    <row r="3762" spans="4:4">
      <c r="D3762" s="6"/>
    </row>
    <row r="3763" spans="4:4">
      <c r="D3763" s="6"/>
    </row>
    <row r="3764" spans="4:4">
      <c r="D3764" s="6"/>
    </row>
    <row r="3765" spans="4:4">
      <c r="D3765" s="6"/>
    </row>
    <row r="3766" spans="4:4">
      <c r="D3766" s="6"/>
    </row>
    <row r="3767" spans="4:4">
      <c r="D3767" s="6"/>
    </row>
    <row r="3768" spans="4:4">
      <c r="D3768" s="6"/>
    </row>
    <row r="3769" spans="4:4">
      <c r="D3769" s="6"/>
    </row>
    <row r="3770" spans="4:4">
      <c r="D3770" s="6"/>
    </row>
    <row r="3771" spans="4:4">
      <c r="D3771" s="6"/>
    </row>
    <row r="3772" spans="4:4">
      <c r="D3772" s="6"/>
    </row>
    <row r="3773" spans="4:4">
      <c r="D3773" s="6"/>
    </row>
    <row r="3774" spans="4:4">
      <c r="D3774" s="6"/>
    </row>
    <row r="3775" spans="4:4">
      <c r="D3775" s="6"/>
    </row>
    <row r="3776" spans="4:4">
      <c r="D3776" s="6"/>
    </row>
    <row r="3777" spans="4:4">
      <c r="D3777" s="6"/>
    </row>
    <row r="3778" spans="4:4">
      <c r="D3778" s="6"/>
    </row>
    <row r="3779" spans="4:4">
      <c r="D3779" s="6"/>
    </row>
    <row r="3780" spans="4:4">
      <c r="D3780" s="6"/>
    </row>
    <row r="3781" spans="4:4">
      <c r="D3781" s="6"/>
    </row>
    <row r="3782" spans="4:4">
      <c r="D3782" s="6"/>
    </row>
    <row r="3783" spans="4:4">
      <c r="D3783" s="6"/>
    </row>
    <row r="3784" spans="4:4">
      <c r="D3784" s="6"/>
    </row>
    <row r="3785" spans="4:4">
      <c r="D3785" s="6"/>
    </row>
    <row r="3786" spans="4:4">
      <c r="D3786" s="6"/>
    </row>
    <row r="3787" spans="4:4">
      <c r="D3787" s="6"/>
    </row>
    <row r="3788" spans="4:4">
      <c r="D3788" s="6"/>
    </row>
    <row r="3789" spans="4:4">
      <c r="D3789" s="6"/>
    </row>
    <row r="3790" spans="4:4">
      <c r="D3790" s="6"/>
    </row>
    <row r="3791" spans="4:4">
      <c r="D3791" s="6"/>
    </row>
    <row r="3792" spans="4:4">
      <c r="D3792" s="6"/>
    </row>
    <row r="3793" spans="4:4">
      <c r="D3793" s="6"/>
    </row>
    <row r="3794" spans="4:4">
      <c r="D3794" s="6"/>
    </row>
    <row r="3795" spans="4:4">
      <c r="D3795" s="6"/>
    </row>
    <row r="3796" spans="4:4">
      <c r="D3796" s="6"/>
    </row>
    <row r="3797" spans="4:4">
      <c r="D3797" s="6"/>
    </row>
    <row r="3798" spans="4:4">
      <c r="D3798" s="6"/>
    </row>
    <row r="3799" spans="4:4">
      <c r="D3799" s="6"/>
    </row>
    <row r="3800" spans="4:4">
      <c r="D3800" s="6"/>
    </row>
    <row r="3801" spans="4:4">
      <c r="D3801" s="6"/>
    </row>
    <row r="3802" spans="4:4">
      <c r="D3802" s="6"/>
    </row>
    <row r="3803" spans="4:4">
      <c r="D3803" s="6"/>
    </row>
    <row r="3804" spans="4:4">
      <c r="D3804" s="6"/>
    </row>
    <row r="3805" spans="4:4">
      <c r="D3805" s="6"/>
    </row>
    <row r="3806" spans="4:4">
      <c r="D3806" s="6"/>
    </row>
    <row r="3807" spans="4:4">
      <c r="D3807" s="6"/>
    </row>
    <row r="3808" spans="4:4">
      <c r="D3808" s="6"/>
    </row>
    <row r="3809" spans="4:4">
      <c r="D3809" s="6"/>
    </row>
    <row r="3810" spans="4:4">
      <c r="D3810" s="6"/>
    </row>
    <row r="3811" spans="4:4">
      <c r="D3811" s="6"/>
    </row>
    <row r="3812" spans="4:4">
      <c r="D3812" s="6"/>
    </row>
    <row r="3813" spans="4:4">
      <c r="D3813" s="6"/>
    </row>
    <row r="3814" spans="4:4">
      <c r="D3814" s="6"/>
    </row>
    <row r="3815" spans="4:4">
      <c r="D3815" s="6"/>
    </row>
    <row r="3816" spans="4:4">
      <c r="D3816" s="6"/>
    </row>
    <row r="3817" spans="4:4">
      <c r="D3817" s="6"/>
    </row>
    <row r="3818" spans="4:4">
      <c r="D3818" s="6"/>
    </row>
    <row r="3819" spans="4:4">
      <c r="D3819" s="6"/>
    </row>
    <row r="3820" spans="4:4">
      <c r="D3820" s="6"/>
    </row>
    <row r="3821" spans="4:4">
      <c r="D3821" s="6"/>
    </row>
    <row r="3822" spans="4:4">
      <c r="D3822" s="6"/>
    </row>
    <row r="3823" spans="4:4">
      <c r="D3823" s="6"/>
    </row>
    <row r="3824" spans="4:4">
      <c r="D3824" s="6"/>
    </row>
    <row r="3825" spans="4:4">
      <c r="D3825" s="6"/>
    </row>
    <row r="3826" spans="4:4">
      <c r="D3826" s="6"/>
    </row>
    <row r="3827" spans="4:4">
      <c r="D3827" s="6"/>
    </row>
    <row r="3828" spans="4:4">
      <c r="D3828" s="6"/>
    </row>
    <row r="3829" spans="4:4">
      <c r="D3829" s="6"/>
    </row>
    <row r="3830" spans="4:4">
      <c r="D3830" s="6"/>
    </row>
    <row r="3831" spans="4:4">
      <c r="D3831" s="6"/>
    </row>
    <row r="3832" spans="4:4">
      <c r="D3832" s="6"/>
    </row>
    <row r="3833" spans="4:4">
      <c r="D3833" s="6"/>
    </row>
    <row r="3834" spans="4:4">
      <c r="D3834" s="6"/>
    </row>
    <row r="3835" spans="4:4">
      <c r="D3835" s="6"/>
    </row>
    <row r="3836" spans="4:4">
      <c r="D3836" s="6"/>
    </row>
    <row r="3837" spans="4:4">
      <c r="D3837" s="6"/>
    </row>
    <row r="3838" spans="4:4">
      <c r="D3838" s="6"/>
    </row>
    <row r="3839" spans="4:4">
      <c r="D3839" s="6"/>
    </row>
    <row r="3840" spans="4:4">
      <c r="D3840" s="6"/>
    </row>
    <row r="3841" spans="4:4">
      <c r="D3841" s="6"/>
    </row>
    <row r="3842" spans="4:4">
      <c r="D3842" s="6"/>
    </row>
    <row r="3843" spans="4:4">
      <c r="D3843" s="6"/>
    </row>
    <row r="3844" spans="4:4">
      <c r="D3844" s="6"/>
    </row>
    <row r="3845" spans="4:4">
      <c r="D3845" s="6"/>
    </row>
    <row r="3846" spans="4:4">
      <c r="D3846" s="6"/>
    </row>
    <row r="3847" spans="4:4">
      <c r="D3847" s="6"/>
    </row>
    <row r="3848" spans="4:4">
      <c r="D3848" s="6"/>
    </row>
    <row r="3849" spans="4:4">
      <c r="D3849" s="6"/>
    </row>
    <row r="3850" spans="4:4">
      <c r="D3850" s="6"/>
    </row>
    <row r="3851" spans="4:4">
      <c r="D3851" s="6"/>
    </row>
    <row r="3852" spans="4:4">
      <c r="D3852" s="6"/>
    </row>
    <row r="3853" spans="4:4">
      <c r="D3853" s="6"/>
    </row>
    <row r="3854" spans="4:4">
      <c r="D3854" s="6"/>
    </row>
    <row r="3855" spans="4:4">
      <c r="D3855" s="6"/>
    </row>
    <row r="3856" spans="4:4">
      <c r="D3856" s="6"/>
    </row>
    <row r="3857" spans="4:4">
      <c r="D3857" s="6"/>
    </row>
    <row r="3858" spans="4:4">
      <c r="D3858" s="6"/>
    </row>
    <row r="3859" spans="4:4">
      <c r="D3859" s="6"/>
    </row>
    <row r="3860" spans="4:4">
      <c r="D3860" s="6"/>
    </row>
    <row r="3861" spans="4:4">
      <c r="D3861" s="6"/>
    </row>
    <row r="3862" spans="4:4">
      <c r="D3862" s="6"/>
    </row>
    <row r="3863" spans="4:4">
      <c r="D3863" s="6"/>
    </row>
    <row r="3864" spans="4:4">
      <c r="D3864" s="6"/>
    </row>
    <row r="3865" spans="4:4">
      <c r="D3865" s="6"/>
    </row>
    <row r="3866" spans="4:4">
      <c r="D3866" s="6"/>
    </row>
    <row r="3867" spans="4:4">
      <c r="D3867" s="6"/>
    </row>
    <row r="3868" spans="4:4">
      <c r="D3868" s="6"/>
    </row>
    <row r="3869" spans="4:4">
      <c r="D3869" s="6"/>
    </row>
    <row r="3870" spans="4:4">
      <c r="D3870" s="6"/>
    </row>
    <row r="3871" spans="4:4">
      <c r="D3871" s="6"/>
    </row>
    <row r="3872" spans="4:4">
      <c r="D3872" s="6"/>
    </row>
    <row r="3873" spans="4:4">
      <c r="D3873" s="6"/>
    </row>
    <row r="3874" spans="4:4">
      <c r="D3874" s="6"/>
    </row>
    <row r="3875" spans="4:4">
      <c r="D3875" s="6"/>
    </row>
    <row r="3876" spans="4:4">
      <c r="D3876" s="6"/>
    </row>
    <row r="3877" spans="4:4">
      <c r="D3877" s="6"/>
    </row>
    <row r="3878" spans="4:4">
      <c r="D3878" s="6"/>
    </row>
    <row r="3879" spans="4:4">
      <c r="D3879" s="6"/>
    </row>
    <row r="3880" spans="4:4">
      <c r="D3880" s="6"/>
    </row>
    <row r="3881" spans="4:4">
      <c r="D3881" s="6"/>
    </row>
    <row r="3882" spans="4:4">
      <c r="D3882" s="6"/>
    </row>
    <row r="3883" spans="4:4">
      <c r="D3883" s="6"/>
    </row>
    <row r="3884" spans="4:4">
      <c r="D3884" s="6"/>
    </row>
    <row r="3885" spans="4:4">
      <c r="D3885" s="6"/>
    </row>
    <row r="3886" spans="4:4">
      <c r="D3886" s="6"/>
    </row>
    <row r="3887" spans="4:4">
      <c r="D3887" s="6"/>
    </row>
    <row r="3888" spans="4:4">
      <c r="D3888" s="6"/>
    </row>
    <row r="3889" spans="4:4">
      <c r="D3889" s="6"/>
    </row>
    <row r="3890" spans="4:4">
      <c r="D3890" s="6"/>
    </row>
    <row r="3891" spans="4:4">
      <c r="D3891" s="6"/>
    </row>
    <row r="3892" spans="4:4">
      <c r="D3892" s="6"/>
    </row>
    <row r="3893" spans="4:4">
      <c r="D3893" s="6"/>
    </row>
    <row r="3894" spans="4:4">
      <c r="D3894" s="6"/>
    </row>
    <row r="3895" spans="4:4">
      <c r="D3895" s="6"/>
    </row>
    <row r="3896" spans="4:4">
      <c r="D3896" s="6"/>
    </row>
    <row r="3897" spans="4:4">
      <c r="D3897" s="6"/>
    </row>
    <row r="3898" spans="4:4">
      <c r="D3898" s="6"/>
    </row>
    <row r="3899" spans="4:4">
      <c r="D3899" s="6"/>
    </row>
    <row r="3900" spans="4:4">
      <c r="D3900" s="6"/>
    </row>
    <row r="3901" spans="4:4">
      <c r="D3901" s="6"/>
    </row>
    <row r="3902" spans="4:4">
      <c r="D3902" s="6"/>
    </row>
    <row r="3903" spans="4:4">
      <c r="D3903" s="6"/>
    </row>
    <row r="3904" spans="4:4">
      <c r="D3904" s="6"/>
    </row>
    <row r="3905" spans="4:4">
      <c r="D3905" s="6"/>
    </row>
    <row r="3906" spans="4:4">
      <c r="D3906" s="6"/>
    </row>
    <row r="3907" spans="4:4">
      <c r="D3907" s="6"/>
    </row>
    <row r="3908" spans="4:4">
      <c r="D3908" s="6"/>
    </row>
    <row r="3909" spans="4:4">
      <c r="D3909" s="6"/>
    </row>
    <row r="3910" spans="4:4">
      <c r="D3910" s="6"/>
    </row>
    <row r="3911" spans="4:4">
      <c r="D3911" s="6"/>
    </row>
    <row r="3912" spans="4:4">
      <c r="D3912" s="6"/>
    </row>
    <row r="3913" spans="4:4">
      <c r="D3913" s="6"/>
    </row>
    <row r="3914" spans="4:4">
      <c r="D3914" s="6"/>
    </row>
    <row r="3915" spans="4:4">
      <c r="D3915" s="6"/>
    </row>
    <row r="3916" spans="4:4">
      <c r="D3916" s="6"/>
    </row>
    <row r="3917" spans="4:4">
      <c r="D3917" s="6"/>
    </row>
    <row r="3918" spans="4:4">
      <c r="D3918" s="6"/>
    </row>
    <row r="3919" spans="4:4">
      <c r="D3919" s="6"/>
    </row>
    <row r="3920" spans="4:4">
      <c r="D3920" s="6"/>
    </row>
    <row r="3921" spans="4:4">
      <c r="D3921" s="6"/>
    </row>
    <row r="3922" spans="4:4">
      <c r="D3922" s="6"/>
    </row>
    <row r="3923" spans="4:4">
      <c r="D3923" s="6"/>
    </row>
    <row r="3924" spans="4:4">
      <c r="D3924" s="6"/>
    </row>
    <row r="3925" spans="4:4">
      <c r="D3925" s="6"/>
    </row>
    <row r="3926" spans="4:4">
      <c r="D3926" s="6"/>
    </row>
    <row r="3927" spans="4:4">
      <c r="D3927" s="6"/>
    </row>
    <row r="3928" spans="4:4">
      <c r="D3928" s="6"/>
    </row>
    <row r="3929" spans="4:4">
      <c r="D3929" s="6"/>
    </row>
    <row r="3930" spans="4:4">
      <c r="D3930" s="6"/>
    </row>
    <row r="3931" spans="4:4">
      <c r="D3931" s="6"/>
    </row>
    <row r="3932" spans="4:4">
      <c r="D3932" s="6"/>
    </row>
    <row r="3933" spans="4:4">
      <c r="D3933" s="6"/>
    </row>
    <row r="3934" spans="4:4">
      <c r="D3934" s="6"/>
    </row>
    <row r="3935" spans="4:4">
      <c r="D3935" s="6"/>
    </row>
    <row r="3936" spans="4:4">
      <c r="D3936" s="6"/>
    </row>
    <row r="3937" spans="4:4">
      <c r="D3937" s="6"/>
    </row>
    <row r="3938" spans="4:4">
      <c r="D3938" s="6"/>
    </row>
    <row r="3939" spans="4:4">
      <c r="D3939" s="6"/>
    </row>
    <row r="3940" spans="4:4">
      <c r="D3940" s="6"/>
    </row>
    <row r="3941" spans="4:4">
      <c r="D3941" s="6"/>
    </row>
    <row r="3942" spans="4:4">
      <c r="D3942" s="6"/>
    </row>
    <row r="3943" spans="4:4">
      <c r="D3943" s="6"/>
    </row>
    <row r="3944" spans="4:4">
      <c r="D3944" s="6"/>
    </row>
    <row r="3945" spans="4:4">
      <c r="D3945" s="6"/>
    </row>
    <row r="3946" spans="4:4">
      <c r="D3946" s="6"/>
    </row>
    <row r="3947" spans="4:4">
      <c r="D3947" s="6"/>
    </row>
    <row r="3948" spans="4:4">
      <c r="D3948" s="6"/>
    </row>
    <row r="3949" spans="4:4">
      <c r="D3949" s="6"/>
    </row>
    <row r="3950" spans="4:4">
      <c r="D3950" s="6"/>
    </row>
    <row r="3951" spans="4:4">
      <c r="D3951" s="6"/>
    </row>
    <row r="3952" spans="4:4">
      <c r="D3952" s="6"/>
    </row>
    <row r="3953" spans="4:4">
      <c r="D3953" s="6"/>
    </row>
    <row r="3954" spans="4:4">
      <c r="D3954" s="6"/>
    </row>
    <row r="3955" spans="4:4">
      <c r="D3955" s="6"/>
    </row>
    <row r="3956" spans="4:4">
      <c r="D3956" s="6"/>
    </row>
    <row r="3957" spans="4:4">
      <c r="D3957" s="6"/>
    </row>
    <row r="3958" spans="4:4">
      <c r="D3958" s="6"/>
    </row>
    <row r="3959" spans="4:4">
      <c r="D3959" s="6"/>
    </row>
    <row r="3960" spans="4:4">
      <c r="D3960" s="6"/>
    </row>
    <row r="3961" spans="4:4">
      <c r="D3961" s="6"/>
    </row>
    <row r="3962" spans="4:4">
      <c r="D3962" s="6"/>
    </row>
    <row r="3963" spans="4:4">
      <c r="D3963" s="6"/>
    </row>
    <row r="3964" spans="4:4">
      <c r="D3964" s="6"/>
    </row>
    <row r="3965" spans="4:4">
      <c r="D3965" s="6"/>
    </row>
    <row r="3966" spans="4:4">
      <c r="D3966" s="6"/>
    </row>
    <row r="3967" spans="4:4">
      <c r="D3967" s="6"/>
    </row>
    <row r="3968" spans="4:4">
      <c r="D3968" s="6"/>
    </row>
    <row r="3969" spans="4:4">
      <c r="D3969" s="6"/>
    </row>
    <row r="3970" spans="4:4">
      <c r="D3970" s="6"/>
    </row>
    <row r="3971" spans="4:4">
      <c r="D3971" s="6"/>
    </row>
    <row r="3972" spans="4:4">
      <c r="D3972" s="6"/>
    </row>
    <row r="3973" spans="4:4">
      <c r="D3973" s="6"/>
    </row>
    <row r="3974" spans="4:4">
      <c r="D3974" s="6"/>
    </row>
    <row r="3975" spans="4:4">
      <c r="D3975" s="6"/>
    </row>
    <row r="3976" spans="4:4">
      <c r="D3976" s="6"/>
    </row>
    <row r="3977" spans="4:4">
      <c r="D3977" s="6"/>
    </row>
    <row r="3978" spans="4:4">
      <c r="D3978" s="6"/>
    </row>
    <row r="3979" spans="4:4">
      <c r="D3979" s="6"/>
    </row>
    <row r="3980" spans="4:4">
      <c r="D3980" s="6"/>
    </row>
    <row r="3981" spans="4:4">
      <c r="D3981" s="6"/>
    </row>
    <row r="3982" spans="4:4">
      <c r="D3982" s="6"/>
    </row>
    <row r="3983" spans="4:4">
      <c r="D3983" s="6"/>
    </row>
    <row r="3984" spans="4:4">
      <c r="D3984" s="6"/>
    </row>
    <row r="3985" spans="4:4">
      <c r="D3985" s="6"/>
    </row>
    <row r="3986" spans="4:4">
      <c r="D3986" s="6"/>
    </row>
    <row r="3987" spans="4:4">
      <c r="D3987" s="6"/>
    </row>
    <row r="3988" spans="4:4">
      <c r="D3988" s="6"/>
    </row>
    <row r="3989" spans="4:4">
      <c r="D3989" s="6"/>
    </row>
    <row r="3990" spans="4:4">
      <c r="D3990" s="6"/>
    </row>
    <row r="3991" spans="4:4">
      <c r="D3991" s="6"/>
    </row>
    <row r="3992" spans="4:4">
      <c r="D3992" s="6"/>
    </row>
    <row r="3993" spans="4:4">
      <c r="D3993" s="6"/>
    </row>
    <row r="3994" spans="4:4">
      <c r="D3994" s="6"/>
    </row>
    <row r="3995" spans="4:4">
      <c r="D3995" s="6"/>
    </row>
    <row r="3996" spans="4:4">
      <c r="D3996" s="6"/>
    </row>
    <row r="3997" spans="4:4">
      <c r="D3997" s="6"/>
    </row>
    <row r="3998" spans="4:4">
      <c r="D3998" s="6"/>
    </row>
    <row r="3999" spans="4:4">
      <c r="D3999" s="6"/>
    </row>
    <row r="4000" spans="4:4">
      <c r="D4000" s="6"/>
    </row>
    <row r="4001" spans="4:4">
      <c r="D4001" s="6"/>
    </row>
    <row r="4002" spans="4:4">
      <c r="D4002" s="6"/>
    </row>
    <row r="4003" spans="4:4">
      <c r="D4003" s="6"/>
    </row>
    <row r="4004" spans="4:4">
      <c r="D4004" s="6"/>
    </row>
    <row r="4005" spans="4:4">
      <c r="D4005" s="6"/>
    </row>
    <row r="4006" spans="4:4">
      <c r="D4006" s="6"/>
    </row>
    <row r="4007" spans="4:4">
      <c r="D4007" s="6"/>
    </row>
    <row r="4008" spans="4:4">
      <c r="D4008" s="6"/>
    </row>
    <row r="4009" spans="4:4">
      <c r="D4009" s="6"/>
    </row>
    <row r="4010" spans="4:4">
      <c r="D4010" s="6"/>
    </row>
    <row r="4011" spans="4:4">
      <c r="D4011" s="6"/>
    </row>
    <row r="4012" spans="4:4">
      <c r="D4012" s="6"/>
    </row>
    <row r="4013" spans="4:4">
      <c r="D4013" s="6"/>
    </row>
    <row r="4014" spans="4:4">
      <c r="D4014" s="6"/>
    </row>
    <row r="4015" spans="4:4">
      <c r="D4015" s="6"/>
    </row>
    <row r="4016" spans="4:4">
      <c r="D4016" s="6"/>
    </row>
    <row r="4017" spans="4:4">
      <c r="D4017" s="6"/>
    </row>
    <row r="4018" spans="4:4">
      <c r="D4018" s="6"/>
    </row>
    <row r="4019" spans="4:4">
      <c r="D4019" s="6"/>
    </row>
    <row r="4020" spans="4:4">
      <c r="D4020" s="6"/>
    </row>
    <row r="4021" spans="4:4">
      <c r="D4021" s="6"/>
    </row>
    <row r="4022" spans="4:4">
      <c r="D4022" s="6"/>
    </row>
    <row r="4023" spans="4:4">
      <c r="D4023" s="6"/>
    </row>
    <row r="4024" spans="4:4">
      <c r="D4024" s="6"/>
    </row>
    <row r="4025" spans="4:4">
      <c r="D4025" s="6"/>
    </row>
    <row r="4026" spans="4:4">
      <c r="D4026" s="6"/>
    </row>
    <row r="4027" spans="4:4">
      <c r="D4027" s="6"/>
    </row>
    <row r="4028" spans="4:4">
      <c r="D4028" s="6"/>
    </row>
    <row r="4029" spans="4:4">
      <c r="D4029" s="6"/>
    </row>
    <row r="4030" spans="4:4">
      <c r="D4030" s="6"/>
    </row>
    <row r="4031" spans="4:4">
      <c r="D4031" s="6"/>
    </row>
    <row r="4032" spans="4:4">
      <c r="D4032" s="6"/>
    </row>
    <row r="4033" spans="4:4">
      <c r="D4033" s="6"/>
    </row>
    <row r="4034" spans="4:4">
      <c r="D4034" s="6"/>
    </row>
    <row r="4035" spans="4:4">
      <c r="D4035" s="6"/>
    </row>
    <row r="4036" spans="4:4">
      <c r="D4036" s="6"/>
    </row>
    <row r="4037" spans="4:4">
      <c r="D4037" s="6"/>
    </row>
    <row r="4038" spans="4:4">
      <c r="D4038" s="6"/>
    </row>
    <row r="4039" spans="4:4">
      <c r="D4039" s="6"/>
    </row>
    <row r="4040" spans="4:4">
      <c r="D4040" s="6"/>
    </row>
    <row r="4041" spans="4:4">
      <c r="D4041" s="6"/>
    </row>
    <row r="4042" spans="4:4">
      <c r="D4042" s="6"/>
    </row>
    <row r="4043" spans="4:4">
      <c r="D4043" s="6"/>
    </row>
    <row r="4044" spans="4:4">
      <c r="D4044" s="6"/>
    </row>
    <row r="4045" spans="4:4">
      <c r="D4045" s="6"/>
    </row>
    <row r="4046" spans="4:4">
      <c r="D4046" s="6"/>
    </row>
    <row r="4047" spans="4:4">
      <c r="D4047" s="6"/>
    </row>
    <row r="4048" spans="4:4">
      <c r="D4048" s="6"/>
    </row>
    <row r="4049" spans="4:4">
      <c r="D4049" s="6"/>
    </row>
    <row r="4050" spans="4:4">
      <c r="D4050" s="6"/>
    </row>
    <row r="4051" spans="4:4">
      <c r="D4051" s="6"/>
    </row>
    <row r="4052" spans="4:4">
      <c r="D4052" s="6"/>
    </row>
    <row r="4053" spans="4:4">
      <c r="D4053" s="6"/>
    </row>
    <row r="4054" spans="4:4">
      <c r="D4054" s="6"/>
    </row>
    <row r="4055" spans="4:4">
      <c r="D4055" s="6"/>
    </row>
    <row r="4056" spans="4:4">
      <c r="D4056" s="6"/>
    </row>
    <row r="4057" spans="4:4">
      <c r="D4057" s="6"/>
    </row>
    <row r="4058" spans="4:4">
      <c r="D4058" s="6"/>
    </row>
    <row r="4059" spans="4:4">
      <c r="D4059" s="6"/>
    </row>
    <row r="4060" spans="4:4">
      <c r="D4060" s="6"/>
    </row>
    <row r="4061" spans="4:4">
      <c r="D4061" s="6"/>
    </row>
    <row r="4062" spans="4:4">
      <c r="D4062" s="6"/>
    </row>
    <row r="4063" spans="4:4">
      <c r="D4063" s="6"/>
    </row>
    <row r="4064" spans="4:4">
      <c r="D4064" s="6"/>
    </row>
    <row r="4065" spans="4:4">
      <c r="D4065" s="6"/>
    </row>
    <row r="4066" spans="4:4">
      <c r="D4066" s="6"/>
    </row>
    <row r="4067" spans="4:4">
      <c r="D4067" s="6"/>
    </row>
    <row r="4068" spans="4:4">
      <c r="D4068" s="6"/>
    </row>
    <row r="4069" spans="4:4">
      <c r="D4069" s="6"/>
    </row>
    <row r="4070" spans="4:4">
      <c r="D4070" s="6"/>
    </row>
    <row r="4071" spans="4:4">
      <c r="D4071" s="6"/>
    </row>
    <row r="4072" spans="4:4">
      <c r="D4072" s="6"/>
    </row>
    <row r="4073" spans="4:4">
      <c r="D4073" s="6"/>
    </row>
    <row r="4074" spans="4:4">
      <c r="D4074" s="6"/>
    </row>
    <row r="4075" spans="4:4">
      <c r="D4075" s="6"/>
    </row>
    <row r="4076" spans="4:4">
      <c r="D4076" s="6"/>
    </row>
    <row r="4077" spans="4:4">
      <c r="D4077" s="6"/>
    </row>
    <row r="4078" spans="4:4">
      <c r="D4078" s="6"/>
    </row>
    <row r="4079" spans="4:4">
      <c r="D4079" s="6"/>
    </row>
    <row r="4080" spans="4:4">
      <c r="D4080" s="6"/>
    </row>
    <row r="4081" spans="4:4">
      <c r="D4081" s="6"/>
    </row>
    <row r="4082" spans="4:4">
      <c r="D4082" s="6"/>
    </row>
    <row r="4083" spans="4:4">
      <c r="D4083" s="6"/>
    </row>
    <row r="4084" spans="4:4">
      <c r="D4084" s="6"/>
    </row>
    <row r="4085" spans="4:4">
      <c r="D4085" s="6"/>
    </row>
    <row r="4086" spans="4:4">
      <c r="D4086" s="6"/>
    </row>
    <row r="4087" spans="4:4">
      <c r="D4087" s="6"/>
    </row>
    <row r="4088" spans="4:4">
      <c r="D4088" s="6"/>
    </row>
    <row r="4089" spans="4:4">
      <c r="D4089" s="6"/>
    </row>
    <row r="4090" spans="4:4">
      <c r="D4090" s="6"/>
    </row>
    <row r="4091" spans="4:4">
      <c r="D4091" s="6"/>
    </row>
    <row r="4092" spans="4:4">
      <c r="D4092" s="6"/>
    </row>
    <row r="4093" spans="4:4">
      <c r="D4093" s="6"/>
    </row>
    <row r="4094" spans="4:4">
      <c r="D4094" s="6"/>
    </row>
    <row r="4095" spans="4:4">
      <c r="D4095" s="6"/>
    </row>
    <row r="4096" spans="4:4">
      <c r="D4096" s="6"/>
    </row>
    <row r="4097" spans="4:4">
      <c r="D4097" s="6"/>
    </row>
    <row r="4098" spans="4:4">
      <c r="D4098" s="6"/>
    </row>
    <row r="4099" spans="4:4">
      <c r="D4099" s="6"/>
    </row>
    <row r="4100" spans="4:4">
      <c r="D4100" s="6"/>
    </row>
    <row r="4101" spans="4:4">
      <c r="D4101" s="6"/>
    </row>
    <row r="4102" spans="4:4">
      <c r="D4102" s="6"/>
    </row>
    <row r="4103" spans="4:4">
      <c r="D4103" s="6"/>
    </row>
    <row r="4104" spans="4:4">
      <c r="D4104" s="6"/>
    </row>
    <row r="4105" spans="4:4">
      <c r="D4105" s="6"/>
    </row>
    <row r="4106" spans="4:4">
      <c r="D4106" s="6"/>
    </row>
    <row r="4107" spans="4:4">
      <c r="D4107" s="6"/>
    </row>
    <row r="4108" spans="4:4">
      <c r="D4108" s="6"/>
    </row>
    <row r="4109" spans="4:4">
      <c r="D4109" s="6"/>
    </row>
    <row r="4110" spans="4:4">
      <c r="D4110" s="6"/>
    </row>
    <row r="4111" spans="4:4">
      <c r="D4111" s="6"/>
    </row>
    <row r="4112" spans="4:4">
      <c r="D4112" s="6"/>
    </row>
    <row r="4113" spans="4:4">
      <c r="D4113" s="6"/>
    </row>
    <row r="4114" spans="4:4">
      <c r="D4114" s="6"/>
    </row>
    <row r="4115" spans="4:4">
      <c r="D4115" s="6"/>
    </row>
    <row r="4116" spans="4:4">
      <c r="D4116" s="6"/>
    </row>
    <row r="4117" spans="4:4">
      <c r="D4117" s="6"/>
    </row>
    <row r="4118" spans="4:4">
      <c r="D4118" s="6"/>
    </row>
    <row r="4119" spans="4:4">
      <c r="D4119" s="6"/>
    </row>
    <row r="4120" spans="4:4">
      <c r="D4120" s="6"/>
    </row>
    <row r="4121" spans="4:4">
      <c r="D4121" s="6"/>
    </row>
    <row r="4122" spans="4:4">
      <c r="D4122" s="6"/>
    </row>
    <row r="4123" spans="4:4">
      <c r="D4123" s="6"/>
    </row>
    <row r="4124" spans="4:4">
      <c r="D4124" s="6"/>
    </row>
    <row r="4125" spans="4:4">
      <c r="D4125" s="6"/>
    </row>
    <row r="4126" spans="4:4">
      <c r="D4126" s="6"/>
    </row>
    <row r="4127" spans="4:4">
      <c r="D4127" s="6"/>
    </row>
    <row r="4128" spans="4:4">
      <c r="D4128" s="6"/>
    </row>
    <row r="4129" spans="4:4">
      <c r="D4129" s="6"/>
    </row>
    <row r="4130" spans="4:4">
      <c r="D4130" s="6"/>
    </row>
    <row r="4131" spans="4:4">
      <c r="D4131" s="6"/>
    </row>
    <row r="4132" spans="4:4">
      <c r="D4132" s="6"/>
    </row>
    <row r="4133" spans="4:4">
      <c r="D4133" s="6"/>
    </row>
    <row r="4134" spans="4:4">
      <c r="D4134" s="6"/>
    </row>
    <row r="4135" spans="4:4">
      <c r="D4135" s="6"/>
    </row>
    <row r="4136" spans="4:4">
      <c r="D4136" s="6"/>
    </row>
    <row r="4137" spans="4:4">
      <c r="D4137" s="6"/>
    </row>
    <row r="4138" spans="4:4">
      <c r="D4138" s="6"/>
    </row>
    <row r="4139" spans="4:4">
      <c r="D4139" s="6"/>
    </row>
    <row r="4140" spans="4:4">
      <c r="D4140" s="6"/>
    </row>
    <row r="4141" spans="4:4">
      <c r="D4141" s="6"/>
    </row>
    <row r="4142" spans="4:4">
      <c r="D4142" s="6"/>
    </row>
    <row r="4143" spans="4:4">
      <c r="D4143" s="6"/>
    </row>
    <row r="4144" spans="4:4">
      <c r="D4144" s="6"/>
    </row>
    <row r="4145" spans="4:4">
      <c r="D4145" s="6"/>
    </row>
    <row r="4146" spans="4:4">
      <c r="D4146" s="6"/>
    </row>
    <row r="4147" spans="4:4">
      <c r="D4147" s="6"/>
    </row>
    <row r="4148" spans="4:4">
      <c r="D4148" s="6"/>
    </row>
    <row r="4149" spans="4:4">
      <c r="D4149" s="6"/>
    </row>
    <row r="4150" spans="4:4">
      <c r="D4150" s="6"/>
    </row>
    <row r="4151" spans="4:4">
      <c r="D4151" s="6"/>
    </row>
    <row r="4152" spans="4:4">
      <c r="D4152" s="6"/>
    </row>
    <row r="4153" spans="4:4">
      <c r="D4153" s="6"/>
    </row>
    <row r="4154" spans="4:4">
      <c r="D4154" s="6"/>
    </row>
    <row r="4155" spans="4:4">
      <c r="D4155" s="6"/>
    </row>
    <row r="4156" spans="4:4">
      <c r="D4156" s="6"/>
    </row>
    <row r="4157" spans="4:4">
      <c r="D4157" s="6"/>
    </row>
    <row r="4158" spans="4:4">
      <c r="D4158" s="6"/>
    </row>
    <row r="4159" spans="4:4">
      <c r="D4159" s="6"/>
    </row>
    <row r="4160" spans="4:4">
      <c r="D4160" s="6"/>
    </row>
    <row r="4161" spans="4:4">
      <c r="D4161" s="6"/>
    </row>
    <row r="4162" spans="4:4">
      <c r="D4162" s="6"/>
    </row>
    <row r="4163" spans="4:4">
      <c r="D4163" s="6"/>
    </row>
    <row r="4164" spans="4:4">
      <c r="D4164" s="6"/>
    </row>
    <row r="4165" spans="4:4">
      <c r="D4165" s="6"/>
    </row>
    <row r="4166" spans="4:4">
      <c r="D4166" s="6"/>
    </row>
    <row r="4167" spans="4:4">
      <c r="D4167" s="6"/>
    </row>
    <row r="4168" spans="4:4">
      <c r="D4168" s="6"/>
    </row>
    <row r="4169" spans="4:4">
      <c r="D4169" s="6"/>
    </row>
    <row r="4170" spans="4:4">
      <c r="D4170" s="6"/>
    </row>
    <row r="4171" spans="4:4">
      <c r="D4171" s="6"/>
    </row>
    <row r="4172" spans="4:4">
      <c r="D4172" s="6"/>
    </row>
    <row r="4173" spans="4:4">
      <c r="D4173" s="6"/>
    </row>
    <row r="4174" spans="4:4">
      <c r="D4174" s="6"/>
    </row>
    <row r="4175" spans="4:4">
      <c r="D4175" s="6"/>
    </row>
    <row r="4176" spans="4:4">
      <c r="D4176" s="6"/>
    </row>
    <row r="4177" spans="4:4">
      <c r="D4177" s="6"/>
    </row>
    <row r="4178" spans="4:4">
      <c r="D4178" s="6"/>
    </row>
    <row r="4179" spans="4:4">
      <c r="D4179" s="6"/>
    </row>
    <row r="4180" spans="4:4">
      <c r="D4180" s="6"/>
    </row>
    <row r="4181" spans="4:4">
      <c r="D4181" s="6"/>
    </row>
    <row r="4182" spans="4:4">
      <c r="D4182" s="6"/>
    </row>
    <row r="4183" spans="4:4">
      <c r="D4183" s="6"/>
    </row>
    <row r="4184" spans="4:4">
      <c r="D4184" s="6"/>
    </row>
    <row r="4185" spans="4:4">
      <c r="D4185" s="6"/>
    </row>
    <row r="4186" spans="4:4">
      <c r="D4186" s="6"/>
    </row>
    <row r="4187" spans="4:4">
      <c r="D4187" s="6"/>
    </row>
    <row r="4188" spans="4:4">
      <c r="D4188" s="6"/>
    </row>
    <row r="4189" spans="4:4">
      <c r="D4189" s="6"/>
    </row>
    <row r="4190" spans="4:4">
      <c r="D4190" s="6"/>
    </row>
    <row r="4191" spans="4:4">
      <c r="D4191" s="6"/>
    </row>
    <row r="4192" spans="4:4">
      <c r="D4192" s="6"/>
    </row>
    <row r="4193" spans="4:4">
      <c r="D4193" s="6"/>
    </row>
    <row r="4194" spans="4:4">
      <c r="D4194" s="6"/>
    </row>
    <row r="4195" spans="4:4">
      <c r="D4195" s="6"/>
    </row>
    <row r="4196" spans="4:4">
      <c r="D4196" s="6"/>
    </row>
    <row r="4197" spans="4:4">
      <c r="D4197" s="6"/>
    </row>
    <row r="4198" spans="4:4">
      <c r="D4198" s="6"/>
    </row>
    <row r="4199" spans="4:4">
      <c r="D4199" s="6"/>
    </row>
    <row r="4200" spans="4:4">
      <c r="D4200" s="6"/>
    </row>
    <row r="4201" spans="4:4">
      <c r="D4201" s="6"/>
    </row>
    <row r="4202" spans="4:4">
      <c r="D4202" s="6"/>
    </row>
    <row r="4203" spans="4:4">
      <c r="D4203" s="6"/>
    </row>
    <row r="4204" spans="4:4">
      <c r="D4204" s="6"/>
    </row>
    <row r="4205" spans="4:4">
      <c r="D4205" s="6"/>
    </row>
    <row r="4206" spans="4:4">
      <c r="D4206" s="6"/>
    </row>
    <row r="4207" spans="4:4">
      <c r="D4207" s="6"/>
    </row>
    <row r="4208" spans="4:4">
      <c r="D4208" s="6"/>
    </row>
    <row r="4209" spans="4:4">
      <c r="D4209" s="6"/>
    </row>
    <row r="4210" spans="4:4">
      <c r="D4210" s="6"/>
    </row>
    <row r="4211" spans="4:4">
      <c r="D4211" s="6"/>
    </row>
    <row r="4212" spans="4:4">
      <c r="D4212" s="6"/>
    </row>
    <row r="4213" spans="4:4">
      <c r="D4213" s="6"/>
    </row>
    <row r="4214" spans="4:4">
      <c r="D4214" s="6"/>
    </row>
    <row r="4215" spans="4:4">
      <c r="D4215" s="6"/>
    </row>
    <row r="4216" spans="4:4">
      <c r="D4216" s="6"/>
    </row>
    <row r="4217" spans="4:4">
      <c r="D4217" s="6"/>
    </row>
    <row r="4218" spans="4:4">
      <c r="D4218" s="6"/>
    </row>
    <row r="4219" spans="4:4">
      <c r="D4219" s="6"/>
    </row>
    <row r="4220" spans="4:4">
      <c r="D4220" s="6"/>
    </row>
    <row r="4221" spans="4:4">
      <c r="D4221" s="6"/>
    </row>
    <row r="4222" spans="4:4">
      <c r="D4222" s="6"/>
    </row>
    <row r="4223" spans="4:4">
      <c r="D4223" s="6"/>
    </row>
    <row r="4224" spans="4:4">
      <c r="D4224" s="6"/>
    </row>
    <row r="4225" spans="4:4">
      <c r="D4225" s="6"/>
    </row>
    <row r="4226" spans="4:4">
      <c r="D4226" s="6"/>
    </row>
    <row r="4227" spans="4:4">
      <c r="D4227" s="6"/>
    </row>
    <row r="4228" spans="4:4">
      <c r="D4228" s="6"/>
    </row>
    <row r="4229" spans="4:4">
      <c r="D4229" s="6"/>
    </row>
    <row r="4230" spans="4:4">
      <c r="D4230" s="6"/>
    </row>
    <row r="4231" spans="4:4">
      <c r="D4231" s="6"/>
    </row>
    <row r="4232" spans="4:4">
      <c r="D4232" s="6"/>
    </row>
    <row r="4233" spans="4:4">
      <c r="D4233" s="6"/>
    </row>
    <row r="4234" spans="4:4">
      <c r="D4234" s="6"/>
    </row>
    <row r="4235" spans="4:4">
      <c r="D4235" s="6"/>
    </row>
    <row r="4236" spans="4:4">
      <c r="D4236" s="6"/>
    </row>
    <row r="4237" spans="4:4">
      <c r="D4237" s="6"/>
    </row>
    <row r="4238" spans="4:4">
      <c r="D4238" s="6"/>
    </row>
    <row r="4239" spans="4:4">
      <c r="D4239" s="6"/>
    </row>
    <row r="4240" spans="4:4">
      <c r="D4240" s="6"/>
    </row>
    <row r="4241" spans="4:4">
      <c r="D4241" s="6"/>
    </row>
    <row r="4242" spans="4:4">
      <c r="D4242" s="6"/>
    </row>
    <row r="4243" spans="4:4">
      <c r="D4243" s="6"/>
    </row>
    <row r="4244" spans="4:4">
      <c r="D4244" s="6"/>
    </row>
    <row r="4245" spans="4:4">
      <c r="D4245" s="6"/>
    </row>
    <row r="4246" spans="4:4">
      <c r="D4246" s="6"/>
    </row>
    <row r="4247" spans="4:4">
      <c r="D4247" s="6"/>
    </row>
    <row r="4248" spans="4:4">
      <c r="D4248" s="6"/>
    </row>
    <row r="4249" spans="4:4">
      <c r="D4249" s="6"/>
    </row>
    <row r="4250" spans="4:4">
      <c r="D4250" s="6"/>
    </row>
    <row r="4251" spans="4:4">
      <c r="D4251" s="6"/>
    </row>
    <row r="4252" spans="4:4">
      <c r="D4252" s="6"/>
    </row>
    <row r="4253" spans="4:4">
      <c r="D4253" s="6"/>
    </row>
    <row r="4254" spans="4:4">
      <c r="D4254" s="6"/>
    </row>
    <row r="4255" spans="4:4">
      <c r="D4255" s="6"/>
    </row>
    <row r="4256" spans="4:4">
      <c r="D4256" s="6"/>
    </row>
    <row r="4257" spans="4:4">
      <c r="D4257" s="6"/>
    </row>
    <row r="4258" spans="4:4">
      <c r="D4258" s="6"/>
    </row>
    <row r="4259" spans="4:4">
      <c r="D4259" s="6"/>
    </row>
    <row r="4260" spans="4:4">
      <c r="D4260" s="6"/>
    </row>
    <row r="4261" spans="4:4">
      <c r="D4261" s="6"/>
    </row>
    <row r="4262" spans="4:4">
      <c r="D4262" s="6"/>
    </row>
    <row r="4263" spans="4:4">
      <c r="D4263" s="6"/>
    </row>
    <row r="4264" spans="4:4">
      <c r="D4264" s="6"/>
    </row>
    <row r="4265" spans="4:4">
      <c r="D4265" s="6"/>
    </row>
    <row r="4266" spans="4:4">
      <c r="D4266" s="6"/>
    </row>
    <row r="4267" spans="4:4">
      <c r="D4267" s="6"/>
    </row>
    <row r="4268" spans="4:4">
      <c r="D4268" s="6"/>
    </row>
    <row r="4269" spans="4:4">
      <c r="D4269" s="6"/>
    </row>
    <row r="4270" spans="4:4">
      <c r="D4270" s="6"/>
    </row>
    <row r="4271" spans="4:4">
      <c r="D4271" s="6"/>
    </row>
    <row r="4272" spans="4:4">
      <c r="D4272" s="6"/>
    </row>
    <row r="4273" spans="4:4">
      <c r="D4273" s="6"/>
    </row>
    <row r="4274" spans="4:4">
      <c r="D4274" s="6"/>
    </row>
    <row r="4275" spans="4:4">
      <c r="D4275" s="6"/>
    </row>
    <row r="4276" spans="4:4">
      <c r="D4276" s="6"/>
    </row>
    <row r="4277" spans="4:4">
      <c r="D4277" s="6"/>
    </row>
    <row r="4278" spans="4:4">
      <c r="D4278" s="6"/>
    </row>
    <row r="4279" spans="4:4">
      <c r="D4279" s="6"/>
    </row>
    <row r="4280" spans="4:4">
      <c r="D4280" s="6"/>
    </row>
    <row r="4281" spans="4:4">
      <c r="D4281" s="6"/>
    </row>
    <row r="4282" spans="4:4">
      <c r="D4282" s="6"/>
    </row>
    <row r="4283" spans="4:4">
      <c r="D4283" s="6"/>
    </row>
    <row r="4284" spans="4:4">
      <c r="D4284" s="6"/>
    </row>
    <row r="4285" spans="4:4">
      <c r="D4285" s="6"/>
    </row>
    <row r="4286" spans="4:4">
      <c r="D4286" s="6"/>
    </row>
    <row r="4287" spans="4:4">
      <c r="D4287" s="6"/>
    </row>
    <row r="4288" spans="4:4">
      <c r="D4288" s="6"/>
    </row>
    <row r="4289" spans="4:4">
      <c r="D4289" s="6"/>
    </row>
    <row r="4290" spans="4:4">
      <c r="D4290" s="6"/>
    </row>
    <row r="4291" spans="4:4">
      <c r="D4291" s="6"/>
    </row>
    <row r="4292" spans="4:4">
      <c r="D4292" s="6"/>
    </row>
    <row r="4293" spans="4:4">
      <c r="D4293" s="6"/>
    </row>
    <row r="4294" spans="4:4">
      <c r="D4294" s="6"/>
    </row>
    <row r="4295" spans="4:4">
      <c r="D4295" s="6"/>
    </row>
    <row r="4296" spans="4:4">
      <c r="D4296" s="6"/>
    </row>
    <row r="4297" spans="4:4">
      <c r="D4297" s="6"/>
    </row>
    <row r="4298" spans="4:4">
      <c r="D4298" s="6"/>
    </row>
    <row r="4299" spans="4:4">
      <c r="D4299" s="6"/>
    </row>
    <row r="4300" spans="4:4">
      <c r="D4300" s="6"/>
    </row>
    <row r="4301" spans="4:4">
      <c r="D4301" s="6"/>
    </row>
    <row r="4302" spans="4:4">
      <c r="D4302" s="6"/>
    </row>
    <row r="4303" spans="4:4">
      <c r="D4303" s="6"/>
    </row>
    <row r="4304" spans="4:4">
      <c r="D4304" s="6"/>
    </row>
    <row r="4305" spans="4:4">
      <c r="D4305" s="6"/>
    </row>
    <row r="4306" spans="4:4">
      <c r="D4306" s="6"/>
    </row>
    <row r="4307" spans="4:4">
      <c r="D4307" s="6"/>
    </row>
    <row r="4308" spans="4:4">
      <c r="D4308" s="6"/>
    </row>
    <row r="4309" spans="4:4">
      <c r="D4309" s="6"/>
    </row>
    <row r="4310" spans="4:4">
      <c r="D4310" s="6"/>
    </row>
    <row r="4311" spans="4:4">
      <c r="D4311" s="6"/>
    </row>
    <row r="4312" spans="4:4">
      <c r="D4312" s="6"/>
    </row>
    <row r="4313" spans="4:4">
      <c r="D4313" s="6"/>
    </row>
    <row r="4314" spans="4:4">
      <c r="D4314" s="6"/>
    </row>
    <row r="4315" spans="4:4">
      <c r="D4315" s="6"/>
    </row>
    <row r="4316" spans="4:4">
      <c r="D4316" s="6"/>
    </row>
    <row r="4317" spans="4:4">
      <c r="D4317" s="6"/>
    </row>
    <row r="4318" spans="4:4">
      <c r="D4318" s="6"/>
    </row>
    <row r="4319" spans="4:4">
      <c r="D4319" s="6"/>
    </row>
    <row r="4320" spans="4:4">
      <c r="D4320" s="6"/>
    </row>
    <row r="4321" spans="4:4">
      <c r="D4321" s="6"/>
    </row>
    <row r="4322" spans="4:4">
      <c r="D4322" s="6"/>
    </row>
    <row r="4323" spans="4:4">
      <c r="D4323" s="6"/>
    </row>
    <row r="4324" spans="4:4">
      <c r="D4324" s="6"/>
    </row>
    <row r="4325" spans="4:4">
      <c r="D4325" s="6"/>
    </row>
    <row r="4326" spans="4:4">
      <c r="D4326" s="6"/>
    </row>
    <row r="4327" spans="4:4">
      <c r="D4327" s="6"/>
    </row>
    <row r="4328" spans="4:4">
      <c r="D4328" s="6"/>
    </row>
    <row r="4329" spans="4:4">
      <c r="D4329" s="6"/>
    </row>
    <row r="4330" spans="4:4">
      <c r="D4330" s="6"/>
    </row>
    <row r="4331" spans="4:4">
      <c r="D4331" s="6"/>
    </row>
    <row r="4332" spans="4:4">
      <c r="D4332" s="6"/>
    </row>
    <row r="4333" spans="4:4">
      <c r="D4333" s="6"/>
    </row>
    <row r="4334" spans="4:4">
      <c r="D4334" s="6"/>
    </row>
    <row r="4335" spans="4:4">
      <c r="D4335" s="6"/>
    </row>
    <row r="4336" spans="4:4">
      <c r="D4336" s="6"/>
    </row>
    <row r="4337" spans="4:4">
      <c r="D4337" s="6"/>
    </row>
    <row r="4338" spans="4:4">
      <c r="D4338" s="6"/>
    </row>
    <row r="4339" spans="4:4">
      <c r="D4339" s="6"/>
    </row>
    <row r="4340" spans="4:4">
      <c r="D4340" s="6"/>
    </row>
    <row r="4341" spans="4:4">
      <c r="D4341" s="6"/>
    </row>
    <row r="4342" spans="4:4">
      <c r="D4342" s="6"/>
    </row>
    <row r="4343" spans="4:4">
      <c r="D4343" s="6"/>
    </row>
    <row r="4344" spans="4:4">
      <c r="D4344" s="6"/>
    </row>
    <row r="4345" spans="4:4">
      <c r="D4345" s="6"/>
    </row>
    <row r="4346" spans="4:4">
      <c r="D4346" s="6"/>
    </row>
    <row r="4347" spans="4:4">
      <c r="D4347" s="6"/>
    </row>
    <row r="4348" spans="4:4">
      <c r="D4348" s="6"/>
    </row>
    <row r="4349" spans="4:4">
      <c r="D4349" s="6"/>
    </row>
    <row r="4350" spans="4:4">
      <c r="D4350" s="6"/>
    </row>
    <row r="4351" spans="4:4">
      <c r="D4351" s="6"/>
    </row>
    <row r="4352" spans="4:4">
      <c r="D4352" s="6"/>
    </row>
    <row r="4353" spans="4:4">
      <c r="D4353" s="6"/>
    </row>
    <row r="4354" spans="4:4">
      <c r="D4354" s="6"/>
    </row>
    <row r="4355" spans="4:4">
      <c r="D4355" s="6"/>
    </row>
    <row r="4356" spans="4:4">
      <c r="D4356" s="6"/>
    </row>
    <row r="4357" spans="4:4">
      <c r="D4357" s="6"/>
    </row>
    <row r="4358" spans="4:4">
      <c r="D4358" s="6"/>
    </row>
    <row r="4359" spans="4:4">
      <c r="D4359" s="6"/>
    </row>
    <row r="4360" spans="4:4">
      <c r="D4360" s="6"/>
    </row>
    <row r="4361" spans="4:4">
      <c r="D4361" s="6"/>
    </row>
    <row r="4362" spans="4:4">
      <c r="D4362" s="6"/>
    </row>
    <row r="4363" spans="4:4">
      <c r="D4363" s="6"/>
    </row>
    <row r="4364" spans="4:4">
      <c r="D4364" s="6"/>
    </row>
    <row r="4365" spans="4:4">
      <c r="D4365" s="6"/>
    </row>
    <row r="4366" spans="4:4">
      <c r="D4366" s="6"/>
    </row>
    <row r="4367" spans="4:4">
      <c r="D4367" s="6"/>
    </row>
    <row r="4368" spans="4:4">
      <c r="D4368" s="6"/>
    </row>
    <row r="4369" spans="4:4">
      <c r="D4369" s="6"/>
    </row>
    <row r="4370" spans="4:4">
      <c r="D4370" s="6"/>
    </row>
    <row r="4371" spans="4:4">
      <c r="D4371" s="6"/>
    </row>
    <row r="4372" spans="4:4">
      <c r="D4372" s="6"/>
    </row>
    <row r="4373" spans="4:4">
      <c r="D4373" s="6"/>
    </row>
    <row r="4374" spans="4:4">
      <c r="D4374" s="6"/>
    </row>
    <row r="4375" spans="4:4">
      <c r="D4375" s="6"/>
    </row>
    <row r="4376" spans="4:4">
      <c r="D4376" s="6"/>
    </row>
    <row r="4377" spans="4:4">
      <c r="D4377" s="6"/>
    </row>
    <row r="4378" spans="4:4">
      <c r="D4378" s="6"/>
    </row>
    <row r="4379" spans="4:4">
      <c r="D4379" s="6"/>
    </row>
    <row r="4380" spans="4:4">
      <c r="D4380" s="6"/>
    </row>
    <row r="4381" spans="4:4">
      <c r="D4381" s="6"/>
    </row>
    <row r="4382" spans="4:4">
      <c r="D4382" s="6"/>
    </row>
    <row r="4383" spans="4:4">
      <c r="D4383" s="6"/>
    </row>
    <row r="4384" spans="4:4">
      <c r="D4384" s="6"/>
    </row>
    <row r="4385" spans="4:4">
      <c r="D4385" s="6"/>
    </row>
    <row r="4386" spans="4:4">
      <c r="D4386" s="6"/>
    </row>
    <row r="4387" spans="4:4">
      <c r="D4387" s="6"/>
    </row>
    <row r="4388" spans="4:4">
      <c r="D4388" s="6"/>
    </row>
    <row r="4389" spans="4:4">
      <c r="D4389" s="6"/>
    </row>
    <row r="4390" spans="4:4">
      <c r="D4390" s="6"/>
    </row>
    <row r="4391" spans="4:4">
      <c r="D4391" s="6"/>
    </row>
    <row r="4392" spans="4:4">
      <c r="D4392" s="6"/>
    </row>
    <row r="4393" spans="4:4">
      <c r="D4393" s="6"/>
    </row>
    <row r="4394" spans="4:4">
      <c r="D4394" s="6"/>
    </row>
    <row r="4395" spans="4:4">
      <c r="D4395" s="6"/>
    </row>
    <row r="4396" spans="4:4">
      <c r="D4396" s="6"/>
    </row>
    <row r="4397" spans="4:4">
      <c r="D4397" s="6"/>
    </row>
    <row r="4398" spans="4:4">
      <c r="D4398" s="6"/>
    </row>
    <row r="4399" spans="4:4">
      <c r="D4399" s="6"/>
    </row>
    <row r="4400" spans="4:4">
      <c r="D4400" s="6"/>
    </row>
    <row r="4401" spans="4:4">
      <c r="D4401" s="6"/>
    </row>
    <row r="4402" spans="4:4">
      <c r="D4402" s="6"/>
    </row>
    <row r="4403" spans="4:4">
      <c r="D4403" s="6"/>
    </row>
    <row r="4404" spans="4:4">
      <c r="D4404" s="6"/>
    </row>
    <row r="4405" spans="4:4">
      <c r="D4405" s="6"/>
    </row>
    <row r="4406" spans="4:4">
      <c r="D4406" s="6"/>
    </row>
    <row r="4407" spans="4:4">
      <c r="D4407" s="6"/>
    </row>
    <row r="4408" spans="4:4">
      <c r="D4408" s="6"/>
    </row>
    <row r="4409" spans="4:4">
      <c r="D4409" s="6"/>
    </row>
    <row r="4410" spans="4:4">
      <c r="D4410" s="6"/>
    </row>
    <row r="4411" spans="4:4">
      <c r="D4411" s="6"/>
    </row>
    <row r="4412" spans="4:4">
      <c r="D4412" s="6"/>
    </row>
    <row r="4413" spans="4:4">
      <c r="D4413" s="6"/>
    </row>
    <row r="4414" spans="4:4">
      <c r="D4414" s="6"/>
    </row>
    <row r="4415" spans="4:4">
      <c r="D4415" s="6"/>
    </row>
    <row r="4416" spans="4:4">
      <c r="D4416" s="6"/>
    </row>
    <row r="4417" spans="4:4">
      <c r="D4417" s="6"/>
    </row>
    <row r="4418" spans="4:4">
      <c r="D4418" s="6"/>
    </row>
    <row r="4419" spans="4:4">
      <c r="D4419" s="6"/>
    </row>
    <row r="4420" spans="4:4">
      <c r="D4420" s="6"/>
    </row>
    <row r="4421" spans="4:4">
      <c r="D4421" s="6"/>
    </row>
    <row r="4422" spans="4:4">
      <c r="D4422" s="6"/>
    </row>
    <row r="4423" spans="4:4">
      <c r="D4423" s="6"/>
    </row>
    <row r="4424" spans="4:4">
      <c r="D4424" s="6"/>
    </row>
    <row r="4425" spans="4:4">
      <c r="D4425" s="6"/>
    </row>
    <row r="4426" spans="4:4">
      <c r="D4426" s="6"/>
    </row>
    <row r="4427" spans="4:4">
      <c r="D4427" s="6"/>
    </row>
    <row r="4428" spans="4:4">
      <c r="D4428" s="6"/>
    </row>
    <row r="4429" spans="4:4">
      <c r="D4429" s="6"/>
    </row>
    <row r="4430" spans="4:4">
      <c r="D4430" s="6"/>
    </row>
    <row r="4431" spans="4:4">
      <c r="D4431" s="6"/>
    </row>
    <row r="4432" spans="4:4">
      <c r="D4432" s="6"/>
    </row>
    <row r="4433" spans="4:4">
      <c r="D4433" s="6"/>
    </row>
    <row r="4434" spans="4:4">
      <c r="D4434" s="6"/>
    </row>
    <row r="4435" spans="4:4">
      <c r="D4435" s="6"/>
    </row>
    <row r="4436" spans="4:4">
      <c r="D4436" s="6"/>
    </row>
    <row r="4437" spans="4:4">
      <c r="D4437" s="6"/>
    </row>
    <row r="4438" spans="4:4">
      <c r="D4438" s="6"/>
    </row>
    <row r="4439" spans="4:4">
      <c r="D4439" s="6"/>
    </row>
    <row r="4440" spans="4:4">
      <c r="D4440" s="6"/>
    </row>
    <row r="4441" spans="4:4">
      <c r="D4441" s="6"/>
    </row>
    <row r="4442" spans="4:4">
      <c r="D4442" s="6"/>
    </row>
    <row r="4443" spans="4:4">
      <c r="D4443" s="6"/>
    </row>
    <row r="4444" spans="4:4">
      <c r="D4444" s="6"/>
    </row>
    <row r="4445" spans="4:4">
      <c r="D4445" s="6"/>
    </row>
    <row r="4446" spans="4:4">
      <c r="D4446" s="6"/>
    </row>
    <row r="4447" spans="4:4">
      <c r="D4447" s="6"/>
    </row>
    <row r="4448" spans="4:4">
      <c r="D4448" s="6"/>
    </row>
    <row r="4449" spans="4:4">
      <c r="D4449" s="6"/>
    </row>
    <row r="4450" spans="4:4">
      <c r="D4450" s="6"/>
    </row>
    <row r="4451" spans="4:4">
      <c r="D4451" s="6"/>
    </row>
    <row r="4452" spans="4:4">
      <c r="D4452" s="6"/>
    </row>
    <row r="4453" spans="4:4">
      <c r="D4453" s="6"/>
    </row>
    <row r="4454" spans="4:4">
      <c r="D4454" s="6"/>
    </row>
    <row r="4455" spans="4:4">
      <c r="D4455" s="6"/>
    </row>
    <row r="4456" spans="4:4">
      <c r="D4456" s="6"/>
    </row>
    <row r="4457" spans="4:4">
      <c r="D4457" s="6"/>
    </row>
    <row r="4458" spans="4:4">
      <c r="D4458" s="6"/>
    </row>
    <row r="4459" spans="4:4">
      <c r="D4459" s="6"/>
    </row>
    <row r="4460" spans="4:4">
      <c r="D4460" s="6"/>
    </row>
    <row r="4461" spans="4:4">
      <c r="D4461" s="6"/>
    </row>
    <row r="4462" spans="4:4">
      <c r="D4462" s="6"/>
    </row>
    <row r="4463" spans="4:4">
      <c r="D4463" s="6"/>
    </row>
    <row r="4464" spans="4:4">
      <c r="D4464" s="6"/>
    </row>
    <row r="4465" spans="4:4">
      <c r="D4465" s="6"/>
    </row>
    <row r="4466" spans="4:4">
      <c r="D4466" s="6"/>
    </row>
    <row r="4467" spans="4:4">
      <c r="D4467" s="6"/>
    </row>
    <row r="4468" spans="4:4">
      <c r="D4468" s="6"/>
    </row>
    <row r="4469" spans="4:4">
      <c r="D4469" s="6"/>
    </row>
    <row r="4470" spans="4:4">
      <c r="D4470" s="6"/>
    </row>
    <row r="4471" spans="4:4">
      <c r="D4471" s="6"/>
    </row>
    <row r="4472" spans="4:4">
      <c r="D4472" s="6"/>
    </row>
    <row r="4473" spans="4:4">
      <c r="D4473" s="6"/>
    </row>
    <row r="4474" spans="4:4">
      <c r="D4474" s="6"/>
    </row>
    <row r="4475" spans="4:4">
      <c r="D4475" s="6"/>
    </row>
    <row r="4476" spans="4:4">
      <c r="D4476" s="6"/>
    </row>
    <row r="4477" spans="4:4">
      <c r="D4477" s="6"/>
    </row>
    <row r="4478" spans="4:4">
      <c r="D4478" s="6"/>
    </row>
    <row r="4479" spans="4:4">
      <c r="D4479" s="6"/>
    </row>
    <row r="4480" spans="4:4">
      <c r="D4480" s="6"/>
    </row>
    <row r="4481" spans="4:4">
      <c r="D4481" s="6"/>
    </row>
    <row r="4482" spans="4:4">
      <c r="D4482" s="6"/>
    </row>
    <row r="4483" spans="4:4">
      <c r="D4483" s="6"/>
    </row>
    <row r="4484" spans="4:4">
      <c r="D4484" s="6"/>
    </row>
    <row r="4485" spans="4:4">
      <c r="D4485" s="6"/>
    </row>
    <row r="4486" spans="4:4">
      <c r="D4486" s="6"/>
    </row>
    <row r="4487" spans="4:4">
      <c r="D4487" s="6"/>
    </row>
    <row r="4488" spans="4:4">
      <c r="D4488" s="6"/>
    </row>
    <row r="4489" spans="4:4">
      <c r="D4489" s="6"/>
    </row>
    <row r="4490" spans="4:4">
      <c r="D4490" s="6"/>
    </row>
    <row r="4491" spans="4:4">
      <c r="D4491" s="6"/>
    </row>
    <row r="4492" spans="4:4">
      <c r="D4492" s="6"/>
    </row>
    <row r="4493" spans="4:4">
      <c r="D4493" s="6"/>
    </row>
    <row r="4494" spans="4:4">
      <c r="D4494" s="6"/>
    </row>
    <row r="4495" spans="4:4">
      <c r="D4495" s="6"/>
    </row>
    <row r="4496" spans="4:4">
      <c r="D4496" s="6"/>
    </row>
    <row r="4497" spans="4:4">
      <c r="D4497" s="6"/>
    </row>
    <row r="4498" spans="4:4">
      <c r="D4498" s="6"/>
    </row>
    <row r="4499" spans="4:4">
      <c r="D4499" s="6"/>
    </row>
    <row r="4500" spans="4:4">
      <c r="D4500" s="6"/>
    </row>
    <row r="4501" spans="4:4">
      <c r="D4501" s="6"/>
    </row>
    <row r="4502" spans="4:4">
      <c r="D4502" s="6"/>
    </row>
    <row r="4503" spans="4:4">
      <c r="D4503" s="6"/>
    </row>
    <row r="4504" spans="4:4">
      <c r="D4504" s="6"/>
    </row>
    <row r="4505" spans="4:4">
      <c r="D4505" s="6"/>
    </row>
    <row r="4506" spans="4:4">
      <c r="D4506" s="6"/>
    </row>
    <row r="4507" spans="4:4">
      <c r="D4507" s="6"/>
    </row>
    <row r="4508" spans="4:4">
      <c r="D4508" s="6"/>
    </row>
    <row r="4509" spans="4:4">
      <c r="D4509" s="6"/>
    </row>
    <row r="4510" spans="4:4">
      <c r="D4510" s="6"/>
    </row>
    <row r="4511" spans="4:4">
      <c r="D4511" s="6"/>
    </row>
    <row r="4512" spans="4:4">
      <c r="D4512" s="6"/>
    </row>
    <row r="4513" spans="4:4">
      <c r="D4513" s="6"/>
    </row>
    <row r="4514" spans="4:4">
      <c r="D4514" s="6"/>
    </row>
    <row r="4515" spans="4:4">
      <c r="D4515" s="6"/>
    </row>
    <row r="4516" spans="4:4">
      <c r="D4516" s="6"/>
    </row>
    <row r="4517" spans="4:4">
      <c r="D4517" s="6"/>
    </row>
    <row r="4518" spans="4:4">
      <c r="D4518" s="6"/>
    </row>
    <row r="4519" spans="4:4">
      <c r="D4519" s="6"/>
    </row>
    <row r="4520" spans="4:4">
      <c r="D4520" s="6"/>
    </row>
    <row r="4521" spans="4:4">
      <c r="D4521" s="6"/>
    </row>
    <row r="4522" spans="4:4">
      <c r="D4522" s="6"/>
    </row>
    <row r="4523" spans="4:4">
      <c r="D4523" s="6"/>
    </row>
    <row r="4524" spans="4:4">
      <c r="D4524" s="6"/>
    </row>
    <row r="4525" spans="4:4">
      <c r="D4525" s="6"/>
    </row>
    <row r="4526" spans="4:4">
      <c r="D4526" s="6"/>
    </row>
    <row r="4527" spans="4:4">
      <c r="D4527" s="6"/>
    </row>
    <row r="4528" spans="4:4">
      <c r="D4528" s="6"/>
    </row>
    <row r="4529" spans="4:4">
      <c r="D4529" s="6"/>
    </row>
    <row r="4530" spans="4:4">
      <c r="D4530" s="6"/>
    </row>
    <row r="4531" spans="4:4">
      <c r="D4531" s="6"/>
    </row>
    <row r="4532" spans="4:4">
      <c r="D4532" s="6"/>
    </row>
    <row r="4533" spans="4:4">
      <c r="D4533" s="6"/>
    </row>
    <row r="4534" spans="4:4">
      <c r="D4534" s="6"/>
    </row>
    <row r="4535" spans="4:4">
      <c r="D4535" s="6"/>
    </row>
    <row r="4536" spans="4:4">
      <c r="D4536" s="6"/>
    </row>
    <row r="4537" spans="4:4">
      <c r="D4537" s="6"/>
    </row>
    <row r="4538" spans="4:4">
      <c r="D4538" s="6"/>
    </row>
    <row r="4539" spans="4:4">
      <c r="D4539" s="6"/>
    </row>
    <row r="4540" spans="4:4">
      <c r="D4540" s="6"/>
    </row>
    <row r="4541" spans="4:4">
      <c r="D4541" s="6"/>
    </row>
    <row r="4542" spans="4:4">
      <c r="D4542" s="6"/>
    </row>
    <row r="4543" spans="4:4">
      <c r="D4543" s="6"/>
    </row>
    <row r="4544" spans="4:4">
      <c r="D4544" s="6"/>
    </row>
    <row r="4545" spans="4:4">
      <c r="D4545" s="6"/>
    </row>
    <row r="4546" spans="4:4">
      <c r="D4546" s="6"/>
    </row>
    <row r="4547" spans="4:4">
      <c r="D4547" s="6"/>
    </row>
    <row r="4548" spans="4:4">
      <c r="D4548" s="6"/>
    </row>
    <row r="4549" spans="4:4">
      <c r="D4549" s="6"/>
    </row>
    <row r="4550" spans="4:4">
      <c r="D4550" s="6"/>
    </row>
    <row r="4551" spans="4:4">
      <c r="D4551" s="6"/>
    </row>
    <row r="4552" spans="4:4">
      <c r="D4552" s="6"/>
    </row>
    <row r="4553" spans="4:4">
      <c r="D4553" s="6"/>
    </row>
    <row r="4554" spans="4:4">
      <c r="D4554" s="6"/>
    </row>
    <row r="4555" spans="4:4">
      <c r="D4555" s="6"/>
    </row>
    <row r="4556" spans="4:4">
      <c r="D4556" s="6"/>
    </row>
    <row r="4557" spans="4:4">
      <c r="D4557" s="6"/>
    </row>
    <row r="4558" spans="4:4">
      <c r="D4558" s="6"/>
    </row>
    <row r="4559" spans="4:4">
      <c r="D4559" s="6"/>
    </row>
    <row r="4560" spans="4:4">
      <c r="D4560" s="6"/>
    </row>
    <row r="4561" spans="4:4">
      <c r="D4561" s="6"/>
    </row>
    <row r="4562" spans="4:4">
      <c r="D4562" s="6"/>
    </row>
    <row r="4563" spans="4:4">
      <c r="D4563" s="6"/>
    </row>
    <row r="4564" spans="4:4">
      <c r="D4564" s="6"/>
    </row>
    <row r="4565" spans="4:4">
      <c r="D4565" s="6"/>
    </row>
    <row r="4566" spans="4:4">
      <c r="D4566" s="6"/>
    </row>
    <row r="4567" spans="4:4">
      <c r="D4567" s="6"/>
    </row>
    <row r="4568" spans="4:4">
      <c r="D4568" s="6"/>
    </row>
    <row r="4569" spans="4:4">
      <c r="D4569" s="6"/>
    </row>
    <row r="4570" spans="4:4">
      <c r="D4570" s="6"/>
    </row>
    <row r="4571" spans="4:4">
      <c r="D4571" s="6"/>
    </row>
    <row r="4572" spans="4:4">
      <c r="D4572" s="6"/>
    </row>
    <row r="4573" spans="4:4">
      <c r="D4573" s="6"/>
    </row>
    <row r="4574" spans="4:4">
      <c r="D4574" s="6"/>
    </row>
    <row r="4575" spans="4:4">
      <c r="D4575" s="6"/>
    </row>
    <row r="4576" spans="4:4">
      <c r="D4576" s="6"/>
    </row>
    <row r="4577" spans="4:4">
      <c r="D4577" s="6"/>
    </row>
    <row r="4578" spans="4:4">
      <c r="D4578" s="6"/>
    </row>
    <row r="4579" spans="4:4">
      <c r="D4579" s="6"/>
    </row>
    <row r="4580" spans="4:4">
      <c r="D4580" s="6"/>
    </row>
    <row r="4581" spans="4:4">
      <c r="D4581" s="6"/>
    </row>
    <row r="4582" spans="4:4">
      <c r="D4582" s="6"/>
    </row>
    <row r="4583" spans="4:4">
      <c r="D4583" s="6"/>
    </row>
    <row r="4584" spans="4:4">
      <c r="D4584" s="6"/>
    </row>
    <row r="4585" spans="4:4">
      <c r="D4585" s="6"/>
    </row>
    <row r="4586" spans="4:4">
      <c r="D4586" s="6"/>
    </row>
    <row r="4587" spans="4:4">
      <c r="D4587" s="6"/>
    </row>
    <row r="4588" spans="4:4">
      <c r="D4588" s="6"/>
    </row>
    <row r="4589" spans="4:4">
      <c r="D4589" s="6"/>
    </row>
    <row r="4590" spans="4:4">
      <c r="D4590" s="6"/>
    </row>
    <row r="4591" spans="4:4">
      <c r="D4591" s="6"/>
    </row>
    <row r="4592" spans="4:4">
      <c r="D4592" s="6"/>
    </row>
    <row r="4593" spans="4:4">
      <c r="D4593" s="6"/>
    </row>
    <row r="4594" spans="4:4">
      <c r="D4594" s="6"/>
    </row>
    <row r="4595" spans="4:4">
      <c r="D4595" s="6"/>
    </row>
    <row r="4596" spans="4:4">
      <c r="D4596" s="6"/>
    </row>
    <row r="4597" spans="4:4">
      <c r="D4597" s="6"/>
    </row>
    <row r="4598" spans="4:4">
      <c r="D4598" s="6"/>
    </row>
    <row r="4599" spans="4:4">
      <c r="D4599" s="6"/>
    </row>
    <row r="4600" spans="4:4">
      <c r="D4600" s="6"/>
    </row>
    <row r="4601" spans="4:4">
      <c r="D4601" s="6"/>
    </row>
    <row r="4602" spans="4:4">
      <c r="D4602" s="6"/>
    </row>
    <row r="4603" spans="4:4">
      <c r="D4603" s="6"/>
    </row>
    <row r="4604" spans="4:4">
      <c r="D4604" s="6"/>
    </row>
    <row r="4605" spans="4:4">
      <c r="D4605" s="6"/>
    </row>
    <row r="4606" spans="4:4">
      <c r="D4606" s="6"/>
    </row>
    <row r="4607" spans="4:4">
      <c r="D4607" s="6"/>
    </row>
    <row r="4608" spans="4:4">
      <c r="D4608" s="6"/>
    </row>
    <row r="4609" spans="4:4">
      <c r="D4609" s="6"/>
    </row>
    <row r="4610" spans="4:4">
      <c r="D4610" s="6"/>
    </row>
    <row r="4611" spans="4:4">
      <c r="D4611" s="6"/>
    </row>
    <row r="4612" spans="4:4">
      <c r="D4612" s="6"/>
    </row>
    <row r="4613" spans="4:4">
      <c r="D4613" s="6"/>
    </row>
    <row r="4614" spans="4:4">
      <c r="D4614" s="6"/>
    </row>
    <row r="4615" spans="4:4">
      <c r="D4615" s="6"/>
    </row>
    <row r="4616" spans="4:4">
      <c r="D4616" s="6"/>
    </row>
    <row r="4617" spans="4:4">
      <c r="D4617" s="6"/>
    </row>
    <row r="4618" spans="4:4">
      <c r="D4618" s="6"/>
    </row>
    <row r="4619" spans="4:4">
      <c r="D4619" s="6"/>
    </row>
    <row r="4620" spans="4:4">
      <c r="D4620" s="6"/>
    </row>
    <row r="4621" spans="4:4">
      <c r="D4621" s="6"/>
    </row>
    <row r="4622" spans="4:4">
      <c r="D4622" s="6"/>
    </row>
    <row r="4623" spans="4:4">
      <c r="D4623" s="6"/>
    </row>
    <row r="4624" spans="4:4">
      <c r="D4624" s="6"/>
    </row>
    <row r="4625" spans="4:4">
      <c r="D4625" s="6"/>
    </row>
    <row r="4626" spans="4:4">
      <c r="D4626" s="6"/>
    </row>
    <row r="4627" spans="4:4">
      <c r="D4627" s="6"/>
    </row>
    <row r="4628" spans="4:4">
      <c r="D4628" s="6"/>
    </row>
    <row r="4629" spans="4:4">
      <c r="D4629" s="6"/>
    </row>
    <row r="4630" spans="4:4">
      <c r="D4630" s="6"/>
    </row>
    <row r="4631" spans="4:4">
      <c r="D4631" s="6"/>
    </row>
    <row r="4632" spans="4:4">
      <c r="D4632" s="6"/>
    </row>
    <row r="4633" spans="4:4">
      <c r="D4633" s="6"/>
    </row>
    <row r="4634" spans="4:4">
      <c r="D4634" s="6"/>
    </row>
    <row r="4635" spans="4:4">
      <c r="D4635" s="6"/>
    </row>
    <row r="4636" spans="4:4">
      <c r="D4636" s="6"/>
    </row>
    <row r="4637" spans="4:4">
      <c r="D4637" s="6"/>
    </row>
    <row r="4638" spans="4:4">
      <c r="D4638" s="6"/>
    </row>
    <row r="4639" spans="4:4">
      <c r="D4639" s="6"/>
    </row>
    <row r="4640" spans="4:4">
      <c r="D4640" s="6"/>
    </row>
    <row r="4641" spans="4:4">
      <c r="D4641" s="6"/>
    </row>
    <row r="4642" spans="4:4">
      <c r="D4642" s="6"/>
    </row>
    <row r="4643" spans="4:4">
      <c r="D4643" s="6"/>
    </row>
    <row r="4644" spans="4:4">
      <c r="D4644" s="6"/>
    </row>
    <row r="4645" spans="4:4">
      <c r="D4645" s="6"/>
    </row>
    <row r="4646" spans="4:4">
      <c r="D4646" s="6"/>
    </row>
    <row r="4647" spans="4:4">
      <c r="D4647" s="6"/>
    </row>
    <row r="4648" spans="4:4">
      <c r="D4648" s="6"/>
    </row>
    <row r="4649" spans="4:4">
      <c r="D4649" s="6"/>
    </row>
    <row r="4650" spans="4:4">
      <c r="D4650" s="6"/>
    </row>
    <row r="4651" spans="4:4">
      <c r="D4651" s="6"/>
    </row>
    <row r="4652" spans="4:4">
      <c r="D4652" s="6"/>
    </row>
    <row r="4653" spans="4:4">
      <c r="D4653" s="6"/>
    </row>
    <row r="4654" spans="4:4">
      <c r="D4654" s="6"/>
    </row>
    <row r="4655" spans="4:4">
      <c r="D4655" s="6"/>
    </row>
    <row r="4656" spans="4:4">
      <c r="D4656" s="6"/>
    </row>
    <row r="4657" spans="4:4">
      <c r="D4657" s="6"/>
    </row>
    <row r="4658" spans="4:4">
      <c r="D4658" s="6"/>
    </row>
    <row r="4659" spans="4:4">
      <c r="D4659" s="6"/>
    </row>
    <row r="4660" spans="4:4">
      <c r="D4660" s="6"/>
    </row>
    <row r="4661" spans="4:4">
      <c r="D4661" s="6"/>
    </row>
    <row r="4662" spans="4:4">
      <c r="D4662" s="6"/>
    </row>
    <row r="4663" spans="4:4">
      <c r="D4663" s="6"/>
    </row>
    <row r="4664" spans="4:4">
      <c r="D4664" s="6"/>
    </row>
    <row r="4665" spans="4:4">
      <c r="D4665" s="6"/>
    </row>
    <row r="4666" spans="4:4">
      <c r="D4666" s="6"/>
    </row>
    <row r="4667" spans="4:4">
      <c r="D4667" s="6"/>
    </row>
    <row r="4668" spans="4:4">
      <c r="D4668" s="6"/>
    </row>
    <row r="4669" spans="4:4">
      <c r="D4669" s="6"/>
    </row>
    <row r="4670" spans="4:4">
      <c r="D4670" s="6"/>
    </row>
    <row r="4671" spans="4:4">
      <c r="D4671" s="6"/>
    </row>
    <row r="4672" spans="4:4">
      <c r="D4672" s="6"/>
    </row>
    <row r="4673" spans="4:4">
      <c r="D4673" s="6"/>
    </row>
    <row r="4674" spans="4:4">
      <c r="D4674" s="6"/>
    </row>
    <row r="4675" spans="4:4">
      <c r="D4675" s="6"/>
    </row>
    <row r="4676" spans="4:4">
      <c r="D4676" s="6"/>
    </row>
    <row r="4677" spans="4:4">
      <c r="D4677" s="6"/>
    </row>
    <row r="4678" spans="4:4">
      <c r="D4678" s="6"/>
    </row>
    <row r="4679" spans="4:4">
      <c r="D4679" s="6"/>
    </row>
    <row r="4680" spans="4:4">
      <c r="D4680" s="6"/>
    </row>
    <row r="4681" spans="4:4">
      <c r="D4681" s="6"/>
    </row>
    <row r="4682" spans="4:4">
      <c r="D4682" s="6"/>
    </row>
    <row r="4683" spans="4:4">
      <c r="D4683" s="6"/>
    </row>
    <row r="4684" spans="4:4">
      <c r="D4684" s="6"/>
    </row>
    <row r="4685" spans="4:4">
      <c r="D4685" s="6"/>
    </row>
    <row r="4686" spans="4:4">
      <c r="D4686" s="6"/>
    </row>
    <row r="4687" spans="4:4">
      <c r="D4687" s="6"/>
    </row>
    <row r="4688" spans="4:4">
      <c r="D4688" s="6"/>
    </row>
    <row r="4689" spans="4:4">
      <c r="D4689" s="6"/>
    </row>
    <row r="4690" spans="4:4">
      <c r="D4690" s="6"/>
    </row>
    <row r="4691" spans="4:4">
      <c r="D4691" s="6"/>
    </row>
    <row r="4692" spans="4:4">
      <c r="D4692" s="6"/>
    </row>
    <row r="4693" spans="4:4">
      <c r="D4693" s="6"/>
    </row>
    <row r="4694" spans="4:4">
      <c r="D4694" s="6"/>
    </row>
    <row r="4695" spans="4:4">
      <c r="D4695" s="6"/>
    </row>
    <row r="4696" spans="4:4">
      <c r="D4696" s="6"/>
    </row>
    <row r="4697" spans="4:4">
      <c r="D4697" s="6"/>
    </row>
    <row r="4698" spans="4:4">
      <c r="D4698" s="6"/>
    </row>
    <row r="4699" spans="4:4">
      <c r="D4699" s="6"/>
    </row>
    <row r="4700" spans="4:4">
      <c r="D4700" s="6"/>
    </row>
    <row r="4701" spans="4:4">
      <c r="D4701" s="6"/>
    </row>
    <row r="4702" spans="4:4">
      <c r="D4702" s="6"/>
    </row>
    <row r="4703" spans="4:4">
      <c r="D4703" s="6"/>
    </row>
    <row r="4704" spans="4:4">
      <c r="D4704" s="6"/>
    </row>
    <row r="4705" spans="4:4">
      <c r="D4705" s="6"/>
    </row>
    <row r="4706" spans="4:4">
      <c r="D4706" s="6"/>
    </row>
    <row r="4707" spans="4:4">
      <c r="D4707" s="6"/>
    </row>
    <row r="4708" spans="4:4">
      <c r="D4708" s="6"/>
    </row>
    <row r="4709" spans="4:4">
      <c r="D4709" s="6"/>
    </row>
    <row r="4710" spans="4:4">
      <c r="D4710" s="6"/>
    </row>
    <row r="4711" spans="4:4">
      <c r="D4711" s="6"/>
    </row>
    <row r="4712" spans="4:4">
      <c r="D4712" s="6"/>
    </row>
    <row r="4713" spans="4:4">
      <c r="D4713" s="6"/>
    </row>
    <row r="4714" spans="4:4">
      <c r="D4714" s="6"/>
    </row>
    <row r="4715" spans="4:4">
      <c r="D4715" s="6"/>
    </row>
    <row r="4716" spans="4:4">
      <c r="D4716" s="6"/>
    </row>
    <row r="4717" spans="4:4">
      <c r="D4717" s="6"/>
    </row>
    <row r="4718" spans="4:4">
      <c r="D4718" s="6"/>
    </row>
    <row r="4719" spans="4:4">
      <c r="D4719" s="6"/>
    </row>
    <row r="4720" spans="4:4">
      <c r="D4720" s="6"/>
    </row>
    <row r="4721" spans="4:4">
      <c r="D4721" s="6"/>
    </row>
    <row r="4722" spans="4:4">
      <c r="D4722" s="6"/>
    </row>
    <row r="4723" spans="4:4">
      <c r="D4723" s="6"/>
    </row>
    <row r="4724" spans="4:4">
      <c r="D4724" s="6"/>
    </row>
    <row r="4725" spans="4:4">
      <c r="D4725" s="6"/>
    </row>
    <row r="4726" spans="4:4">
      <c r="D4726" s="6"/>
    </row>
    <row r="4727" spans="4:4">
      <c r="D4727" s="6"/>
    </row>
    <row r="4728" spans="4:4">
      <c r="D4728" s="6"/>
    </row>
    <row r="4729" spans="4:4">
      <c r="D4729" s="6"/>
    </row>
    <row r="4730" spans="4:4">
      <c r="D4730" s="6"/>
    </row>
    <row r="4731" spans="4:4">
      <c r="D4731" s="6"/>
    </row>
    <row r="4732" spans="4:4">
      <c r="D4732" s="6"/>
    </row>
    <row r="4733" spans="4:4">
      <c r="D4733" s="6"/>
    </row>
    <row r="4734" spans="4:4">
      <c r="D4734" s="6"/>
    </row>
    <row r="4735" spans="4:4">
      <c r="D4735" s="6"/>
    </row>
    <row r="4736" spans="4:4">
      <c r="D4736" s="6"/>
    </row>
    <row r="4737" spans="4:4">
      <c r="D4737" s="6"/>
    </row>
    <row r="4738" spans="4:4">
      <c r="D4738" s="6"/>
    </row>
    <row r="4739" spans="4:4">
      <c r="D4739" s="6"/>
    </row>
    <row r="4740" spans="4:4">
      <c r="D4740" s="6"/>
    </row>
    <row r="4741" spans="4:4">
      <c r="D4741" s="6"/>
    </row>
    <row r="4742" spans="4:4">
      <c r="D4742" s="6"/>
    </row>
    <row r="4743" spans="4:4">
      <c r="D4743" s="6"/>
    </row>
    <row r="4744" spans="4:4">
      <c r="D4744" s="6"/>
    </row>
    <row r="4745" spans="4:4">
      <c r="D4745" s="6"/>
    </row>
    <row r="4746" spans="4:4">
      <c r="D4746" s="6"/>
    </row>
    <row r="4747" spans="4:4">
      <c r="D4747" s="6"/>
    </row>
    <row r="4748" spans="4:4">
      <c r="D4748" s="6"/>
    </row>
    <row r="4749" spans="4:4">
      <c r="D4749" s="6"/>
    </row>
    <row r="4750" spans="4:4">
      <c r="D4750" s="6"/>
    </row>
    <row r="4751" spans="4:4">
      <c r="D4751" s="6"/>
    </row>
    <row r="4752" spans="4:4">
      <c r="D4752" s="6"/>
    </row>
    <row r="4753" spans="4:4">
      <c r="D4753" s="6"/>
    </row>
    <row r="4754" spans="4:4">
      <c r="D4754" s="6"/>
    </row>
    <row r="4755" spans="4:4">
      <c r="D4755" s="6"/>
    </row>
    <row r="4756" spans="4:4">
      <c r="D4756" s="6"/>
    </row>
    <row r="4757" spans="4:4">
      <c r="D4757" s="6"/>
    </row>
    <row r="4758" spans="4:4">
      <c r="D4758" s="6"/>
    </row>
    <row r="4759" spans="4:4">
      <c r="D4759" s="6"/>
    </row>
    <row r="4760" spans="4:4">
      <c r="D4760" s="6"/>
    </row>
    <row r="4761" spans="4:4">
      <c r="D4761" s="6"/>
    </row>
    <row r="4762" spans="4:4">
      <c r="D4762" s="6"/>
    </row>
    <row r="4763" spans="4:4">
      <c r="D4763" s="6"/>
    </row>
    <row r="4764" spans="4:4">
      <c r="D4764" s="6"/>
    </row>
    <row r="4765" spans="4:4">
      <c r="D4765" s="6"/>
    </row>
    <row r="4766" spans="4:4">
      <c r="D4766" s="6"/>
    </row>
    <row r="4767" spans="4:4">
      <c r="D4767" s="6"/>
    </row>
    <row r="4768" spans="4:4">
      <c r="D4768" s="6"/>
    </row>
    <row r="4769" spans="4:4">
      <c r="D4769" s="6"/>
    </row>
    <row r="4770" spans="4:4">
      <c r="D4770" s="6"/>
    </row>
    <row r="4771" spans="4:4">
      <c r="D4771" s="6"/>
    </row>
    <row r="4772" spans="4:4">
      <c r="D4772" s="6"/>
    </row>
    <row r="4773" spans="4:4">
      <c r="D4773" s="6"/>
    </row>
    <row r="4774" spans="4:4">
      <c r="D4774" s="6"/>
    </row>
    <row r="4775" spans="4:4">
      <c r="D4775" s="6"/>
    </row>
    <row r="4776" spans="4:4">
      <c r="D4776" s="6"/>
    </row>
    <row r="4777" spans="4:4">
      <c r="D4777" s="6"/>
    </row>
    <row r="4778" spans="4:4">
      <c r="D4778" s="6"/>
    </row>
    <row r="4779" spans="4:4">
      <c r="D4779" s="6"/>
    </row>
    <row r="4780" spans="4:4">
      <c r="D4780" s="6"/>
    </row>
    <row r="4781" spans="4:4">
      <c r="D4781" s="6"/>
    </row>
    <row r="4782" spans="4:4">
      <c r="D4782" s="6"/>
    </row>
    <row r="4783" spans="4:4">
      <c r="D4783" s="6"/>
    </row>
    <row r="4784" spans="4:4">
      <c r="D4784" s="6"/>
    </row>
    <row r="4785" spans="4:4">
      <c r="D4785" s="6"/>
    </row>
    <row r="4786" spans="4:4">
      <c r="D4786" s="6"/>
    </row>
    <row r="4787" spans="4:4">
      <c r="D4787" s="6"/>
    </row>
    <row r="4788" spans="4:4">
      <c r="D4788" s="6"/>
    </row>
    <row r="4789" spans="4:4">
      <c r="D4789" s="6"/>
    </row>
    <row r="4790" spans="4:4">
      <c r="D4790" s="6"/>
    </row>
    <row r="4791" spans="4:4">
      <c r="D4791" s="6"/>
    </row>
    <row r="4792" spans="4:4">
      <c r="D4792" s="6"/>
    </row>
    <row r="4793" spans="4:4">
      <c r="D4793" s="6"/>
    </row>
    <row r="4794" spans="4:4">
      <c r="D4794" s="6"/>
    </row>
    <row r="4795" spans="4:4">
      <c r="D4795" s="6"/>
    </row>
    <row r="4796" spans="4:4">
      <c r="D4796" s="6"/>
    </row>
    <row r="4797" spans="4:4">
      <c r="D4797" s="6"/>
    </row>
    <row r="4798" spans="4:4">
      <c r="D4798" s="6"/>
    </row>
    <row r="4799" spans="4:4">
      <c r="D4799" s="6"/>
    </row>
    <row r="4800" spans="4:4">
      <c r="D4800" s="6"/>
    </row>
    <row r="4801" spans="4:4">
      <c r="D4801" s="6"/>
    </row>
    <row r="4802" spans="4:4">
      <c r="D4802" s="6"/>
    </row>
    <row r="4803" spans="4:4">
      <c r="D4803" s="6"/>
    </row>
    <row r="4804" spans="4:4">
      <c r="D4804" s="6"/>
    </row>
    <row r="4805" spans="4:4">
      <c r="D4805" s="6"/>
    </row>
    <row r="4806" spans="4:4">
      <c r="D4806" s="6"/>
    </row>
    <row r="4807" spans="4:4">
      <c r="D4807" s="6"/>
    </row>
    <row r="4808" spans="4:4">
      <c r="D4808" s="6"/>
    </row>
    <row r="4809" spans="4:4">
      <c r="D4809" s="6"/>
    </row>
    <row r="4810" spans="4:4">
      <c r="D4810" s="6"/>
    </row>
    <row r="4811" spans="4:4">
      <c r="D4811" s="6"/>
    </row>
    <row r="4812" spans="4:4">
      <c r="D4812" s="6"/>
    </row>
    <row r="4813" spans="4:4">
      <c r="D4813" s="6"/>
    </row>
    <row r="4814" spans="4:4">
      <c r="D4814" s="6"/>
    </row>
    <row r="4815" spans="4:4">
      <c r="D4815" s="6"/>
    </row>
    <row r="4816" spans="4:4">
      <c r="D4816" s="6"/>
    </row>
    <row r="4817" spans="4:4">
      <c r="D4817" s="6"/>
    </row>
    <row r="4818" spans="4:4">
      <c r="D4818" s="6"/>
    </row>
    <row r="4819" spans="4:4">
      <c r="D4819" s="6"/>
    </row>
    <row r="4820" spans="4:4">
      <c r="D4820" s="6"/>
    </row>
    <row r="4821" spans="4:4">
      <c r="D4821" s="6"/>
    </row>
    <row r="4822" spans="4:4">
      <c r="D4822" s="6"/>
    </row>
    <row r="4823" spans="4:4">
      <c r="D4823" s="6"/>
    </row>
    <row r="4824" spans="4:4">
      <c r="D4824" s="6"/>
    </row>
    <row r="4825" spans="4:4">
      <c r="D4825" s="6"/>
    </row>
    <row r="4826" spans="4:4">
      <c r="D4826" s="6"/>
    </row>
    <row r="4827" spans="4:4">
      <c r="D4827" s="6"/>
    </row>
    <row r="4828" spans="4:4">
      <c r="D4828" s="6"/>
    </row>
    <row r="4829" spans="4:4">
      <c r="D4829" s="6"/>
    </row>
    <row r="4830" spans="4:4">
      <c r="D4830" s="6"/>
    </row>
    <row r="4831" spans="4:4">
      <c r="D4831" s="6"/>
    </row>
    <row r="4832" spans="4:4">
      <c r="D4832" s="6"/>
    </row>
    <row r="4833" spans="4:4">
      <c r="D4833" s="6"/>
    </row>
    <row r="4834" spans="4:4">
      <c r="D4834" s="6"/>
    </row>
    <row r="4835" spans="4:4">
      <c r="D4835" s="6"/>
    </row>
    <row r="4836" spans="4:4">
      <c r="D4836" s="6"/>
    </row>
    <row r="4837" spans="4:4">
      <c r="D4837" s="6"/>
    </row>
    <row r="4838" spans="4:4">
      <c r="D4838" s="6"/>
    </row>
    <row r="4839" spans="4:4">
      <c r="D4839" s="6"/>
    </row>
    <row r="4840" spans="4:4">
      <c r="D4840" s="6"/>
    </row>
    <row r="4841" spans="4:4">
      <c r="D4841" s="6"/>
    </row>
    <row r="4842" spans="4:4">
      <c r="D4842" s="6"/>
    </row>
    <row r="4843" spans="4:4">
      <c r="D4843" s="6"/>
    </row>
    <row r="4844" spans="4:4">
      <c r="D4844" s="6"/>
    </row>
    <row r="4845" spans="4:4">
      <c r="D4845" s="6"/>
    </row>
    <row r="4846" spans="4:4">
      <c r="D4846" s="6"/>
    </row>
    <row r="4847" spans="4:4">
      <c r="D4847" s="6"/>
    </row>
    <row r="4848" spans="4:4">
      <c r="D4848" s="6"/>
    </row>
    <row r="4849" spans="4:4">
      <c r="D4849" s="6"/>
    </row>
    <row r="4850" spans="4:4">
      <c r="D4850" s="6"/>
    </row>
    <row r="4851" spans="4:4">
      <c r="D4851" s="6"/>
    </row>
    <row r="4852" spans="4:4">
      <c r="D4852" s="6"/>
    </row>
    <row r="4853" spans="4:4">
      <c r="D4853" s="6"/>
    </row>
    <row r="4854" spans="4:4">
      <c r="D4854" s="6"/>
    </row>
    <row r="4855" spans="4:4">
      <c r="D4855" s="6"/>
    </row>
    <row r="4856" spans="4:4">
      <c r="D4856" s="6"/>
    </row>
    <row r="4857" spans="4:4">
      <c r="D4857" s="6"/>
    </row>
    <row r="4858" spans="4:4">
      <c r="D4858" s="6"/>
    </row>
    <row r="4859" spans="4:4">
      <c r="D4859" s="6"/>
    </row>
    <row r="4860" spans="4:4">
      <c r="D4860" s="6"/>
    </row>
    <row r="4861" spans="4:4">
      <c r="D4861" s="6"/>
    </row>
    <row r="4862" spans="4:4">
      <c r="D4862" s="6"/>
    </row>
    <row r="4863" spans="4:4">
      <c r="D4863" s="6"/>
    </row>
    <row r="4864" spans="4:4">
      <c r="D4864" s="6"/>
    </row>
    <row r="4865" spans="4:4">
      <c r="D4865" s="6"/>
    </row>
    <row r="4866" spans="4:4">
      <c r="D4866" s="6"/>
    </row>
    <row r="4867" spans="4:4">
      <c r="D4867" s="6"/>
    </row>
    <row r="4868" spans="4:4">
      <c r="D4868" s="6"/>
    </row>
    <row r="4869" spans="4:4">
      <c r="D4869" s="6"/>
    </row>
    <row r="4870" spans="4:4">
      <c r="D4870" s="6"/>
    </row>
    <row r="4871" spans="4:4">
      <c r="D4871" s="6"/>
    </row>
    <row r="4872" spans="4:4">
      <c r="D4872" s="6"/>
    </row>
    <row r="4873" spans="4:4">
      <c r="D4873" s="6"/>
    </row>
    <row r="4874" spans="4:4">
      <c r="D4874" s="6"/>
    </row>
    <row r="4875" spans="4:4">
      <c r="D4875" s="6"/>
    </row>
    <row r="4876" spans="4:4">
      <c r="D4876" s="6"/>
    </row>
    <row r="4877" spans="4:4">
      <c r="D4877" s="6"/>
    </row>
    <row r="4878" spans="4:4">
      <c r="D4878" s="6"/>
    </row>
    <row r="4879" spans="4:4">
      <c r="D4879" s="6"/>
    </row>
    <row r="4880" spans="4:4">
      <c r="D4880" s="6"/>
    </row>
    <row r="4881" spans="4:4">
      <c r="D4881" s="6"/>
    </row>
    <row r="4882" spans="4:4">
      <c r="D4882" s="6"/>
    </row>
    <row r="4883" spans="4:4">
      <c r="D4883" s="6"/>
    </row>
    <row r="4884" spans="4:4">
      <c r="D4884" s="6"/>
    </row>
    <row r="4885" spans="4:4">
      <c r="D4885" s="6"/>
    </row>
    <row r="4886" spans="4:4">
      <c r="D4886" s="6"/>
    </row>
    <row r="4887" spans="4:4">
      <c r="D4887" s="6"/>
    </row>
    <row r="4888" spans="4:4">
      <c r="D4888" s="6"/>
    </row>
    <row r="4889" spans="4:4">
      <c r="D4889" s="6"/>
    </row>
    <row r="4890" spans="4:4">
      <c r="D4890" s="6"/>
    </row>
    <row r="4891" spans="4:4">
      <c r="D4891" s="6"/>
    </row>
    <row r="4892" spans="4:4">
      <c r="D4892" s="6"/>
    </row>
    <row r="4893" spans="4:4">
      <c r="D4893" s="6"/>
    </row>
    <row r="4894" spans="4:4">
      <c r="D4894" s="6"/>
    </row>
    <row r="4895" spans="4:4">
      <c r="D4895" s="6"/>
    </row>
    <row r="4896" spans="4:4">
      <c r="D4896" s="6"/>
    </row>
    <row r="4897" spans="4:4">
      <c r="D4897" s="6"/>
    </row>
    <row r="4898" spans="4:4">
      <c r="D4898" s="6"/>
    </row>
    <row r="4899" spans="4:4">
      <c r="D4899" s="6"/>
    </row>
    <row r="4900" spans="4:4">
      <c r="D4900" s="6"/>
    </row>
    <row r="4901" spans="4:4">
      <c r="D4901" s="6"/>
    </row>
    <row r="4902" spans="4:4">
      <c r="D4902" s="6"/>
    </row>
    <row r="4903" spans="4:4">
      <c r="D4903" s="6"/>
    </row>
    <row r="4904" spans="4:4">
      <c r="D4904" s="6"/>
    </row>
    <row r="4905" spans="4:4">
      <c r="D4905" s="6"/>
    </row>
    <row r="4906" spans="4:4">
      <c r="D4906" s="6"/>
    </row>
    <row r="4907" spans="4:4">
      <c r="D4907" s="6"/>
    </row>
    <row r="4908" spans="4:4">
      <c r="D4908" s="6"/>
    </row>
    <row r="4909" spans="4:4">
      <c r="D4909" s="6"/>
    </row>
    <row r="4910" spans="4:4">
      <c r="D4910" s="6"/>
    </row>
    <row r="4911" spans="4:4">
      <c r="D4911" s="6"/>
    </row>
    <row r="4912" spans="4:4">
      <c r="D4912" s="6"/>
    </row>
    <row r="4913" spans="4:4">
      <c r="D4913" s="6"/>
    </row>
    <row r="4914" spans="4:4">
      <c r="D4914" s="6"/>
    </row>
    <row r="4915" spans="4:4">
      <c r="D4915" s="6"/>
    </row>
    <row r="4916" spans="4:4">
      <c r="D4916" s="6"/>
    </row>
    <row r="4917" spans="4:4">
      <c r="D4917" s="6"/>
    </row>
    <row r="4918" spans="4:4">
      <c r="D4918" s="6"/>
    </row>
    <row r="4919" spans="4:4">
      <c r="D4919" s="6"/>
    </row>
    <row r="4920" spans="4:4">
      <c r="D4920" s="6"/>
    </row>
    <row r="4921" spans="4:4">
      <c r="D4921" s="6"/>
    </row>
    <row r="4922" spans="4:4">
      <c r="D4922" s="6"/>
    </row>
    <row r="4923" spans="4:4">
      <c r="D4923" s="6"/>
    </row>
    <row r="4924" spans="4:4">
      <c r="D4924" s="6"/>
    </row>
    <row r="4925" spans="4:4">
      <c r="D4925" s="6"/>
    </row>
    <row r="4926" spans="4:4">
      <c r="D4926" s="6"/>
    </row>
    <row r="4927" spans="4:4">
      <c r="D4927" s="6"/>
    </row>
    <row r="4928" spans="4:4">
      <c r="D4928" s="6"/>
    </row>
    <row r="4929" spans="4:4">
      <c r="D4929" s="6"/>
    </row>
    <row r="4930" spans="4:4">
      <c r="D4930" s="6"/>
    </row>
    <row r="4931" spans="4:4">
      <c r="D4931" s="6"/>
    </row>
    <row r="4932" spans="4:4">
      <c r="D4932" s="6"/>
    </row>
    <row r="4933" spans="4:4">
      <c r="D4933" s="6"/>
    </row>
    <row r="4934" spans="4:4">
      <c r="D4934" s="6"/>
    </row>
    <row r="4935" spans="4:4">
      <c r="D4935" s="6"/>
    </row>
    <row r="4936" spans="4:4">
      <c r="D4936" s="6"/>
    </row>
    <row r="4937" spans="4:4">
      <c r="D4937" s="6"/>
    </row>
    <row r="4938" spans="4:4">
      <c r="D4938" s="6"/>
    </row>
    <row r="4939" spans="4:4">
      <c r="D4939" s="6"/>
    </row>
    <row r="4940" spans="4:4">
      <c r="D4940" s="6"/>
    </row>
    <row r="4941" spans="4:4">
      <c r="D4941" s="6"/>
    </row>
    <row r="4942" spans="4:4">
      <c r="D4942" s="6"/>
    </row>
    <row r="4943" spans="4:4">
      <c r="D4943" s="6"/>
    </row>
    <row r="4944" spans="4:4">
      <c r="D4944" s="6"/>
    </row>
    <row r="4945" spans="4:4">
      <c r="D4945" s="6"/>
    </row>
    <row r="4946" spans="4:4">
      <c r="D4946" s="6"/>
    </row>
    <row r="4947" spans="4:4">
      <c r="D4947" s="6"/>
    </row>
    <row r="4948" spans="4:4">
      <c r="D4948" s="6"/>
    </row>
    <row r="4949" spans="4:4">
      <c r="D4949" s="6"/>
    </row>
    <row r="4950" spans="4:4">
      <c r="D4950" s="6"/>
    </row>
    <row r="4951" spans="4:4">
      <c r="D4951" s="6"/>
    </row>
    <row r="4952" spans="4:4">
      <c r="D4952" s="6"/>
    </row>
    <row r="4953" spans="4:4">
      <c r="D4953" s="6"/>
    </row>
    <row r="4954" spans="4:4">
      <c r="D4954" s="6"/>
    </row>
    <row r="4955" spans="4:4">
      <c r="D4955" s="6"/>
    </row>
    <row r="4956" spans="4:4">
      <c r="D4956" s="6"/>
    </row>
    <row r="4957" spans="4:4">
      <c r="D4957" s="6"/>
    </row>
    <row r="4958" spans="4:4">
      <c r="D4958" s="6"/>
    </row>
    <row r="4959" spans="4:4">
      <c r="D4959" s="6"/>
    </row>
    <row r="4960" spans="4:4">
      <c r="D4960" s="6"/>
    </row>
    <row r="4961" spans="4:4">
      <c r="D4961" s="6"/>
    </row>
    <row r="4962" spans="4:4">
      <c r="D4962" s="6"/>
    </row>
    <row r="4963" spans="4:4">
      <c r="D4963" s="6"/>
    </row>
    <row r="4964" spans="4:4">
      <c r="D4964" s="6"/>
    </row>
    <row r="4965" spans="4:4">
      <c r="D4965" s="6"/>
    </row>
    <row r="4966" spans="4:4">
      <c r="D4966" s="6"/>
    </row>
    <row r="4967" spans="4:4">
      <c r="D4967" s="6"/>
    </row>
    <row r="4968" spans="4:4">
      <c r="D4968" s="6"/>
    </row>
    <row r="4969" spans="4:4">
      <c r="D4969" s="6"/>
    </row>
    <row r="4970" spans="4:4">
      <c r="D4970" s="6"/>
    </row>
    <row r="4971" spans="4:4">
      <c r="D4971" s="6"/>
    </row>
    <row r="4972" spans="4:4">
      <c r="D4972" s="6"/>
    </row>
    <row r="4973" spans="4:4">
      <c r="D4973" s="6"/>
    </row>
    <row r="4974" spans="4:4">
      <c r="D4974" s="6"/>
    </row>
    <row r="4975" spans="4:4">
      <c r="D4975" s="6"/>
    </row>
    <row r="4976" spans="4:4">
      <c r="D4976" s="6"/>
    </row>
    <row r="4977" spans="4:4">
      <c r="D4977" s="6"/>
    </row>
    <row r="4978" spans="4:4">
      <c r="D4978" s="6"/>
    </row>
    <row r="4979" spans="4:4">
      <c r="D4979" s="6"/>
    </row>
    <row r="4980" spans="4:4">
      <c r="D4980" s="6"/>
    </row>
    <row r="4981" spans="4:4">
      <c r="D4981" s="6"/>
    </row>
    <row r="4982" spans="4:4">
      <c r="D4982" s="6"/>
    </row>
    <row r="4983" spans="4:4">
      <c r="D4983" s="6"/>
    </row>
    <row r="4984" spans="4:4">
      <c r="D4984" s="6"/>
    </row>
    <row r="4985" spans="4:4">
      <c r="D4985" s="6"/>
    </row>
    <row r="4986" spans="4:4">
      <c r="D4986" s="6"/>
    </row>
    <row r="4987" spans="4:4">
      <c r="D4987" s="6"/>
    </row>
    <row r="4988" spans="4:4">
      <c r="D4988" s="6"/>
    </row>
    <row r="4989" spans="4:4">
      <c r="D4989" s="6"/>
    </row>
    <row r="4990" spans="4:4">
      <c r="D4990" s="6"/>
    </row>
    <row r="4991" spans="4:4">
      <c r="D4991" s="6"/>
    </row>
    <row r="4992" spans="4:4">
      <c r="D4992" s="6"/>
    </row>
    <row r="4993" spans="4:4">
      <c r="D4993" s="6"/>
    </row>
    <row r="4994" spans="4:4">
      <c r="D4994" s="6"/>
    </row>
    <row r="4995" spans="4:4">
      <c r="D4995" s="6"/>
    </row>
    <row r="4996" spans="4:4">
      <c r="D4996" s="6"/>
    </row>
    <row r="4997" spans="4:4">
      <c r="D4997" s="6"/>
    </row>
    <row r="4998" spans="4:4">
      <c r="D4998" s="6"/>
    </row>
    <row r="4999" spans="4:4">
      <c r="D4999" s="6"/>
    </row>
    <row r="5000" spans="4:4">
      <c r="D5000" s="6"/>
    </row>
  </sheetData>
  <mergeCells count="6">
    <mergeCell ref="A1:G1"/>
    <mergeCell ref="C2:G2"/>
    <mergeCell ref="C3:G3"/>
    <mergeCell ref="C4:G4"/>
    <mergeCell ref="A2177:C2177"/>
    <mergeCell ref="A2178:G218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DA885-91DE-49AE-8601-70A559E08D79}">
  <sheetPr>
    <tabColor rgb="FFFFC000"/>
    <outlinePr summaryBelow="0"/>
    <pageSetUpPr fitToPage="1"/>
  </sheetPr>
  <dimension ref="A1:BG4934"/>
  <sheetViews>
    <sheetView topLeftCell="A81" zoomScaleNormal="100" zoomScaleSheetLayoutView="100" workbookViewId="0">
      <selection activeCell="AS111" sqref="AS111"/>
    </sheetView>
  </sheetViews>
  <sheetFormatPr defaultRowHeight="12.75" outlineLevelRow="1"/>
  <cols>
    <col min="1" max="1" width="4.28515625" customWidth="1"/>
    <col min="2" max="2" width="65.42578125" style="13" customWidth="1"/>
    <col min="3" max="3" width="4.7109375" customWidth="1"/>
    <col min="4" max="4" width="8" customWidth="1"/>
    <col min="5" max="5" width="9.28515625" customWidth="1"/>
    <col min="6" max="6" width="14.7109375" customWidth="1"/>
    <col min="7" max="20" width="0" hidden="1" customWidth="1"/>
    <col min="22" max="42" width="0" hidden="1" customWidth="1"/>
  </cols>
  <sheetData>
    <row r="1" spans="1:59" ht="15.75" customHeight="1">
      <c r="A1" s="394" t="s">
        <v>2123</v>
      </c>
      <c r="B1" s="394"/>
      <c r="C1" s="394"/>
      <c r="D1" s="394"/>
      <c r="E1" s="394"/>
      <c r="F1" s="394"/>
      <c r="AD1" t="s">
        <v>95</v>
      </c>
    </row>
    <row r="2" spans="1:59" ht="25.15" customHeight="1">
      <c r="A2" s="395" t="s">
        <v>7</v>
      </c>
      <c r="B2" s="520" t="s">
        <v>2124</v>
      </c>
      <c r="C2" s="521"/>
      <c r="D2" s="521"/>
      <c r="E2" s="521"/>
      <c r="F2" s="522"/>
      <c r="AD2" t="s">
        <v>96</v>
      </c>
    </row>
    <row r="3" spans="1:59" ht="25.15" hidden="1" customHeight="1">
      <c r="A3" s="395" t="s">
        <v>8</v>
      </c>
      <c r="B3" s="521"/>
      <c r="C3" s="521"/>
      <c r="D3" s="521"/>
      <c r="E3" s="521"/>
      <c r="F3" s="522"/>
      <c r="AD3" t="s">
        <v>97</v>
      </c>
    </row>
    <row r="4" spans="1:59" ht="25.15" hidden="1" customHeight="1">
      <c r="A4" s="395" t="s">
        <v>9</v>
      </c>
      <c r="B4" s="520"/>
      <c r="C4" s="521"/>
      <c r="D4" s="521"/>
      <c r="E4" s="521"/>
      <c r="F4" s="522"/>
      <c r="AD4" t="s">
        <v>98</v>
      </c>
    </row>
    <row r="5" spans="1:59" hidden="1">
      <c r="A5" s="396" t="s">
        <v>2125</v>
      </c>
      <c r="B5" s="397"/>
      <c r="C5" s="398"/>
      <c r="D5" s="399"/>
      <c r="E5" s="399"/>
      <c r="F5" s="400"/>
      <c r="AD5" t="s">
        <v>2126</v>
      </c>
    </row>
    <row r="6" spans="1:59" ht="105.6" customHeight="1">
      <c r="A6" s="288"/>
      <c r="B6" s="288" t="s">
        <v>2127</v>
      </c>
      <c r="C6" s="401"/>
      <c r="D6" s="401"/>
    </row>
    <row r="7" spans="1:59" ht="42" customHeight="1">
      <c r="A7" s="288"/>
      <c r="B7" s="288" t="s">
        <v>2128</v>
      </c>
      <c r="C7" s="401"/>
      <c r="D7" s="401"/>
    </row>
    <row r="8" spans="1:59" ht="26.25" customHeight="1">
      <c r="A8" s="288"/>
      <c r="B8" s="288" t="s">
        <v>2129</v>
      </c>
      <c r="C8" s="401"/>
      <c r="D8" s="401"/>
    </row>
    <row r="9" spans="1:59" ht="26.45" customHeight="1">
      <c r="A9" s="402" t="s">
        <v>99</v>
      </c>
      <c r="B9" s="403" t="s">
        <v>101</v>
      </c>
      <c r="C9" s="404" t="s">
        <v>102</v>
      </c>
      <c r="D9" s="402" t="s">
        <v>1324</v>
      </c>
      <c r="E9" s="405" t="s">
        <v>1325</v>
      </c>
      <c r="F9" s="402" t="s">
        <v>27</v>
      </c>
      <c r="G9" s="406" t="s">
        <v>28</v>
      </c>
      <c r="H9" s="406" t="s">
        <v>105</v>
      </c>
      <c r="I9" s="406" t="s">
        <v>29</v>
      </c>
      <c r="J9" s="406" t="s">
        <v>106</v>
      </c>
      <c r="K9" s="406" t="s">
        <v>107</v>
      </c>
      <c r="L9" s="406" t="s">
        <v>1971</v>
      </c>
      <c r="M9" s="406" t="s">
        <v>1972</v>
      </c>
      <c r="N9" s="406" t="s">
        <v>1973</v>
      </c>
      <c r="O9" s="406" t="s">
        <v>1974</v>
      </c>
      <c r="P9" s="406" t="s">
        <v>1975</v>
      </c>
      <c r="Q9" s="406" t="s">
        <v>113</v>
      </c>
      <c r="R9" s="406" t="s">
        <v>1976</v>
      </c>
      <c r="S9" s="406" t="s">
        <v>116</v>
      </c>
      <c r="T9" s="406" t="s">
        <v>117</v>
      </c>
    </row>
    <row r="10" spans="1:59">
      <c r="A10" s="407" t="s">
        <v>120</v>
      </c>
      <c r="B10" s="408" t="s">
        <v>1327</v>
      </c>
      <c r="C10" s="45"/>
      <c r="D10" s="409"/>
      <c r="E10" s="410"/>
      <c r="F10" s="410">
        <f>SUM(F11:F26)</f>
        <v>0</v>
      </c>
      <c r="G10" s="410"/>
      <c r="H10" s="410">
        <f>SUM(H11:H26)</f>
        <v>0</v>
      </c>
      <c r="I10" s="410"/>
      <c r="J10" s="410">
        <f>SUM(J11:J26)</f>
        <v>0</v>
      </c>
      <c r="K10" s="410"/>
      <c r="L10" s="410">
        <f>SUM(L11:L26)</f>
        <v>0</v>
      </c>
      <c r="M10" s="410"/>
      <c r="N10" s="410">
        <f>SUM(N11:N26)</f>
        <v>0.16999999999999998</v>
      </c>
      <c r="O10" s="410"/>
      <c r="P10" s="410">
        <f>SUM(P11:P26)</f>
        <v>0</v>
      </c>
      <c r="Q10" s="410"/>
      <c r="R10" s="410"/>
      <c r="S10" s="411"/>
      <c r="T10" s="410">
        <f>SUM(T11:T26)</f>
        <v>139.06</v>
      </c>
    </row>
    <row r="11" spans="1:59" outlineLevel="1">
      <c r="A11" s="181">
        <v>1</v>
      </c>
      <c r="B11" s="288" t="s">
        <v>2130</v>
      </c>
      <c r="C11" s="286" t="s">
        <v>267</v>
      </c>
      <c r="D11" s="296">
        <v>112</v>
      </c>
      <c r="E11" s="412">
        <v>0</v>
      </c>
      <c r="F11" s="189">
        <f t="shared" ref="F11:F26" si="0">ROUND(D11*E11,2)</f>
        <v>0</v>
      </c>
      <c r="G11" s="412"/>
      <c r="H11" s="189">
        <f t="shared" ref="H11:H23" si="1">ROUND(D11*G11,2)</f>
        <v>0</v>
      </c>
      <c r="I11" s="412"/>
      <c r="J11" s="189">
        <f t="shared" ref="J11:J23" si="2">ROUND(D11*I11,2)</f>
        <v>0</v>
      </c>
      <c r="K11" s="189">
        <v>0</v>
      </c>
      <c r="L11" s="189">
        <f t="shared" ref="L11:L23" si="3">F11*(1+K11/100)</f>
        <v>0</v>
      </c>
      <c r="M11" s="189">
        <v>4.6999999999999999E-4</v>
      </c>
      <c r="N11" s="189">
        <f t="shared" ref="N11:N23" si="4">ROUND(D11*M11,2)</f>
        <v>0.05</v>
      </c>
      <c r="O11" s="189">
        <v>0</v>
      </c>
      <c r="P11" s="189">
        <f t="shared" ref="P11:P23" si="5">ROUND(D11*O11,2)</f>
        <v>0</v>
      </c>
      <c r="Q11" s="189"/>
      <c r="R11" s="189"/>
      <c r="S11" s="190">
        <v>0.35899999999999999</v>
      </c>
      <c r="T11" s="189">
        <f t="shared" ref="T11:T23" si="6">ROUND(D11*S11,2)</f>
        <v>40.21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</row>
    <row r="12" spans="1:59" ht="22.5" outlineLevel="1">
      <c r="A12" s="181">
        <v>2</v>
      </c>
      <c r="B12" s="288" t="s">
        <v>2131</v>
      </c>
      <c r="C12" s="286" t="s">
        <v>267</v>
      </c>
      <c r="D12" s="296">
        <f>10+16*9</f>
        <v>154</v>
      </c>
      <c r="E12" s="412">
        <v>0</v>
      </c>
      <c r="F12" s="189">
        <f t="shared" si="0"/>
        <v>0</v>
      </c>
      <c r="G12" s="412"/>
      <c r="H12" s="189"/>
      <c r="I12" s="412"/>
      <c r="J12" s="189"/>
      <c r="K12" s="189"/>
      <c r="L12" s="189"/>
      <c r="M12" s="189"/>
      <c r="N12" s="189"/>
      <c r="O12" s="189"/>
      <c r="P12" s="189"/>
      <c r="Q12" s="189"/>
      <c r="R12" s="189"/>
      <c r="S12" s="190"/>
      <c r="T12" s="189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</row>
    <row r="13" spans="1:59" ht="22.5" outlineLevel="1">
      <c r="A13" s="181">
        <v>3</v>
      </c>
      <c r="B13" s="288" t="s">
        <v>2132</v>
      </c>
      <c r="C13" s="286" t="s">
        <v>267</v>
      </c>
      <c r="D13" s="296">
        <v>15</v>
      </c>
      <c r="E13" s="412">
        <v>0</v>
      </c>
      <c r="F13" s="189">
        <f t="shared" si="0"/>
        <v>0</v>
      </c>
      <c r="G13" s="412"/>
      <c r="H13" s="189"/>
      <c r="I13" s="412"/>
      <c r="J13" s="189"/>
      <c r="K13" s="189"/>
      <c r="L13" s="189"/>
      <c r="M13" s="189"/>
      <c r="N13" s="189"/>
      <c r="O13" s="189"/>
      <c r="P13" s="189"/>
      <c r="Q13" s="189"/>
      <c r="R13" s="189"/>
      <c r="S13" s="190"/>
      <c r="T13" s="189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</row>
    <row r="14" spans="1:59" ht="13.5" customHeight="1" outlineLevel="1">
      <c r="A14" s="181">
        <v>4</v>
      </c>
      <c r="B14" s="288" t="s">
        <v>2133</v>
      </c>
      <c r="C14" s="286" t="s">
        <v>267</v>
      </c>
      <c r="D14" s="296">
        <v>95</v>
      </c>
      <c r="E14" s="412">
        <v>0</v>
      </c>
      <c r="F14" s="189">
        <f t="shared" si="0"/>
        <v>0</v>
      </c>
      <c r="G14" s="412"/>
      <c r="H14" s="189">
        <f t="shared" si="1"/>
        <v>0</v>
      </c>
      <c r="I14" s="412"/>
      <c r="J14" s="189">
        <f t="shared" si="2"/>
        <v>0</v>
      </c>
      <c r="K14" s="189">
        <v>0</v>
      </c>
      <c r="L14" s="189">
        <f t="shared" si="3"/>
        <v>0</v>
      </c>
      <c r="M14" s="189">
        <v>1.31E-3</v>
      </c>
      <c r="N14" s="189">
        <f t="shared" si="4"/>
        <v>0.12</v>
      </c>
      <c r="O14" s="189">
        <v>0</v>
      </c>
      <c r="P14" s="189">
        <f t="shared" si="5"/>
        <v>0</v>
      </c>
      <c r="Q14" s="189"/>
      <c r="R14" s="189"/>
      <c r="S14" s="190">
        <v>0.79700000000000004</v>
      </c>
      <c r="T14" s="189">
        <f t="shared" si="6"/>
        <v>75.72</v>
      </c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</row>
    <row r="15" spans="1:59" outlineLevel="1">
      <c r="A15" s="181">
        <v>5</v>
      </c>
      <c r="B15" s="288" t="s">
        <v>1328</v>
      </c>
      <c r="C15" s="286" t="s">
        <v>267</v>
      </c>
      <c r="D15" s="296">
        <v>26</v>
      </c>
      <c r="E15" s="412">
        <v>0</v>
      </c>
      <c r="F15" s="189">
        <f t="shared" si="0"/>
        <v>0</v>
      </c>
      <c r="G15" s="412"/>
      <c r="H15" s="189"/>
      <c r="I15" s="412"/>
      <c r="J15" s="189"/>
      <c r="K15" s="189"/>
      <c r="L15" s="189"/>
      <c r="M15" s="189"/>
      <c r="N15" s="189"/>
      <c r="O15" s="189"/>
      <c r="P15" s="189"/>
      <c r="Q15" s="189"/>
      <c r="R15" s="189"/>
      <c r="S15" s="190"/>
      <c r="T15" s="189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</row>
    <row r="16" spans="1:59" ht="22.5" outlineLevel="1">
      <c r="A16" s="181">
        <v>6</v>
      </c>
      <c r="B16" s="288" t="s">
        <v>2134</v>
      </c>
      <c r="C16" s="286" t="s">
        <v>267</v>
      </c>
      <c r="D16" s="296">
        <v>5</v>
      </c>
      <c r="E16" s="412">
        <v>0</v>
      </c>
      <c r="F16" s="189">
        <f t="shared" si="0"/>
        <v>0</v>
      </c>
      <c r="G16" s="412"/>
      <c r="H16" s="189"/>
      <c r="I16" s="412"/>
      <c r="J16" s="189"/>
      <c r="K16" s="189"/>
      <c r="L16" s="189"/>
      <c r="M16" s="189"/>
      <c r="N16" s="189"/>
      <c r="O16" s="189"/>
      <c r="P16" s="189"/>
      <c r="Q16" s="189"/>
      <c r="R16" s="189"/>
      <c r="S16" s="190"/>
      <c r="T16" s="189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</row>
    <row r="17" spans="1:59" outlineLevel="1">
      <c r="A17" s="181">
        <v>7</v>
      </c>
      <c r="B17" s="288" t="s">
        <v>2135</v>
      </c>
      <c r="C17" s="286" t="s">
        <v>1329</v>
      </c>
      <c r="D17" s="291">
        <v>3</v>
      </c>
      <c r="E17" s="412">
        <v>0</v>
      </c>
      <c r="F17" s="189">
        <f t="shared" si="0"/>
        <v>0</v>
      </c>
      <c r="G17" s="412"/>
      <c r="H17" s="189"/>
      <c r="I17" s="412"/>
      <c r="J17" s="189"/>
      <c r="K17" s="189"/>
      <c r="L17" s="189"/>
      <c r="M17" s="189"/>
      <c r="N17" s="189"/>
      <c r="O17" s="189"/>
      <c r="P17" s="189"/>
      <c r="Q17" s="189"/>
      <c r="R17" s="189"/>
      <c r="S17" s="190"/>
      <c r="T17" s="189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</row>
    <row r="18" spans="1:59" outlineLevel="1">
      <c r="A18" s="181">
        <v>8</v>
      </c>
      <c r="B18" s="288" t="s">
        <v>1330</v>
      </c>
      <c r="C18" s="286" t="s">
        <v>1329</v>
      </c>
      <c r="D18" s="291">
        <v>9</v>
      </c>
      <c r="E18" s="412">
        <v>0</v>
      </c>
      <c r="F18" s="189">
        <f t="shared" si="0"/>
        <v>0</v>
      </c>
      <c r="G18" s="412"/>
      <c r="H18" s="189"/>
      <c r="I18" s="412"/>
      <c r="J18" s="189"/>
      <c r="K18" s="189"/>
      <c r="L18" s="189"/>
      <c r="M18" s="189"/>
      <c r="N18" s="189"/>
      <c r="O18" s="189"/>
      <c r="P18" s="189"/>
      <c r="Q18" s="189"/>
      <c r="R18" s="189"/>
      <c r="S18" s="190"/>
      <c r="T18" s="189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</row>
    <row r="19" spans="1:59" outlineLevel="1">
      <c r="A19" s="181">
        <v>9</v>
      </c>
      <c r="B19" s="288" t="s">
        <v>1331</v>
      </c>
      <c r="C19" s="286" t="s">
        <v>1329</v>
      </c>
      <c r="D19" s="291">
        <v>7</v>
      </c>
      <c r="E19" s="412">
        <v>0</v>
      </c>
      <c r="F19" s="189">
        <f t="shared" si="0"/>
        <v>0</v>
      </c>
      <c r="G19" s="412"/>
      <c r="H19" s="189">
        <f t="shared" si="1"/>
        <v>0</v>
      </c>
      <c r="I19" s="412"/>
      <c r="J19" s="189">
        <f t="shared" si="2"/>
        <v>0</v>
      </c>
      <c r="K19" s="189"/>
      <c r="L19" s="189"/>
      <c r="M19" s="189"/>
      <c r="N19" s="189"/>
      <c r="O19" s="189"/>
      <c r="P19" s="189"/>
      <c r="Q19" s="189"/>
      <c r="R19" s="189"/>
      <c r="S19" s="190"/>
      <c r="T19" s="189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</row>
    <row r="20" spans="1:59" outlineLevel="1">
      <c r="A20" s="181">
        <v>10</v>
      </c>
      <c r="B20" s="288" t="s">
        <v>2136</v>
      </c>
      <c r="C20" s="286" t="s">
        <v>1329</v>
      </c>
      <c r="D20" s="291">
        <v>9</v>
      </c>
      <c r="E20" s="412">
        <v>0</v>
      </c>
      <c r="F20" s="189">
        <f t="shared" si="0"/>
        <v>0</v>
      </c>
      <c r="G20" s="412"/>
      <c r="H20" s="189"/>
      <c r="I20" s="412"/>
      <c r="J20" s="189"/>
      <c r="K20" s="189"/>
      <c r="L20" s="189"/>
      <c r="M20" s="189"/>
      <c r="N20" s="189"/>
      <c r="O20" s="189"/>
      <c r="P20" s="189"/>
      <c r="Q20" s="189"/>
      <c r="R20" s="189"/>
      <c r="S20" s="190"/>
      <c r="T20" s="189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</row>
    <row r="21" spans="1:59" outlineLevel="1">
      <c r="A21" s="181">
        <v>11</v>
      </c>
      <c r="B21" s="288" t="s">
        <v>2137</v>
      </c>
      <c r="C21" s="286" t="s">
        <v>1329</v>
      </c>
      <c r="D21" s="291">
        <v>7</v>
      </c>
      <c r="E21" s="412">
        <v>0</v>
      </c>
      <c r="F21" s="189">
        <f t="shared" si="0"/>
        <v>0</v>
      </c>
      <c r="G21" s="412"/>
      <c r="H21" s="189"/>
      <c r="I21" s="412"/>
      <c r="J21" s="189"/>
      <c r="K21" s="189"/>
      <c r="L21" s="189"/>
      <c r="M21" s="189"/>
      <c r="N21" s="189"/>
      <c r="O21" s="189"/>
      <c r="P21" s="189"/>
      <c r="Q21" s="189"/>
      <c r="R21" s="189"/>
      <c r="S21" s="190"/>
      <c r="T21" s="189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</row>
    <row r="22" spans="1:59" ht="22.5" outlineLevel="1">
      <c r="A22" s="181">
        <v>12</v>
      </c>
      <c r="B22" s="288" t="s">
        <v>1332</v>
      </c>
      <c r="C22" s="286" t="s">
        <v>1329</v>
      </c>
      <c r="D22" s="291">
        <v>14</v>
      </c>
      <c r="E22" s="412">
        <v>0</v>
      </c>
      <c r="F22" s="189">
        <f t="shared" si="0"/>
        <v>0</v>
      </c>
      <c r="G22" s="412"/>
      <c r="H22" s="189"/>
      <c r="I22" s="412"/>
      <c r="J22" s="189"/>
      <c r="K22" s="189"/>
      <c r="L22" s="189"/>
      <c r="M22" s="189"/>
      <c r="N22" s="189"/>
      <c r="O22" s="189"/>
      <c r="P22" s="189"/>
      <c r="Q22" s="189"/>
      <c r="R22" s="189"/>
      <c r="S22" s="190"/>
      <c r="T22" s="189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</row>
    <row r="23" spans="1:59" outlineLevel="1">
      <c r="A23" s="181">
        <v>13</v>
      </c>
      <c r="B23" s="288" t="s">
        <v>1333</v>
      </c>
      <c r="C23" s="286" t="s">
        <v>267</v>
      </c>
      <c r="D23" s="291">
        <f>D11+D14+D16+D12+D15</f>
        <v>392</v>
      </c>
      <c r="E23" s="412">
        <v>0</v>
      </c>
      <c r="F23" s="189">
        <f t="shared" si="0"/>
        <v>0</v>
      </c>
      <c r="G23" s="412"/>
      <c r="H23" s="189">
        <f t="shared" si="1"/>
        <v>0</v>
      </c>
      <c r="I23" s="412"/>
      <c r="J23" s="189">
        <f t="shared" si="2"/>
        <v>0</v>
      </c>
      <c r="K23" s="189">
        <v>0</v>
      </c>
      <c r="L23" s="189">
        <f t="shared" si="3"/>
        <v>0</v>
      </c>
      <c r="M23" s="189">
        <v>0</v>
      </c>
      <c r="N23" s="189">
        <f t="shared" si="4"/>
        <v>0</v>
      </c>
      <c r="O23" s="189">
        <v>0</v>
      </c>
      <c r="P23" s="189">
        <f t="shared" si="5"/>
        <v>0</v>
      </c>
      <c r="Q23" s="189"/>
      <c r="R23" s="189"/>
      <c r="S23" s="190">
        <v>5.8999999999999997E-2</v>
      </c>
      <c r="T23" s="189">
        <f t="shared" si="6"/>
        <v>23.13</v>
      </c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</row>
    <row r="24" spans="1:59" outlineLevel="1">
      <c r="A24" s="181">
        <v>14</v>
      </c>
      <c r="B24" s="288" t="s">
        <v>1999</v>
      </c>
      <c r="C24" s="286" t="s">
        <v>1329</v>
      </c>
      <c r="D24" s="291">
        <v>4</v>
      </c>
      <c r="E24" s="412">
        <v>0</v>
      </c>
      <c r="F24" s="189">
        <f t="shared" si="0"/>
        <v>0</v>
      </c>
      <c r="G24" s="412"/>
      <c r="H24" s="189"/>
      <c r="I24" s="412"/>
      <c r="J24" s="189"/>
      <c r="K24" s="189"/>
      <c r="L24" s="189"/>
      <c r="M24" s="189"/>
      <c r="N24" s="189"/>
      <c r="O24" s="189"/>
      <c r="P24" s="189"/>
      <c r="Q24" s="189"/>
      <c r="R24" s="189"/>
      <c r="S24" s="190"/>
      <c r="T24" s="189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</row>
    <row r="25" spans="1:59" outlineLevel="1">
      <c r="A25" s="181">
        <v>15</v>
      </c>
      <c r="B25" s="288" t="s">
        <v>1334</v>
      </c>
      <c r="C25" s="286" t="s">
        <v>859</v>
      </c>
      <c r="D25" s="291">
        <v>35</v>
      </c>
      <c r="E25" s="412">
        <v>0</v>
      </c>
      <c r="F25" s="189">
        <f t="shared" si="0"/>
        <v>0</v>
      </c>
      <c r="G25" s="412"/>
      <c r="H25" s="189"/>
      <c r="I25" s="412"/>
      <c r="J25" s="189"/>
      <c r="K25" s="189"/>
      <c r="L25" s="189"/>
      <c r="M25" s="189"/>
      <c r="N25" s="189"/>
      <c r="O25" s="189"/>
      <c r="P25" s="189"/>
      <c r="Q25" s="189"/>
      <c r="R25" s="189"/>
      <c r="S25" s="190"/>
      <c r="T25" s="189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</row>
    <row r="26" spans="1:59" outlineLevel="1">
      <c r="A26" s="181">
        <v>16</v>
      </c>
      <c r="B26" s="288" t="s">
        <v>881</v>
      </c>
      <c r="C26" s="286" t="s">
        <v>286</v>
      </c>
      <c r="D26" s="291">
        <v>1</v>
      </c>
      <c r="E26" s="412">
        <v>0</v>
      </c>
      <c r="F26" s="189">
        <f t="shared" si="0"/>
        <v>0</v>
      </c>
      <c r="G26" s="412"/>
      <c r="H26" s="189"/>
      <c r="I26" s="412"/>
      <c r="J26" s="189"/>
      <c r="K26" s="189"/>
      <c r="L26" s="189"/>
      <c r="M26" s="189"/>
      <c r="N26" s="189"/>
      <c r="O26" s="189"/>
      <c r="P26" s="189"/>
      <c r="Q26" s="189"/>
      <c r="R26" s="189"/>
      <c r="S26" s="190"/>
      <c r="T26" s="189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</row>
    <row r="27" spans="1:59">
      <c r="A27" s="413" t="s">
        <v>120</v>
      </c>
      <c r="B27" s="289" t="s">
        <v>1335</v>
      </c>
      <c r="C27" s="46"/>
      <c r="D27" s="292"/>
      <c r="E27" s="287"/>
      <c r="F27" s="287">
        <f>SUM(F28:F71)</f>
        <v>0</v>
      </c>
      <c r="G27" s="287"/>
      <c r="H27" s="287">
        <f>SUM(H28:H79)</f>
        <v>0</v>
      </c>
      <c r="I27" s="287"/>
      <c r="J27" s="287">
        <f>SUM(J28:J79)</f>
        <v>0</v>
      </c>
      <c r="K27" s="287"/>
      <c r="L27" s="287">
        <f>SUM(L28:L79)</f>
        <v>0</v>
      </c>
      <c r="M27" s="287"/>
      <c r="N27" s="287">
        <f>SUM(N28:N79)</f>
        <v>0.41</v>
      </c>
      <c r="O27" s="287"/>
      <c r="P27" s="287">
        <f>SUM(P28:P79)</f>
        <v>0</v>
      </c>
      <c r="Q27" s="287"/>
      <c r="R27" s="287"/>
      <c r="S27" s="414"/>
      <c r="T27" s="287">
        <f>SUM(T28:T79)</f>
        <v>456.71000000000004</v>
      </c>
    </row>
    <row r="28" spans="1:59" outlineLevel="1">
      <c r="A28" s="181">
        <v>17</v>
      </c>
      <c r="B28" s="288" t="s">
        <v>2138</v>
      </c>
      <c r="C28" s="286" t="s">
        <v>267</v>
      </c>
      <c r="D28" s="291">
        <f t="shared" ref="D28:D34" si="7">W28+Y28+AA28</f>
        <v>390</v>
      </c>
      <c r="E28" s="412">
        <v>0</v>
      </c>
      <c r="F28" s="189">
        <f t="shared" ref="F28:F79" si="8">ROUND(D28*E28,2)</f>
        <v>0</v>
      </c>
      <c r="G28" s="412"/>
      <c r="H28" s="189">
        <f t="shared" ref="H28:H41" si="9">ROUND(D28*G28,2)</f>
        <v>0</v>
      </c>
      <c r="I28" s="412"/>
      <c r="J28" s="189">
        <f t="shared" ref="J28:J41" si="10">ROUND(D28*I28,2)</f>
        <v>0</v>
      </c>
      <c r="K28" s="189">
        <v>0</v>
      </c>
      <c r="L28" s="189">
        <f t="shared" ref="L28:L41" si="11">F28*(1+K28/100)</f>
        <v>0</v>
      </c>
      <c r="M28" s="189">
        <v>4.6999999999999999E-4</v>
      </c>
      <c r="N28" s="189">
        <f t="shared" ref="N28:N41" si="12">ROUND(D28*M28,2)</f>
        <v>0.18</v>
      </c>
      <c r="O28" s="189">
        <v>0</v>
      </c>
      <c r="P28" s="189">
        <f t="shared" ref="P28:P41" si="13">ROUND(D28*O28,2)</f>
        <v>0</v>
      </c>
      <c r="Q28" s="189"/>
      <c r="R28" s="189"/>
      <c r="S28" s="190">
        <v>0.52200000000000002</v>
      </c>
      <c r="T28" s="189">
        <f t="shared" ref="T28:T41" si="14">ROUND(D28*S28,2)</f>
        <v>203.58</v>
      </c>
      <c r="U28" s="15"/>
      <c r="V28" s="15" t="s">
        <v>2139</v>
      </c>
      <c r="W28" s="15">
        <v>250</v>
      </c>
      <c r="X28" s="15" t="s">
        <v>2140</v>
      </c>
      <c r="Y28" s="15">
        <v>50</v>
      </c>
      <c r="Z28" s="15" t="s">
        <v>2141</v>
      </c>
      <c r="AA28" s="15">
        <v>90</v>
      </c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</row>
    <row r="29" spans="1:59" outlineLevel="1">
      <c r="A29" s="181">
        <v>18</v>
      </c>
      <c r="B29" s="288" t="s">
        <v>2142</v>
      </c>
      <c r="C29" s="286" t="s">
        <v>267</v>
      </c>
      <c r="D29" s="291">
        <f t="shared" si="7"/>
        <v>250</v>
      </c>
      <c r="E29" s="412">
        <v>0</v>
      </c>
      <c r="F29" s="189">
        <f t="shared" si="8"/>
        <v>0</v>
      </c>
      <c r="G29" s="412"/>
      <c r="H29" s="189">
        <f t="shared" si="9"/>
        <v>0</v>
      </c>
      <c r="I29" s="412"/>
      <c r="J29" s="189">
        <f t="shared" si="10"/>
        <v>0</v>
      </c>
      <c r="K29" s="189">
        <v>0</v>
      </c>
      <c r="L29" s="189">
        <f t="shared" si="11"/>
        <v>0</v>
      </c>
      <c r="M29" s="189">
        <v>5.8E-4</v>
      </c>
      <c r="N29" s="189">
        <f t="shared" si="12"/>
        <v>0.15</v>
      </c>
      <c r="O29" s="189">
        <v>0</v>
      </c>
      <c r="P29" s="189">
        <f t="shared" si="13"/>
        <v>0</v>
      </c>
      <c r="Q29" s="189"/>
      <c r="R29" s="189"/>
      <c r="S29" s="190">
        <v>0.6159</v>
      </c>
      <c r="T29" s="189">
        <f t="shared" si="14"/>
        <v>153.97999999999999</v>
      </c>
      <c r="U29" s="15"/>
      <c r="V29" s="15" t="s">
        <v>2139</v>
      </c>
      <c r="W29" s="15">
        <v>170</v>
      </c>
      <c r="X29" s="15" t="s">
        <v>2140</v>
      </c>
      <c r="Y29" s="15">
        <v>80</v>
      </c>
      <c r="Z29" s="15" t="s">
        <v>2141</v>
      </c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</row>
    <row r="30" spans="1:59" outlineLevel="1">
      <c r="A30" s="181">
        <v>19</v>
      </c>
      <c r="B30" s="288" t="s">
        <v>2143</v>
      </c>
      <c r="C30" s="286" t="s">
        <v>267</v>
      </c>
      <c r="D30" s="291">
        <f t="shared" si="7"/>
        <v>70</v>
      </c>
      <c r="E30" s="412">
        <v>0</v>
      </c>
      <c r="F30" s="189">
        <f t="shared" si="8"/>
        <v>0</v>
      </c>
      <c r="G30" s="412"/>
      <c r="H30" s="189">
        <f t="shared" si="9"/>
        <v>0</v>
      </c>
      <c r="I30" s="412"/>
      <c r="J30" s="189">
        <f t="shared" si="10"/>
        <v>0</v>
      </c>
      <c r="K30" s="189">
        <v>0</v>
      </c>
      <c r="L30" s="189">
        <f t="shared" si="11"/>
        <v>0</v>
      </c>
      <c r="M30" s="189">
        <v>7.5000000000000002E-4</v>
      </c>
      <c r="N30" s="189">
        <f t="shared" si="12"/>
        <v>0.05</v>
      </c>
      <c r="O30" s="189">
        <v>0</v>
      </c>
      <c r="P30" s="189">
        <f t="shared" si="13"/>
        <v>0</v>
      </c>
      <c r="Q30" s="189"/>
      <c r="R30" s="189"/>
      <c r="S30" s="190">
        <v>0.68279999999999996</v>
      </c>
      <c r="T30" s="189">
        <f t="shared" si="14"/>
        <v>47.8</v>
      </c>
      <c r="U30" s="15"/>
      <c r="V30" s="15" t="s">
        <v>2139</v>
      </c>
      <c r="W30" s="15">
        <v>20</v>
      </c>
      <c r="X30" s="15" t="s">
        <v>2140</v>
      </c>
      <c r="Y30" s="15">
        <v>50</v>
      </c>
      <c r="Z30" s="15" t="s">
        <v>2141</v>
      </c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</row>
    <row r="31" spans="1:59" outlineLevel="1">
      <c r="A31" s="181">
        <v>20</v>
      </c>
      <c r="B31" s="288" t="s">
        <v>2144</v>
      </c>
      <c r="C31" s="286" t="s">
        <v>267</v>
      </c>
      <c r="D31" s="291">
        <f t="shared" si="7"/>
        <v>120</v>
      </c>
      <c r="E31" s="412">
        <v>0</v>
      </c>
      <c r="F31" s="189">
        <f t="shared" si="8"/>
        <v>0</v>
      </c>
      <c r="G31" s="412"/>
      <c r="H31" s="189"/>
      <c r="I31" s="412"/>
      <c r="J31" s="189"/>
      <c r="K31" s="189"/>
      <c r="L31" s="189"/>
      <c r="M31" s="189"/>
      <c r="N31" s="189"/>
      <c r="O31" s="189"/>
      <c r="P31" s="189"/>
      <c r="Q31" s="189"/>
      <c r="R31" s="189"/>
      <c r="S31" s="190"/>
      <c r="T31" s="189"/>
      <c r="U31" s="15"/>
      <c r="V31" s="15" t="s">
        <v>2139</v>
      </c>
      <c r="W31" s="15">
        <v>40</v>
      </c>
      <c r="X31" s="15" t="s">
        <v>2140</v>
      </c>
      <c r="Y31" s="15">
        <v>30</v>
      </c>
      <c r="Z31" s="15" t="s">
        <v>2141</v>
      </c>
      <c r="AA31" s="15">
        <v>50</v>
      </c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</row>
    <row r="32" spans="1:59" outlineLevel="1">
      <c r="A32" s="181">
        <v>21</v>
      </c>
      <c r="B32" s="288" t="s">
        <v>2145</v>
      </c>
      <c r="C32" s="286" t="s">
        <v>267</v>
      </c>
      <c r="D32" s="291">
        <f t="shared" si="7"/>
        <v>60</v>
      </c>
      <c r="E32" s="412">
        <v>0</v>
      </c>
      <c r="F32" s="189">
        <f t="shared" si="8"/>
        <v>0</v>
      </c>
      <c r="G32" s="412"/>
      <c r="H32" s="189"/>
      <c r="I32" s="412"/>
      <c r="J32" s="189"/>
      <c r="K32" s="189"/>
      <c r="L32" s="189"/>
      <c r="M32" s="189"/>
      <c r="N32" s="189"/>
      <c r="O32" s="189"/>
      <c r="P32" s="189"/>
      <c r="Q32" s="189"/>
      <c r="R32" s="189"/>
      <c r="S32" s="190"/>
      <c r="T32" s="189"/>
      <c r="U32" s="15"/>
      <c r="V32" s="15" t="s">
        <v>2139</v>
      </c>
      <c r="W32" s="15"/>
      <c r="X32" s="15" t="s">
        <v>2140</v>
      </c>
      <c r="Y32" s="15">
        <v>60</v>
      </c>
      <c r="Z32" s="15" t="s">
        <v>2141</v>
      </c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</row>
    <row r="33" spans="1:59" outlineLevel="1">
      <c r="A33" s="181">
        <v>22</v>
      </c>
      <c r="B33" s="288" t="s">
        <v>2146</v>
      </c>
      <c r="C33" s="286" t="s">
        <v>267</v>
      </c>
      <c r="D33" s="291">
        <f t="shared" si="7"/>
        <v>70</v>
      </c>
      <c r="E33" s="412">
        <v>0</v>
      </c>
      <c r="F33" s="189">
        <f t="shared" si="8"/>
        <v>0</v>
      </c>
      <c r="G33" s="412"/>
      <c r="H33" s="189"/>
      <c r="I33" s="412"/>
      <c r="J33" s="189"/>
      <c r="K33" s="189"/>
      <c r="L33" s="189"/>
      <c r="M33" s="189"/>
      <c r="N33" s="189"/>
      <c r="O33" s="189"/>
      <c r="P33" s="189"/>
      <c r="Q33" s="189"/>
      <c r="R33" s="189"/>
      <c r="S33" s="190"/>
      <c r="T33" s="189"/>
      <c r="U33" s="15"/>
      <c r="V33" s="15" t="s">
        <v>2139</v>
      </c>
      <c r="W33" s="15">
        <v>30</v>
      </c>
      <c r="X33" s="15" t="s">
        <v>2140</v>
      </c>
      <c r="Y33" s="15">
        <v>40</v>
      </c>
      <c r="Z33" s="15" t="s">
        <v>2141</v>
      </c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</row>
    <row r="34" spans="1:59" outlineLevel="1">
      <c r="A34" s="181">
        <v>23</v>
      </c>
      <c r="B34" s="288" t="s">
        <v>2147</v>
      </c>
      <c r="C34" s="286" t="s">
        <v>267</v>
      </c>
      <c r="D34" s="291">
        <f t="shared" si="7"/>
        <v>40</v>
      </c>
      <c r="E34" s="412">
        <v>0</v>
      </c>
      <c r="F34" s="189">
        <f t="shared" si="8"/>
        <v>0</v>
      </c>
      <c r="G34" s="412"/>
      <c r="H34" s="189"/>
      <c r="I34" s="412"/>
      <c r="J34" s="189"/>
      <c r="K34" s="189"/>
      <c r="L34" s="189"/>
      <c r="M34" s="189"/>
      <c r="N34" s="189"/>
      <c r="O34" s="189"/>
      <c r="P34" s="189"/>
      <c r="Q34" s="189"/>
      <c r="R34" s="189"/>
      <c r="S34" s="190"/>
      <c r="T34" s="189"/>
      <c r="U34" s="15"/>
      <c r="V34" s="15" t="s">
        <v>2139</v>
      </c>
      <c r="W34" s="15">
        <v>40</v>
      </c>
      <c r="X34" s="15" t="s">
        <v>2140</v>
      </c>
      <c r="Y34" s="15"/>
      <c r="Z34" s="15" t="s">
        <v>2141</v>
      </c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</row>
    <row r="35" spans="1:59" outlineLevel="1">
      <c r="A35" s="181">
        <v>24</v>
      </c>
      <c r="B35" s="288" t="s">
        <v>1336</v>
      </c>
      <c r="C35" s="286" t="s">
        <v>267</v>
      </c>
      <c r="D35" s="291">
        <v>25</v>
      </c>
      <c r="E35" s="412">
        <v>0</v>
      </c>
      <c r="F35" s="189">
        <f t="shared" si="8"/>
        <v>0</v>
      </c>
      <c r="G35" s="412"/>
      <c r="H35" s="189"/>
      <c r="I35" s="412"/>
      <c r="J35" s="189"/>
      <c r="K35" s="189"/>
      <c r="L35" s="189"/>
      <c r="M35" s="189"/>
      <c r="N35" s="189"/>
      <c r="O35" s="189"/>
      <c r="P35" s="189"/>
      <c r="Q35" s="189"/>
      <c r="R35" s="189"/>
      <c r="S35" s="190"/>
      <c r="T35" s="189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</row>
    <row r="36" spans="1:59" outlineLevel="1">
      <c r="A36" s="181">
        <v>25</v>
      </c>
      <c r="B36" s="288" t="s">
        <v>1337</v>
      </c>
      <c r="C36" s="286" t="s">
        <v>267</v>
      </c>
      <c r="D36" s="291">
        <v>12</v>
      </c>
      <c r="E36" s="412">
        <v>0</v>
      </c>
      <c r="F36" s="189">
        <f t="shared" si="8"/>
        <v>0</v>
      </c>
      <c r="G36" s="412"/>
      <c r="H36" s="189"/>
      <c r="I36" s="412"/>
      <c r="J36" s="189"/>
      <c r="K36" s="189"/>
      <c r="L36" s="189"/>
      <c r="M36" s="189"/>
      <c r="N36" s="189"/>
      <c r="O36" s="189"/>
      <c r="P36" s="189"/>
      <c r="Q36" s="189"/>
      <c r="R36" s="189"/>
      <c r="S36" s="190"/>
      <c r="T36" s="189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</row>
    <row r="37" spans="1:59" outlineLevel="1">
      <c r="A37" s="181">
        <v>26</v>
      </c>
      <c r="B37" s="288" t="s">
        <v>2000</v>
      </c>
      <c r="C37" s="286" t="s">
        <v>267</v>
      </c>
      <c r="D37" s="291">
        <v>52</v>
      </c>
      <c r="E37" s="412">
        <v>0</v>
      </c>
      <c r="F37" s="189">
        <f t="shared" si="8"/>
        <v>0</v>
      </c>
      <c r="G37" s="412"/>
      <c r="H37" s="189"/>
      <c r="I37" s="412"/>
      <c r="J37" s="189"/>
      <c r="K37" s="189"/>
      <c r="L37" s="189"/>
      <c r="M37" s="189"/>
      <c r="N37" s="189"/>
      <c r="O37" s="189"/>
      <c r="P37" s="189"/>
      <c r="Q37" s="189"/>
      <c r="R37" s="189"/>
      <c r="S37" s="190"/>
      <c r="T37" s="189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</row>
    <row r="38" spans="1:59" outlineLevel="1">
      <c r="A38" s="181">
        <v>27</v>
      </c>
      <c r="B38" s="288" t="s">
        <v>1338</v>
      </c>
      <c r="C38" s="286" t="s">
        <v>267</v>
      </c>
      <c r="D38" s="291">
        <f>W28</f>
        <v>250</v>
      </c>
      <c r="E38" s="412">
        <v>0</v>
      </c>
      <c r="F38" s="189">
        <f t="shared" si="8"/>
        <v>0</v>
      </c>
      <c r="G38" s="412"/>
      <c r="H38" s="189"/>
      <c r="I38" s="412"/>
      <c r="J38" s="189"/>
      <c r="K38" s="189"/>
      <c r="L38" s="189"/>
      <c r="M38" s="189"/>
      <c r="N38" s="189"/>
      <c r="O38" s="189"/>
      <c r="P38" s="189"/>
      <c r="Q38" s="189"/>
      <c r="R38" s="189"/>
      <c r="S38" s="190"/>
      <c r="T38" s="189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</row>
    <row r="39" spans="1:59" outlineLevel="1">
      <c r="A39" s="181">
        <v>28</v>
      </c>
      <c r="B39" s="288" t="s">
        <v>1339</v>
      </c>
      <c r="C39" s="286" t="s">
        <v>267</v>
      </c>
      <c r="D39" s="291">
        <f>Y28+AA28</f>
        <v>140</v>
      </c>
      <c r="E39" s="412">
        <v>0</v>
      </c>
      <c r="F39" s="189">
        <f t="shared" si="8"/>
        <v>0</v>
      </c>
      <c r="G39" s="412"/>
      <c r="H39" s="189">
        <f t="shared" si="9"/>
        <v>0</v>
      </c>
      <c r="I39" s="412"/>
      <c r="J39" s="189">
        <f t="shared" si="10"/>
        <v>0</v>
      </c>
      <c r="K39" s="189">
        <v>0</v>
      </c>
      <c r="L39" s="189">
        <f t="shared" si="11"/>
        <v>0</v>
      </c>
      <c r="M39" s="189">
        <v>6.0000000000000002E-5</v>
      </c>
      <c r="N39" s="189">
        <f t="shared" si="12"/>
        <v>0.01</v>
      </c>
      <c r="O39" s="189">
        <v>0</v>
      </c>
      <c r="P39" s="189">
        <f t="shared" si="13"/>
        <v>0</v>
      </c>
      <c r="Q39" s="189"/>
      <c r="R39" s="189"/>
      <c r="S39" s="190">
        <v>0.129</v>
      </c>
      <c r="T39" s="189">
        <f t="shared" si="14"/>
        <v>18.059999999999999</v>
      </c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</row>
    <row r="40" spans="1:59" outlineLevel="1">
      <c r="A40" s="181">
        <v>29</v>
      </c>
      <c r="B40" s="288" t="s">
        <v>1340</v>
      </c>
      <c r="C40" s="286" t="s">
        <v>267</v>
      </c>
      <c r="D40" s="291">
        <f>W29</f>
        <v>170</v>
      </c>
      <c r="E40" s="412">
        <v>0</v>
      </c>
      <c r="F40" s="189">
        <f t="shared" si="8"/>
        <v>0</v>
      </c>
      <c r="G40" s="412"/>
      <c r="H40" s="189">
        <f t="shared" si="9"/>
        <v>0</v>
      </c>
      <c r="I40" s="412"/>
      <c r="J40" s="189">
        <f t="shared" si="10"/>
        <v>0</v>
      </c>
      <c r="K40" s="189">
        <v>0</v>
      </c>
      <c r="L40" s="189">
        <f t="shared" si="11"/>
        <v>0</v>
      </c>
      <c r="M40" s="189">
        <v>6.9999999999999994E-5</v>
      </c>
      <c r="N40" s="189">
        <f t="shared" si="12"/>
        <v>0.01</v>
      </c>
      <c r="O40" s="189">
        <v>0</v>
      </c>
      <c r="P40" s="189">
        <f t="shared" si="13"/>
        <v>0</v>
      </c>
      <c r="Q40" s="189"/>
      <c r="R40" s="189"/>
      <c r="S40" s="190">
        <v>0.129</v>
      </c>
      <c r="T40" s="189">
        <f t="shared" si="14"/>
        <v>21.93</v>
      </c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</row>
    <row r="41" spans="1:59" outlineLevel="1">
      <c r="A41" s="181">
        <v>30</v>
      </c>
      <c r="B41" s="288" t="s">
        <v>1341</v>
      </c>
      <c r="C41" s="286" t="s">
        <v>267</v>
      </c>
      <c r="D41" s="291">
        <f>D29-D40</f>
        <v>80</v>
      </c>
      <c r="E41" s="412">
        <v>0</v>
      </c>
      <c r="F41" s="189">
        <f t="shared" si="8"/>
        <v>0</v>
      </c>
      <c r="G41" s="412"/>
      <c r="H41" s="189">
        <f t="shared" si="9"/>
        <v>0</v>
      </c>
      <c r="I41" s="412"/>
      <c r="J41" s="189">
        <f t="shared" si="10"/>
        <v>0</v>
      </c>
      <c r="K41" s="189">
        <v>0</v>
      </c>
      <c r="L41" s="189">
        <f t="shared" si="11"/>
        <v>0</v>
      </c>
      <c r="M41" s="189">
        <v>8.0000000000000007E-5</v>
      </c>
      <c r="N41" s="189">
        <f t="shared" si="12"/>
        <v>0.01</v>
      </c>
      <c r="O41" s="189">
        <v>0</v>
      </c>
      <c r="P41" s="189">
        <f t="shared" si="13"/>
        <v>0</v>
      </c>
      <c r="Q41" s="189"/>
      <c r="R41" s="189"/>
      <c r="S41" s="190">
        <v>0.14199999999999999</v>
      </c>
      <c r="T41" s="189">
        <f t="shared" si="14"/>
        <v>11.36</v>
      </c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</row>
    <row r="42" spans="1:59" outlineLevel="1">
      <c r="A42" s="181">
        <v>31</v>
      </c>
      <c r="B42" s="288" t="s">
        <v>1342</v>
      </c>
      <c r="C42" s="290" t="s">
        <v>267</v>
      </c>
      <c r="D42" s="293">
        <f>W30</f>
        <v>20</v>
      </c>
      <c r="E42" s="412">
        <v>0</v>
      </c>
      <c r="F42" s="189">
        <f t="shared" si="8"/>
        <v>0</v>
      </c>
      <c r="G42" s="412"/>
      <c r="H42" s="189"/>
      <c r="I42" s="412"/>
      <c r="J42" s="189"/>
      <c r="K42" s="189"/>
      <c r="L42" s="189"/>
      <c r="M42" s="189"/>
      <c r="N42" s="189"/>
      <c r="O42" s="189"/>
      <c r="P42" s="189"/>
      <c r="Q42" s="189"/>
      <c r="R42" s="189"/>
      <c r="S42" s="190"/>
      <c r="T42" s="189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</row>
    <row r="43" spans="1:59" outlineLevel="1">
      <c r="A43" s="181">
        <v>32</v>
      </c>
      <c r="B43" s="288" t="s">
        <v>1343</v>
      </c>
      <c r="C43" s="290" t="s">
        <v>267</v>
      </c>
      <c r="D43" s="293">
        <f>D30-D42</f>
        <v>50</v>
      </c>
      <c r="E43" s="412">
        <v>0</v>
      </c>
      <c r="F43" s="189">
        <f t="shared" si="8"/>
        <v>0</v>
      </c>
      <c r="G43" s="412"/>
      <c r="H43" s="189"/>
      <c r="I43" s="412"/>
      <c r="J43" s="189"/>
      <c r="K43" s="189"/>
      <c r="L43" s="189"/>
      <c r="M43" s="189"/>
      <c r="N43" s="189"/>
      <c r="O43" s="189"/>
      <c r="P43" s="189"/>
      <c r="Q43" s="189"/>
      <c r="R43" s="189"/>
      <c r="S43" s="190"/>
      <c r="T43" s="189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</row>
    <row r="44" spans="1:59" outlineLevel="1">
      <c r="A44" s="181">
        <v>33</v>
      </c>
      <c r="B44" s="288" t="s">
        <v>1344</v>
      </c>
      <c r="C44" s="290" t="s">
        <v>267</v>
      </c>
      <c r="D44" s="293">
        <f>W31</f>
        <v>40</v>
      </c>
      <c r="E44" s="412">
        <v>0</v>
      </c>
      <c r="F44" s="189">
        <f t="shared" si="8"/>
        <v>0</v>
      </c>
      <c r="G44" s="412"/>
      <c r="H44" s="189"/>
      <c r="I44" s="412"/>
      <c r="J44" s="189"/>
      <c r="K44" s="189"/>
      <c r="L44" s="189"/>
      <c r="M44" s="189"/>
      <c r="N44" s="189"/>
      <c r="O44" s="189"/>
      <c r="P44" s="189"/>
      <c r="Q44" s="189"/>
      <c r="R44" s="189"/>
      <c r="S44" s="190"/>
      <c r="T44" s="189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</row>
    <row r="45" spans="1:59" outlineLevel="1">
      <c r="A45" s="181">
        <v>34</v>
      </c>
      <c r="B45" s="288" t="s">
        <v>2001</v>
      </c>
      <c r="C45" s="290" t="s">
        <v>267</v>
      </c>
      <c r="D45" s="293">
        <f>Y31+AA31</f>
        <v>80</v>
      </c>
      <c r="E45" s="412">
        <v>0</v>
      </c>
      <c r="F45" s="189">
        <f t="shared" si="8"/>
        <v>0</v>
      </c>
      <c r="G45" s="412"/>
      <c r="H45" s="189"/>
      <c r="I45" s="412"/>
      <c r="J45" s="189"/>
      <c r="K45" s="189"/>
      <c r="L45" s="189"/>
      <c r="M45" s="189"/>
      <c r="N45" s="189"/>
      <c r="O45" s="189"/>
      <c r="P45" s="189"/>
      <c r="Q45" s="189"/>
      <c r="R45" s="189"/>
      <c r="S45" s="190"/>
      <c r="T45" s="189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</row>
    <row r="46" spans="1:59" outlineLevel="1">
      <c r="A46" s="181">
        <v>35</v>
      </c>
      <c r="B46" s="288" t="s">
        <v>2002</v>
      </c>
      <c r="C46" s="290" t="s">
        <v>267</v>
      </c>
      <c r="D46" s="293">
        <f>Y32</f>
        <v>60</v>
      </c>
      <c r="E46" s="412">
        <v>0</v>
      </c>
      <c r="F46" s="189">
        <f t="shared" si="8"/>
        <v>0</v>
      </c>
      <c r="G46" s="412"/>
      <c r="H46" s="189"/>
      <c r="I46" s="412"/>
      <c r="J46" s="189"/>
      <c r="K46" s="189"/>
      <c r="L46" s="189"/>
      <c r="M46" s="189"/>
      <c r="N46" s="189"/>
      <c r="O46" s="189"/>
      <c r="P46" s="189"/>
      <c r="Q46" s="189"/>
      <c r="R46" s="189"/>
      <c r="S46" s="190"/>
      <c r="T46" s="189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</row>
    <row r="47" spans="1:59" outlineLevel="1">
      <c r="A47" s="181">
        <v>36</v>
      </c>
      <c r="B47" s="288" t="s">
        <v>2003</v>
      </c>
      <c r="C47" s="290" t="s">
        <v>267</v>
      </c>
      <c r="D47" s="293">
        <f>W33</f>
        <v>30</v>
      </c>
      <c r="E47" s="412">
        <v>0</v>
      </c>
      <c r="F47" s="189">
        <f t="shared" si="8"/>
        <v>0</v>
      </c>
      <c r="G47" s="412"/>
      <c r="H47" s="189"/>
      <c r="I47" s="412"/>
      <c r="J47" s="189"/>
      <c r="K47" s="189"/>
      <c r="L47" s="189"/>
      <c r="M47" s="189"/>
      <c r="N47" s="189"/>
      <c r="O47" s="189"/>
      <c r="P47" s="189"/>
      <c r="Q47" s="189"/>
      <c r="R47" s="189"/>
      <c r="S47" s="190"/>
      <c r="T47" s="189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</row>
    <row r="48" spans="1:59" outlineLevel="1">
      <c r="A48" s="181">
        <v>37</v>
      </c>
      <c r="B48" s="288" t="s">
        <v>2004</v>
      </c>
      <c r="C48" s="290" t="s">
        <v>267</v>
      </c>
      <c r="D48" s="293">
        <f>Y33+AA33</f>
        <v>40</v>
      </c>
      <c r="E48" s="412">
        <v>0</v>
      </c>
      <c r="F48" s="189">
        <f t="shared" si="8"/>
        <v>0</v>
      </c>
      <c r="G48" s="412"/>
      <c r="H48" s="189"/>
      <c r="I48" s="412"/>
      <c r="J48" s="189"/>
      <c r="K48" s="189"/>
      <c r="L48" s="189"/>
      <c r="M48" s="189"/>
      <c r="N48" s="189"/>
      <c r="O48" s="189"/>
      <c r="P48" s="189"/>
      <c r="Q48" s="189"/>
      <c r="R48" s="189"/>
      <c r="S48" s="190"/>
      <c r="T48" s="189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</row>
    <row r="49" spans="1:59" outlineLevel="1">
      <c r="A49" s="181">
        <v>38</v>
      </c>
      <c r="B49" s="288" t="s">
        <v>2005</v>
      </c>
      <c r="C49" s="290" t="s">
        <v>267</v>
      </c>
      <c r="D49" s="293">
        <f>W34</f>
        <v>40</v>
      </c>
      <c r="E49" s="412">
        <v>0</v>
      </c>
      <c r="F49" s="189">
        <f t="shared" si="8"/>
        <v>0</v>
      </c>
      <c r="G49" s="412"/>
      <c r="H49" s="189"/>
      <c r="I49" s="412"/>
      <c r="J49" s="189"/>
      <c r="K49" s="189"/>
      <c r="L49" s="189"/>
      <c r="M49" s="189"/>
      <c r="N49" s="189"/>
      <c r="O49" s="189"/>
      <c r="P49" s="189"/>
      <c r="Q49" s="189"/>
      <c r="R49" s="189"/>
      <c r="S49" s="190"/>
      <c r="T49" s="189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</row>
    <row r="50" spans="1:59" ht="22.5" outlineLevel="1">
      <c r="A50" s="181">
        <v>39</v>
      </c>
      <c r="B50" s="288" t="s">
        <v>1345</v>
      </c>
      <c r="C50" s="290" t="s">
        <v>267</v>
      </c>
      <c r="D50" s="293">
        <f>D37+D36+D35</f>
        <v>89</v>
      </c>
      <c r="E50" s="412">
        <v>0</v>
      </c>
      <c r="F50" s="189">
        <f t="shared" si="8"/>
        <v>0</v>
      </c>
      <c r="G50" s="412"/>
      <c r="H50" s="189"/>
      <c r="I50" s="412"/>
      <c r="J50" s="189"/>
      <c r="K50" s="189"/>
      <c r="L50" s="189"/>
      <c r="M50" s="189"/>
      <c r="N50" s="189"/>
      <c r="O50" s="189"/>
      <c r="P50" s="189"/>
      <c r="Q50" s="189"/>
      <c r="R50" s="189"/>
      <c r="S50" s="190"/>
      <c r="T50" s="189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</row>
    <row r="51" spans="1:59" outlineLevel="1">
      <c r="A51" s="181">
        <v>40</v>
      </c>
      <c r="B51" s="288" t="s">
        <v>1334</v>
      </c>
      <c r="C51" s="290" t="s">
        <v>859</v>
      </c>
      <c r="D51" s="293">
        <v>35</v>
      </c>
      <c r="E51" s="412">
        <v>0</v>
      </c>
      <c r="F51" s="189">
        <f t="shared" si="8"/>
        <v>0</v>
      </c>
      <c r="G51" s="412"/>
      <c r="H51" s="189"/>
      <c r="I51" s="412"/>
      <c r="J51" s="189"/>
      <c r="K51" s="189"/>
      <c r="L51" s="189"/>
      <c r="M51" s="189"/>
      <c r="N51" s="189"/>
      <c r="O51" s="189"/>
      <c r="P51" s="189"/>
      <c r="Q51" s="189"/>
      <c r="R51" s="189"/>
      <c r="S51" s="190"/>
      <c r="T51" s="189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</row>
    <row r="52" spans="1:59" outlineLevel="1">
      <c r="A52" s="181">
        <v>41</v>
      </c>
      <c r="B52" s="288" t="s">
        <v>881</v>
      </c>
      <c r="C52" s="290" t="s">
        <v>286</v>
      </c>
      <c r="D52" s="293">
        <v>1</v>
      </c>
      <c r="E52" s="412">
        <v>0</v>
      </c>
      <c r="F52" s="189">
        <f t="shared" si="8"/>
        <v>0</v>
      </c>
      <c r="G52" s="412"/>
      <c r="H52" s="189"/>
      <c r="I52" s="412"/>
      <c r="J52" s="189"/>
      <c r="K52" s="189"/>
      <c r="L52" s="189"/>
      <c r="M52" s="189"/>
      <c r="N52" s="189"/>
      <c r="O52" s="189"/>
      <c r="P52" s="189"/>
      <c r="Q52" s="189"/>
      <c r="R52" s="189"/>
      <c r="S52" s="190"/>
      <c r="T52" s="189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</row>
    <row r="53" spans="1:59" outlineLevel="1">
      <c r="A53" s="181">
        <v>42</v>
      </c>
      <c r="B53" s="288" t="s">
        <v>2148</v>
      </c>
      <c r="C53" s="290" t="s">
        <v>1329</v>
      </c>
      <c r="D53" s="293">
        <v>8</v>
      </c>
      <c r="E53" s="412">
        <v>0</v>
      </c>
      <c r="F53" s="189">
        <f t="shared" si="8"/>
        <v>0</v>
      </c>
      <c r="G53" s="412"/>
      <c r="H53" s="189"/>
      <c r="I53" s="412"/>
      <c r="J53" s="189"/>
      <c r="K53" s="189"/>
      <c r="L53" s="189"/>
      <c r="M53" s="189"/>
      <c r="N53" s="189"/>
      <c r="O53" s="189"/>
      <c r="P53" s="189"/>
      <c r="Q53" s="189"/>
      <c r="R53" s="189"/>
      <c r="S53" s="190"/>
      <c r="T53" s="189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</row>
    <row r="54" spans="1:59" outlineLevel="1">
      <c r="A54" s="181">
        <v>43</v>
      </c>
      <c r="B54" s="288" t="s">
        <v>2149</v>
      </c>
      <c r="C54" s="290" t="s">
        <v>1329</v>
      </c>
      <c r="D54" s="293">
        <v>5</v>
      </c>
      <c r="E54" s="412">
        <v>0</v>
      </c>
      <c r="F54" s="189">
        <f t="shared" si="8"/>
        <v>0</v>
      </c>
      <c r="G54" s="412"/>
      <c r="H54" s="189"/>
      <c r="I54" s="412"/>
      <c r="J54" s="189"/>
      <c r="K54" s="189"/>
      <c r="L54" s="189"/>
      <c r="M54" s="189"/>
      <c r="N54" s="189"/>
      <c r="O54" s="189"/>
      <c r="P54" s="189"/>
      <c r="Q54" s="189"/>
      <c r="R54" s="189"/>
      <c r="S54" s="190"/>
      <c r="T54" s="189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</row>
    <row r="55" spans="1:59" outlineLevel="1">
      <c r="A55" s="181">
        <v>44</v>
      </c>
      <c r="B55" s="288" t="s">
        <v>2150</v>
      </c>
      <c r="C55" s="290" t="s">
        <v>1329</v>
      </c>
      <c r="D55" s="293">
        <v>4</v>
      </c>
      <c r="E55" s="412">
        <v>0</v>
      </c>
      <c r="F55" s="189">
        <f t="shared" si="8"/>
        <v>0</v>
      </c>
      <c r="G55" s="412"/>
      <c r="H55" s="189"/>
      <c r="I55" s="412"/>
      <c r="J55" s="189"/>
      <c r="K55" s="189"/>
      <c r="L55" s="189"/>
      <c r="M55" s="189"/>
      <c r="N55" s="189"/>
      <c r="O55" s="189"/>
      <c r="P55" s="189"/>
      <c r="Q55" s="189"/>
      <c r="R55" s="189"/>
      <c r="S55" s="190"/>
      <c r="T55" s="189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</row>
    <row r="56" spans="1:59" outlineLevel="1">
      <c r="A56" s="181">
        <v>45</v>
      </c>
      <c r="B56" s="288" t="s">
        <v>2151</v>
      </c>
      <c r="C56" s="290" t="s">
        <v>1329</v>
      </c>
      <c r="D56" s="293">
        <v>6</v>
      </c>
      <c r="E56" s="412">
        <v>0</v>
      </c>
      <c r="F56" s="189">
        <f t="shared" si="8"/>
        <v>0</v>
      </c>
      <c r="G56" s="412"/>
      <c r="H56" s="189"/>
      <c r="I56" s="412"/>
      <c r="J56" s="189"/>
      <c r="K56" s="189"/>
      <c r="L56" s="189"/>
      <c r="M56" s="189"/>
      <c r="N56" s="189"/>
      <c r="O56" s="189"/>
      <c r="P56" s="189"/>
      <c r="Q56" s="189"/>
      <c r="R56" s="189"/>
      <c r="S56" s="190"/>
      <c r="T56" s="189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</row>
    <row r="57" spans="1:59" outlineLevel="1">
      <c r="A57" s="181">
        <v>46</v>
      </c>
      <c r="B57" s="288" t="s">
        <v>1347</v>
      </c>
      <c r="C57" s="290" t="s">
        <v>1329</v>
      </c>
      <c r="D57" s="293">
        <v>17</v>
      </c>
      <c r="E57" s="412">
        <v>0</v>
      </c>
      <c r="F57" s="189">
        <f t="shared" si="8"/>
        <v>0</v>
      </c>
      <c r="G57" s="412"/>
      <c r="H57" s="189"/>
      <c r="I57" s="412"/>
      <c r="J57" s="189"/>
      <c r="K57" s="189"/>
      <c r="L57" s="189"/>
      <c r="M57" s="189"/>
      <c r="N57" s="189"/>
      <c r="O57" s="189"/>
      <c r="P57" s="189"/>
      <c r="Q57" s="189"/>
      <c r="R57" s="189"/>
      <c r="S57" s="190"/>
      <c r="T57" s="189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</row>
    <row r="58" spans="1:59" outlineLevel="1">
      <c r="A58" s="181">
        <v>47</v>
      </c>
      <c r="B58" s="288" t="s">
        <v>1348</v>
      </c>
      <c r="C58" s="286" t="s">
        <v>267</v>
      </c>
      <c r="D58" s="291">
        <f>D28+D29+D30+D31+D36+D32+D33+D34+D35+D37</f>
        <v>1089</v>
      </c>
      <c r="E58" s="412">
        <v>0</v>
      </c>
      <c r="F58" s="189">
        <f t="shared" si="8"/>
        <v>0</v>
      </c>
      <c r="G58" s="412"/>
      <c r="H58" s="189"/>
      <c r="I58" s="412"/>
      <c r="J58" s="189"/>
      <c r="K58" s="189"/>
      <c r="L58" s="189"/>
      <c r="M58" s="189"/>
      <c r="N58" s="189"/>
      <c r="O58" s="189"/>
      <c r="P58" s="189"/>
      <c r="Q58" s="189"/>
      <c r="R58" s="189"/>
      <c r="S58" s="190"/>
      <c r="T58" s="189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</row>
    <row r="59" spans="1:59" outlineLevel="1">
      <c r="A59" s="181">
        <v>48</v>
      </c>
      <c r="B59" s="288" t="s">
        <v>1349</v>
      </c>
      <c r="C59" s="286" t="s">
        <v>267</v>
      </c>
      <c r="D59" s="291">
        <f>D58</f>
        <v>1089</v>
      </c>
      <c r="E59" s="412">
        <v>0</v>
      </c>
      <c r="F59" s="189">
        <f t="shared" si="8"/>
        <v>0</v>
      </c>
      <c r="G59" s="412"/>
      <c r="H59" s="189"/>
      <c r="I59" s="412"/>
      <c r="J59" s="189"/>
      <c r="K59" s="189"/>
      <c r="L59" s="189"/>
      <c r="M59" s="189"/>
      <c r="N59" s="189"/>
      <c r="O59" s="189"/>
      <c r="P59" s="189"/>
      <c r="Q59" s="189"/>
      <c r="R59" s="189"/>
      <c r="S59" s="190"/>
      <c r="T59" s="189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</row>
    <row r="60" spans="1:59" outlineLevel="1">
      <c r="A60" s="181">
        <v>49</v>
      </c>
      <c r="B60" s="288" t="s">
        <v>1350</v>
      </c>
      <c r="C60" s="286" t="s">
        <v>1329</v>
      </c>
      <c r="D60" s="291">
        <v>124</v>
      </c>
      <c r="E60" s="412">
        <v>0</v>
      </c>
      <c r="F60" s="189">
        <f t="shared" si="8"/>
        <v>0</v>
      </c>
      <c r="G60" s="412"/>
      <c r="H60" s="189"/>
      <c r="I60" s="412"/>
      <c r="J60" s="189"/>
      <c r="K60" s="189"/>
      <c r="L60" s="189"/>
      <c r="M60" s="189"/>
      <c r="N60" s="189"/>
      <c r="O60" s="189"/>
      <c r="P60" s="189"/>
      <c r="Q60" s="189"/>
      <c r="R60" s="189"/>
      <c r="S60" s="190"/>
      <c r="T60" s="189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</row>
    <row r="61" spans="1:59" outlineLevel="1">
      <c r="A61" s="181">
        <v>50</v>
      </c>
      <c r="B61" s="288" t="s">
        <v>2006</v>
      </c>
      <c r="C61" s="286" t="s">
        <v>1329</v>
      </c>
      <c r="D61" s="291">
        <v>1</v>
      </c>
      <c r="E61" s="412">
        <v>0</v>
      </c>
      <c r="F61" s="189">
        <f t="shared" si="8"/>
        <v>0</v>
      </c>
      <c r="G61" s="412"/>
      <c r="H61" s="189"/>
      <c r="I61" s="412"/>
      <c r="J61" s="189"/>
      <c r="K61" s="189"/>
      <c r="L61" s="189"/>
      <c r="M61" s="189"/>
      <c r="N61" s="189"/>
      <c r="O61" s="189"/>
      <c r="P61" s="189"/>
      <c r="Q61" s="189"/>
      <c r="R61" s="189"/>
      <c r="S61" s="190"/>
      <c r="T61" s="189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</row>
    <row r="62" spans="1:59" outlineLevel="1">
      <c r="A62" s="181">
        <v>51</v>
      </c>
      <c r="B62" s="288" t="s">
        <v>2007</v>
      </c>
      <c r="C62" s="286" t="s">
        <v>1329</v>
      </c>
      <c r="D62" s="291">
        <v>1</v>
      </c>
      <c r="E62" s="412">
        <v>0</v>
      </c>
      <c r="F62" s="189">
        <f t="shared" si="8"/>
        <v>0</v>
      </c>
      <c r="G62" s="412"/>
      <c r="H62" s="189"/>
      <c r="I62" s="412"/>
      <c r="J62" s="189"/>
      <c r="K62" s="189"/>
      <c r="L62" s="189"/>
      <c r="M62" s="189"/>
      <c r="N62" s="189"/>
      <c r="O62" s="189"/>
      <c r="P62" s="189"/>
      <c r="Q62" s="189"/>
      <c r="R62" s="189"/>
      <c r="S62" s="190"/>
      <c r="T62" s="189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</row>
    <row r="63" spans="1:59" outlineLevel="1">
      <c r="A63" s="181">
        <v>52</v>
      </c>
      <c r="B63" s="288" t="s">
        <v>2008</v>
      </c>
      <c r="C63" s="286" t="s">
        <v>1329</v>
      </c>
      <c r="D63" s="291">
        <v>1</v>
      </c>
      <c r="E63" s="412">
        <v>0</v>
      </c>
      <c r="F63" s="189">
        <f t="shared" si="8"/>
        <v>0</v>
      </c>
      <c r="G63" s="412"/>
      <c r="H63" s="189"/>
      <c r="I63" s="412"/>
      <c r="J63" s="189"/>
      <c r="K63" s="189"/>
      <c r="L63" s="189"/>
      <c r="M63" s="189"/>
      <c r="N63" s="189"/>
      <c r="O63" s="189"/>
      <c r="P63" s="189"/>
      <c r="Q63" s="189"/>
      <c r="R63" s="189"/>
      <c r="S63" s="190"/>
      <c r="T63" s="189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</row>
    <row r="64" spans="1:59" ht="87" customHeight="1" outlineLevel="1">
      <c r="A64" s="181">
        <v>53</v>
      </c>
      <c r="B64" s="288" t="s">
        <v>1351</v>
      </c>
      <c r="C64" s="286" t="s">
        <v>1329</v>
      </c>
      <c r="D64" s="291">
        <v>8</v>
      </c>
      <c r="E64" s="412">
        <v>0</v>
      </c>
      <c r="F64" s="189">
        <f t="shared" si="8"/>
        <v>0</v>
      </c>
      <c r="G64" s="412"/>
      <c r="H64" s="189"/>
      <c r="I64" s="412"/>
      <c r="J64" s="189"/>
      <c r="K64" s="189"/>
      <c r="L64" s="189"/>
      <c r="M64" s="189"/>
      <c r="N64" s="189"/>
      <c r="O64" s="189"/>
      <c r="P64" s="189"/>
      <c r="Q64" s="189"/>
      <c r="R64" s="189"/>
      <c r="S64" s="190"/>
      <c r="T64" s="189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</row>
    <row r="65" spans="1:59" outlineLevel="1">
      <c r="A65" s="181">
        <v>54</v>
      </c>
      <c r="B65" s="288" t="s">
        <v>1352</v>
      </c>
      <c r="C65" s="286" t="s">
        <v>1329</v>
      </c>
      <c r="D65" s="291">
        <v>8</v>
      </c>
      <c r="E65" s="412">
        <v>0</v>
      </c>
      <c r="F65" s="189">
        <f t="shared" si="8"/>
        <v>0</v>
      </c>
      <c r="G65" s="412"/>
      <c r="H65" s="189"/>
      <c r="I65" s="412"/>
      <c r="J65" s="189"/>
      <c r="K65" s="189"/>
      <c r="L65" s="189"/>
      <c r="M65" s="189"/>
      <c r="N65" s="189"/>
      <c r="O65" s="189"/>
      <c r="P65" s="189"/>
      <c r="Q65" s="189"/>
      <c r="R65" s="189"/>
      <c r="S65" s="190"/>
      <c r="T65" s="189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</row>
    <row r="66" spans="1:59" outlineLevel="1">
      <c r="A66" s="181">
        <v>55</v>
      </c>
      <c r="B66" s="288" t="s">
        <v>1353</v>
      </c>
      <c r="C66" s="286" t="s">
        <v>1329</v>
      </c>
      <c r="D66" s="291">
        <v>1</v>
      </c>
      <c r="E66" s="412">
        <v>0</v>
      </c>
      <c r="F66" s="189">
        <f t="shared" si="8"/>
        <v>0</v>
      </c>
      <c r="G66" s="412"/>
      <c r="H66" s="189"/>
      <c r="I66" s="412"/>
      <c r="J66" s="189"/>
      <c r="K66" s="189"/>
      <c r="L66" s="189"/>
      <c r="M66" s="189"/>
      <c r="N66" s="189"/>
      <c r="O66" s="189"/>
      <c r="P66" s="189"/>
      <c r="Q66" s="189"/>
      <c r="R66" s="189"/>
      <c r="S66" s="190"/>
      <c r="T66" s="189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</row>
    <row r="67" spans="1:59" ht="22.5" outlineLevel="1">
      <c r="A67" s="181">
        <v>56</v>
      </c>
      <c r="B67" s="288" t="s">
        <v>1354</v>
      </c>
      <c r="C67" s="286" t="s">
        <v>1329</v>
      </c>
      <c r="D67" s="291">
        <v>6</v>
      </c>
      <c r="E67" s="412">
        <v>0</v>
      </c>
      <c r="F67" s="189">
        <f t="shared" si="8"/>
        <v>0</v>
      </c>
      <c r="G67" s="412"/>
      <c r="H67" s="189"/>
      <c r="I67" s="412"/>
      <c r="J67" s="189"/>
      <c r="K67" s="189"/>
      <c r="L67" s="189"/>
      <c r="M67" s="189"/>
      <c r="N67" s="189"/>
      <c r="O67" s="189"/>
      <c r="P67" s="189"/>
      <c r="Q67" s="189"/>
      <c r="R67" s="189"/>
      <c r="S67" s="190"/>
      <c r="T67" s="189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</row>
    <row r="68" spans="1:59" ht="188.25" customHeight="1" outlineLevel="1">
      <c r="A68" s="181">
        <v>57</v>
      </c>
      <c r="B68" s="288" t="s">
        <v>2009</v>
      </c>
      <c r="C68" s="286" t="s">
        <v>286</v>
      </c>
      <c r="D68" s="298">
        <v>1</v>
      </c>
      <c r="E68" s="412">
        <v>0</v>
      </c>
      <c r="F68" s="188">
        <f t="shared" si="8"/>
        <v>0</v>
      </c>
      <c r="G68" s="412"/>
      <c r="H68" s="189"/>
      <c r="I68" s="412"/>
      <c r="J68" s="189"/>
      <c r="K68" s="189"/>
      <c r="L68" s="189"/>
      <c r="M68" s="189"/>
      <c r="N68" s="189"/>
      <c r="O68" s="189"/>
      <c r="P68" s="189"/>
      <c r="Q68" s="189"/>
      <c r="R68" s="189"/>
      <c r="S68" s="190"/>
      <c r="T68" s="189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</row>
    <row r="69" spans="1:59" ht="73.5" customHeight="1" outlineLevel="1">
      <c r="A69" s="181">
        <v>58</v>
      </c>
      <c r="B69" s="288" t="s">
        <v>2010</v>
      </c>
      <c r="C69" s="286" t="s">
        <v>1329</v>
      </c>
      <c r="D69" s="298">
        <v>2</v>
      </c>
      <c r="E69" s="412">
        <v>0</v>
      </c>
      <c r="F69" s="188">
        <f t="shared" si="8"/>
        <v>0</v>
      </c>
      <c r="G69" s="412"/>
      <c r="H69" s="189"/>
      <c r="I69" s="412"/>
      <c r="J69" s="189"/>
      <c r="K69" s="189"/>
      <c r="L69" s="189"/>
      <c r="M69" s="189"/>
      <c r="N69" s="189"/>
      <c r="O69" s="189"/>
      <c r="P69" s="189"/>
      <c r="Q69" s="189"/>
      <c r="R69" s="189"/>
      <c r="S69" s="190"/>
      <c r="T69" s="189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</row>
    <row r="70" spans="1:59" outlineLevel="1">
      <c r="A70" s="181">
        <v>59</v>
      </c>
      <c r="B70" s="288" t="s">
        <v>2011</v>
      </c>
      <c r="C70" s="286" t="s">
        <v>286</v>
      </c>
      <c r="D70" s="298">
        <v>2</v>
      </c>
      <c r="E70" s="412">
        <v>0</v>
      </c>
      <c r="F70" s="188">
        <f t="shared" si="8"/>
        <v>0</v>
      </c>
      <c r="G70" s="412"/>
      <c r="H70" s="189"/>
      <c r="I70" s="412"/>
      <c r="J70" s="189"/>
      <c r="K70" s="189"/>
      <c r="L70" s="189"/>
      <c r="M70" s="189"/>
      <c r="N70" s="189"/>
      <c r="O70" s="189"/>
      <c r="P70" s="189"/>
      <c r="Q70" s="189"/>
      <c r="R70" s="189"/>
      <c r="S70" s="190"/>
      <c r="T70" s="189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</row>
    <row r="71" spans="1:59" outlineLevel="1">
      <c r="A71" s="181"/>
      <c r="B71" s="288" t="s">
        <v>2012</v>
      </c>
      <c r="C71" s="286" t="s">
        <v>286</v>
      </c>
      <c r="D71" s="298">
        <v>1</v>
      </c>
      <c r="E71" s="412">
        <v>0</v>
      </c>
      <c r="F71" s="188">
        <f t="shared" si="8"/>
        <v>0</v>
      </c>
      <c r="G71" s="412"/>
      <c r="H71" s="189"/>
      <c r="I71" s="412"/>
      <c r="J71" s="189"/>
      <c r="K71" s="189"/>
      <c r="L71" s="189"/>
      <c r="M71" s="189"/>
      <c r="N71" s="189"/>
      <c r="O71" s="189"/>
      <c r="P71" s="189"/>
      <c r="Q71" s="189"/>
      <c r="R71" s="189"/>
      <c r="S71" s="190"/>
      <c r="T71" s="189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</row>
    <row r="72" spans="1:59" outlineLevel="1">
      <c r="A72" s="413" t="s">
        <v>120</v>
      </c>
      <c r="B72" s="289" t="s">
        <v>1355</v>
      </c>
      <c r="C72" s="46"/>
      <c r="D72" s="46"/>
      <c r="E72" s="46"/>
      <c r="F72" s="415">
        <f>SUM(F73:F79)</f>
        <v>0</v>
      </c>
      <c r="G72" s="412"/>
      <c r="H72" s="189"/>
      <c r="I72" s="412"/>
      <c r="J72" s="189"/>
      <c r="K72" s="189"/>
      <c r="L72" s="189"/>
      <c r="M72" s="189"/>
      <c r="N72" s="189"/>
      <c r="O72" s="189"/>
      <c r="P72" s="189"/>
      <c r="Q72" s="189"/>
      <c r="R72" s="189"/>
      <c r="S72" s="190"/>
      <c r="T72" s="189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</row>
    <row r="73" spans="1:59" outlineLevel="1">
      <c r="A73" s="181">
        <v>60</v>
      </c>
      <c r="B73" s="288" t="s">
        <v>2013</v>
      </c>
      <c r="C73" s="286" t="s">
        <v>1329</v>
      </c>
      <c r="D73" s="291">
        <v>2</v>
      </c>
      <c r="E73" s="412">
        <v>0</v>
      </c>
      <c r="F73" s="189">
        <f t="shared" si="8"/>
        <v>0</v>
      </c>
      <c r="G73" s="412"/>
      <c r="H73" s="189"/>
      <c r="I73" s="412"/>
      <c r="J73" s="189"/>
      <c r="K73" s="189"/>
      <c r="L73" s="189"/>
      <c r="M73" s="189"/>
      <c r="N73" s="189"/>
      <c r="O73" s="189"/>
      <c r="P73" s="189"/>
      <c r="Q73" s="189"/>
      <c r="R73" s="189"/>
      <c r="S73" s="190"/>
      <c r="T73" s="189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</row>
    <row r="74" spans="1:59" outlineLevel="1">
      <c r="A74" s="181">
        <v>61</v>
      </c>
      <c r="B74" s="288" t="s">
        <v>2014</v>
      </c>
      <c r="C74" s="286" t="s">
        <v>1329</v>
      </c>
      <c r="D74" s="291">
        <v>1</v>
      </c>
      <c r="E74" s="412">
        <v>0</v>
      </c>
      <c r="F74" s="189">
        <f t="shared" si="8"/>
        <v>0</v>
      </c>
      <c r="G74" s="412"/>
      <c r="H74" s="189"/>
      <c r="I74" s="412"/>
      <c r="J74" s="189"/>
      <c r="K74" s="189"/>
      <c r="L74" s="189"/>
      <c r="M74" s="189"/>
      <c r="N74" s="189"/>
      <c r="O74" s="189"/>
      <c r="P74" s="189"/>
      <c r="Q74" s="189"/>
      <c r="R74" s="189"/>
      <c r="S74" s="190"/>
      <c r="T74" s="189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</row>
    <row r="75" spans="1:59" outlineLevel="1">
      <c r="A75" s="181">
        <v>62</v>
      </c>
      <c r="B75" s="288" t="s">
        <v>1356</v>
      </c>
      <c r="C75" s="286" t="s">
        <v>1329</v>
      </c>
      <c r="D75" s="291">
        <v>1</v>
      </c>
      <c r="E75" s="412">
        <v>0</v>
      </c>
      <c r="F75" s="189">
        <f t="shared" si="8"/>
        <v>0</v>
      </c>
      <c r="G75" s="412"/>
      <c r="H75" s="189"/>
      <c r="I75" s="412"/>
      <c r="J75" s="189"/>
      <c r="K75" s="189"/>
      <c r="L75" s="189"/>
      <c r="M75" s="189"/>
      <c r="N75" s="189"/>
      <c r="O75" s="189"/>
      <c r="P75" s="189"/>
      <c r="Q75" s="189"/>
      <c r="R75" s="189"/>
      <c r="S75" s="190"/>
      <c r="T75" s="189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</row>
    <row r="76" spans="1:59" outlineLevel="1">
      <c r="A76" s="181">
        <v>63</v>
      </c>
      <c r="B76" s="288" t="s">
        <v>2015</v>
      </c>
      <c r="C76" s="286" t="s">
        <v>1329</v>
      </c>
      <c r="D76" s="291">
        <v>2</v>
      </c>
      <c r="E76" s="412">
        <v>0</v>
      </c>
      <c r="F76" s="189">
        <f t="shared" si="8"/>
        <v>0</v>
      </c>
      <c r="G76" s="412"/>
      <c r="H76" s="189"/>
      <c r="I76" s="412"/>
      <c r="J76" s="189"/>
      <c r="K76" s="189"/>
      <c r="L76" s="189"/>
      <c r="M76" s="189"/>
      <c r="N76" s="189"/>
      <c r="O76" s="189"/>
      <c r="P76" s="189"/>
      <c r="Q76" s="189"/>
      <c r="R76" s="189"/>
      <c r="S76" s="190"/>
      <c r="T76" s="189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</row>
    <row r="77" spans="1:59" ht="22.5" outlineLevel="1">
      <c r="A77" s="181">
        <v>64</v>
      </c>
      <c r="B77" s="288" t="s">
        <v>2152</v>
      </c>
      <c r="C77" s="286" t="s">
        <v>1329</v>
      </c>
      <c r="D77" s="291">
        <v>1</v>
      </c>
      <c r="E77" s="412">
        <v>0</v>
      </c>
      <c r="F77" s="189">
        <f t="shared" si="8"/>
        <v>0</v>
      </c>
      <c r="G77" s="412"/>
      <c r="H77" s="189"/>
      <c r="I77" s="412"/>
      <c r="J77" s="189"/>
      <c r="K77" s="189"/>
      <c r="L77" s="189"/>
      <c r="M77" s="189"/>
      <c r="N77" s="189"/>
      <c r="O77" s="189"/>
      <c r="P77" s="189"/>
      <c r="Q77" s="189"/>
      <c r="R77" s="189"/>
      <c r="S77" s="190"/>
      <c r="T77" s="189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</row>
    <row r="78" spans="1:59" outlineLevel="1">
      <c r="A78" s="181">
        <v>65</v>
      </c>
      <c r="B78" s="288" t="s">
        <v>2016</v>
      </c>
      <c r="C78" s="286" t="s">
        <v>1329</v>
      </c>
      <c r="D78" s="291">
        <v>1</v>
      </c>
      <c r="E78" s="412">
        <v>0</v>
      </c>
      <c r="F78" s="189">
        <f t="shared" si="8"/>
        <v>0</v>
      </c>
      <c r="G78" s="412"/>
      <c r="H78" s="189"/>
      <c r="I78" s="412"/>
      <c r="J78" s="189"/>
      <c r="K78" s="189"/>
      <c r="L78" s="189"/>
      <c r="M78" s="189"/>
      <c r="N78" s="189"/>
      <c r="O78" s="189"/>
      <c r="P78" s="189"/>
      <c r="Q78" s="189"/>
      <c r="R78" s="189"/>
      <c r="S78" s="190"/>
      <c r="T78" s="189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</row>
    <row r="79" spans="1:59" outlineLevel="1">
      <c r="A79" s="181">
        <v>66</v>
      </c>
      <c r="B79" s="288" t="s">
        <v>2017</v>
      </c>
      <c r="C79" s="286" t="s">
        <v>1329</v>
      </c>
      <c r="D79" s="291">
        <v>1</v>
      </c>
      <c r="E79" s="412">
        <v>0</v>
      </c>
      <c r="F79" s="189">
        <f t="shared" si="8"/>
        <v>0</v>
      </c>
      <c r="G79" s="412"/>
      <c r="H79" s="189"/>
      <c r="I79" s="412"/>
      <c r="J79" s="189"/>
      <c r="K79" s="189"/>
      <c r="L79" s="189"/>
      <c r="M79" s="189"/>
      <c r="N79" s="189"/>
      <c r="O79" s="189"/>
      <c r="P79" s="189"/>
      <c r="Q79" s="189"/>
      <c r="R79" s="189"/>
      <c r="S79" s="190"/>
      <c r="T79" s="189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</row>
    <row r="80" spans="1:59">
      <c r="A80" s="413" t="s">
        <v>120</v>
      </c>
      <c r="B80" s="289" t="s">
        <v>1357</v>
      </c>
      <c r="C80" s="46"/>
      <c r="D80" s="292"/>
      <c r="E80" s="287"/>
      <c r="F80" s="292">
        <f>SUM(F81:F96)</f>
        <v>0</v>
      </c>
      <c r="G80" s="287"/>
      <c r="H80" s="287" t="e">
        <f>SUM(H81:H93)</f>
        <v>#REF!</v>
      </c>
      <c r="I80" s="287"/>
      <c r="J80" s="287" t="e">
        <f>SUM(J81:J93)</f>
        <v>#REF!</v>
      </c>
      <c r="K80" s="287"/>
      <c r="L80" s="287">
        <f>SUM(L81:L93)</f>
        <v>0</v>
      </c>
      <c r="M80" s="287"/>
      <c r="N80" s="287" t="e">
        <f>SUM(N81:N93)</f>
        <v>#REF!</v>
      </c>
      <c r="O80" s="287"/>
      <c r="P80" s="287" t="e">
        <f>SUM(P81:P93)</f>
        <v>#REF!</v>
      </c>
      <c r="Q80" s="287"/>
      <c r="R80" s="287"/>
      <c r="S80" s="414"/>
      <c r="T80" s="287" t="e">
        <f>SUM(T81:T93)</f>
        <v>#REF!</v>
      </c>
      <c r="AD80" t="s">
        <v>121</v>
      </c>
    </row>
    <row r="81" spans="1:59" outlineLevel="1">
      <c r="A81" s="181">
        <v>67</v>
      </c>
      <c r="B81" s="288" t="s">
        <v>1358</v>
      </c>
      <c r="C81" s="286" t="s">
        <v>289</v>
      </c>
      <c r="D81" s="291">
        <v>89</v>
      </c>
      <c r="E81" s="412">
        <v>0</v>
      </c>
      <c r="F81" s="189">
        <f t="shared" ref="F81:F105" si="15">ROUND(D81*E81,2)</f>
        <v>0</v>
      </c>
      <c r="G81" s="412"/>
      <c r="H81" s="189">
        <f t="shared" ref="H81:H93" si="16">ROUND(D81*G81,2)</f>
        <v>0</v>
      </c>
      <c r="I81" s="412"/>
      <c r="J81" s="189">
        <f t="shared" ref="J81:J93" si="17">ROUND(D81*I81,2)</f>
        <v>0</v>
      </c>
      <c r="K81" s="189">
        <v>0</v>
      </c>
      <c r="L81" s="189">
        <f t="shared" ref="L81:L93" si="18">F81*(1+K81/100)</f>
        <v>0</v>
      </c>
      <c r="M81" s="189">
        <v>2.4000000000000001E-4</v>
      </c>
      <c r="N81" s="189">
        <f t="shared" ref="N81:N93" si="19">ROUND(D81*M81,2)</f>
        <v>0.02</v>
      </c>
      <c r="O81" s="189">
        <v>0</v>
      </c>
      <c r="P81" s="189">
        <f t="shared" ref="P81:P93" si="20">ROUND(D81*O81,2)</f>
        <v>0</v>
      </c>
      <c r="Q81" s="189"/>
      <c r="R81" s="189"/>
      <c r="S81" s="190">
        <v>0.124</v>
      </c>
      <c r="T81" s="189">
        <f t="shared" ref="T81:T93" si="21">ROUND(D81*S81,2)</f>
        <v>11.04</v>
      </c>
      <c r="U81" s="15"/>
      <c r="V81" s="15"/>
      <c r="W81" s="15"/>
      <c r="X81" s="15"/>
      <c r="Y81" s="15"/>
      <c r="Z81" s="15"/>
      <c r="AA81" s="15"/>
      <c r="AB81" s="15"/>
      <c r="AC81" s="15"/>
      <c r="AD81" s="15" t="s">
        <v>1001</v>
      </c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</row>
    <row r="82" spans="1:59" ht="14.25" customHeight="1" outlineLevel="1">
      <c r="A82" s="181">
        <v>68</v>
      </c>
      <c r="B82" s="288" t="s">
        <v>1359</v>
      </c>
      <c r="C82" s="286" t="s">
        <v>289</v>
      </c>
      <c r="D82" s="291">
        <v>6</v>
      </c>
      <c r="E82" s="412">
        <v>0</v>
      </c>
      <c r="F82" s="189">
        <f t="shared" si="15"/>
        <v>0</v>
      </c>
      <c r="G82" s="412"/>
      <c r="H82" s="189">
        <f t="shared" si="16"/>
        <v>0</v>
      </c>
      <c r="I82" s="412"/>
      <c r="J82" s="189">
        <f t="shared" si="17"/>
        <v>0</v>
      </c>
      <c r="K82" s="189">
        <v>0</v>
      </c>
      <c r="L82" s="189">
        <f t="shared" si="18"/>
        <v>0</v>
      </c>
      <c r="M82" s="189">
        <v>2.4000000000000001E-4</v>
      </c>
      <c r="N82" s="189">
        <f t="shared" si="19"/>
        <v>0</v>
      </c>
      <c r="O82" s="189">
        <v>0</v>
      </c>
      <c r="P82" s="189">
        <f t="shared" si="20"/>
        <v>0</v>
      </c>
      <c r="Q82" s="189"/>
      <c r="R82" s="189"/>
      <c r="S82" s="190">
        <v>0.124</v>
      </c>
      <c r="T82" s="189">
        <f t="shared" si="21"/>
        <v>0.74</v>
      </c>
      <c r="U82" s="15"/>
      <c r="V82" s="15"/>
      <c r="W82" s="15"/>
      <c r="X82" s="15"/>
      <c r="Y82" s="15"/>
      <c r="Z82" s="15"/>
      <c r="AA82" s="15"/>
      <c r="AB82" s="15"/>
      <c r="AC82" s="15"/>
      <c r="AD82" s="15" t="s">
        <v>1001</v>
      </c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</row>
    <row r="83" spans="1:59" outlineLevel="1">
      <c r="A83" s="181">
        <v>69</v>
      </c>
      <c r="B83" s="288" t="s">
        <v>2018</v>
      </c>
      <c r="C83" s="286" t="s">
        <v>289</v>
      </c>
      <c r="D83" s="291">
        <v>4</v>
      </c>
      <c r="E83" s="412">
        <v>0</v>
      </c>
      <c r="F83" s="189">
        <f t="shared" si="15"/>
        <v>0</v>
      </c>
      <c r="G83" s="412"/>
      <c r="H83" s="189"/>
      <c r="I83" s="412"/>
      <c r="J83" s="189"/>
      <c r="K83" s="189"/>
      <c r="L83" s="189"/>
      <c r="M83" s="189"/>
      <c r="N83" s="189"/>
      <c r="O83" s="189"/>
      <c r="P83" s="189"/>
      <c r="Q83" s="189"/>
      <c r="R83" s="189"/>
      <c r="S83" s="190"/>
      <c r="T83" s="189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</row>
    <row r="84" spans="1:59" outlineLevel="1">
      <c r="A84" s="181">
        <v>70</v>
      </c>
      <c r="B84" s="288" t="s">
        <v>1360</v>
      </c>
      <c r="C84" s="286" t="s">
        <v>1329</v>
      </c>
      <c r="D84" s="291">
        <v>3</v>
      </c>
      <c r="E84" s="412">
        <v>0</v>
      </c>
      <c r="F84" s="189">
        <f t="shared" si="15"/>
        <v>0</v>
      </c>
      <c r="G84" s="412"/>
      <c r="H84" s="189">
        <f>ROUND(D84*G84,2)</f>
        <v>0</v>
      </c>
      <c r="I84" s="412"/>
      <c r="J84" s="189">
        <f>ROUND(D84*I84,2)</f>
        <v>0</v>
      </c>
      <c r="K84" s="189">
        <v>0</v>
      </c>
      <c r="L84" s="189">
        <f t="shared" si="18"/>
        <v>0</v>
      </c>
      <c r="M84" s="189">
        <v>0</v>
      </c>
      <c r="N84" s="189">
        <f>ROUND(D84*M84,2)</f>
        <v>0</v>
      </c>
      <c r="O84" s="189">
        <v>0</v>
      </c>
      <c r="P84" s="189">
        <f>ROUND(D84*O84,2)</f>
        <v>0</v>
      </c>
      <c r="Q84" s="189"/>
      <c r="R84" s="189"/>
      <c r="S84" s="190">
        <v>0</v>
      </c>
      <c r="T84" s="189">
        <f>ROUND(D84*S84,2)</f>
        <v>0</v>
      </c>
      <c r="U84" s="15"/>
      <c r="V84" s="15"/>
      <c r="W84" s="15"/>
      <c r="X84" s="15"/>
      <c r="Y84" s="15"/>
      <c r="Z84" s="15"/>
      <c r="AA84" s="15"/>
      <c r="AB84" s="15"/>
      <c r="AC84" s="15"/>
      <c r="AD84" s="15" t="s">
        <v>2153</v>
      </c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</row>
    <row r="85" spans="1:59" outlineLevel="1">
      <c r="A85" s="181">
        <v>71</v>
      </c>
      <c r="B85" s="288" t="s">
        <v>1361</v>
      </c>
      <c r="C85" s="286" t="s">
        <v>1329</v>
      </c>
      <c r="D85" s="291">
        <v>54</v>
      </c>
      <c r="E85" s="412">
        <v>0</v>
      </c>
      <c r="F85" s="189">
        <f t="shared" si="15"/>
        <v>0</v>
      </c>
      <c r="G85" s="412"/>
      <c r="H85" s="189">
        <f t="shared" si="16"/>
        <v>0</v>
      </c>
      <c r="I85" s="412"/>
      <c r="J85" s="189">
        <f t="shared" si="17"/>
        <v>0</v>
      </c>
      <c r="K85" s="189">
        <v>0</v>
      </c>
      <c r="L85" s="189">
        <f t="shared" si="18"/>
        <v>0</v>
      </c>
      <c r="M85" s="189">
        <v>0</v>
      </c>
      <c r="N85" s="189">
        <f t="shared" si="19"/>
        <v>0</v>
      </c>
      <c r="O85" s="189">
        <v>0</v>
      </c>
      <c r="P85" s="189">
        <f t="shared" si="20"/>
        <v>0</v>
      </c>
      <c r="Q85" s="189"/>
      <c r="R85" s="189"/>
      <c r="S85" s="190">
        <v>0</v>
      </c>
      <c r="T85" s="189">
        <f t="shared" si="21"/>
        <v>0</v>
      </c>
      <c r="U85" s="15"/>
      <c r="V85" s="15"/>
      <c r="W85" s="15"/>
      <c r="X85" s="15"/>
      <c r="Y85" s="15"/>
      <c r="Z85" s="15"/>
      <c r="AA85" s="15"/>
      <c r="AB85" s="15"/>
      <c r="AC85" s="15"/>
      <c r="AD85" s="15" t="s">
        <v>2153</v>
      </c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</row>
    <row r="86" spans="1:59" outlineLevel="1">
      <c r="A86" s="181">
        <v>73</v>
      </c>
      <c r="B86" s="288" t="s">
        <v>2019</v>
      </c>
      <c r="C86" s="286" t="s">
        <v>1329</v>
      </c>
      <c r="D86" s="291">
        <v>2</v>
      </c>
      <c r="E86" s="412">
        <v>0</v>
      </c>
      <c r="F86" s="189">
        <f t="shared" si="15"/>
        <v>0</v>
      </c>
      <c r="G86" s="412"/>
      <c r="H86" s="189"/>
      <c r="I86" s="412"/>
      <c r="J86" s="189"/>
      <c r="K86" s="189"/>
      <c r="L86" s="189"/>
      <c r="M86" s="189"/>
      <c r="N86" s="189"/>
      <c r="O86" s="189"/>
      <c r="P86" s="189"/>
      <c r="Q86" s="189"/>
      <c r="R86" s="189"/>
      <c r="S86" s="190"/>
      <c r="T86" s="189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</row>
    <row r="87" spans="1:59" outlineLevel="1">
      <c r="A87" s="181">
        <v>74</v>
      </c>
      <c r="B87" s="288" t="s">
        <v>1362</v>
      </c>
      <c r="C87" s="286" t="s">
        <v>1329</v>
      </c>
      <c r="D87" s="291">
        <v>8</v>
      </c>
      <c r="E87" s="412">
        <v>0</v>
      </c>
      <c r="F87" s="189">
        <f t="shared" si="15"/>
        <v>0</v>
      </c>
      <c r="G87" s="412"/>
      <c r="H87" s="189"/>
      <c r="I87" s="412"/>
      <c r="J87" s="189"/>
      <c r="K87" s="189"/>
      <c r="L87" s="189"/>
      <c r="M87" s="189"/>
      <c r="N87" s="189"/>
      <c r="O87" s="189"/>
      <c r="P87" s="189"/>
      <c r="Q87" s="189"/>
      <c r="R87" s="189"/>
      <c r="S87" s="190"/>
      <c r="T87" s="189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</row>
    <row r="88" spans="1:59" outlineLevel="1">
      <c r="A88" s="181">
        <v>76</v>
      </c>
      <c r="B88" s="288" t="s">
        <v>2020</v>
      </c>
      <c r="C88" s="286" t="s">
        <v>1329</v>
      </c>
      <c r="D88" s="291">
        <v>2</v>
      </c>
      <c r="E88" s="412">
        <v>0</v>
      </c>
      <c r="F88" s="189">
        <f t="shared" si="15"/>
        <v>0</v>
      </c>
      <c r="G88" s="412"/>
      <c r="H88" s="189" t="e">
        <f>ROUND(#REF!*G88,2)</f>
        <v>#REF!</v>
      </c>
      <c r="I88" s="412"/>
      <c r="J88" s="189" t="e">
        <f>ROUND(#REF!*I88,2)</f>
        <v>#REF!</v>
      </c>
      <c r="K88" s="189">
        <v>0</v>
      </c>
      <c r="L88" s="189">
        <f t="shared" si="18"/>
        <v>0</v>
      </c>
      <c r="M88" s="189">
        <v>7.5000000000000002E-4</v>
      </c>
      <c r="N88" s="189" t="e">
        <f>ROUND(#REF!*M88,2)</f>
        <v>#REF!</v>
      </c>
      <c r="O88" s="189">
        <v>0</v>
      </c>
      <c r="P88" s="189" t="e">
        <f>ROUND(#REF!*O88,2)</f>
        <v>#REF!</v>
      </c>
      <c r="Q88" s="189"/>
      <c r="R88" s="189"/>
      <c r="S88" s="190">
        <v>0</v>
      </c>
      <c r="T88" s="189" t="e">
        <f>ROUND(#REF!*S88,2)</f>
        <v>#REF!</v>
      </c>
      <c r="U88" s="15"/>
      <c r="V88" s="15"/>
      <c r="W88" s="15"/>
      <c r="X88" s="15"/>
      <c r="Y88" s="15"/>
      <c r="Z88" s="15"/>
      <c r="AA88" s="15"/>
      <c r="AB88" s="15"/>
      <c r="AC88" s="15"/>
      <c r="AD88" s="15" t="s">
        <v>2153</v>
      </c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</row>
    <row r="89" spans="1:59" ht="22.5" outlineLevel="1">
      <c r="A89" s="181">
        <v>77</v>
      </c>
      <c r="B89" s="288" t="s">
        <v>2154</v>
      </c>
      <c r="C89" s="286" t="s">
        <v>1329</v>
      </c>
      <c r="D89" s="291">
        <v>26</v>
      </c>
      <c r="E89" s="412">
        <v>0</v>
      </c>
      <c r="F89" s="189">
        <f t="shared" si="15"/>
        <v>0</v>
      </c>
      <c r="G89" s="412"/>
      <c r="H89" s="189">
        <f t="shared" si="16"/>
        <v>0</v>
      </c>
      <c r="I89" s="412"/>
      <c r="J89" s="189">
        <f t="shared" si="17"/>
        <v>0</v>
      </c>
      <c r="K89" s="189">
        <v>0</v>
      </c>
      <c r="L89" s="189">
        <f t="shared" si="18"/>
        <v>0</v>
      </c>
      <c r="M89" s="189">
        <v>1.4999999999999999E-2</v>
      </c>
      <c r="N89" s="189">
        <f t="shared" si="19"/>
        <v>0.39</v>
      </c>
      <c r="O89" s="189">
        <v>0</v>
      </c>
      <c r="P89" s="189">
        <f t="shared" si="20"/>
        <v>0</v>
      </c>
      <c r="Q89" s="189"/>
      <c r="R89" s="189"/>
      <c r="S89" s="190">
        <v>0</v>
      </c>
      <c r="T89" s="189">
        <f t="shared" si="21"/>
        <v>0</v>
      </c>
      <c r="U89" s="15"/>
      <c r="V89" s="15"/>
      <c r="W89" s="15"/>
      <c r="X89" s="15"/>
      <c r="Y89" s="15"/>
      <c r="Z89" s="15"/>
      <c r="AA89" s="15"/>
      <c r="AB89" s="15"/>
      <c r="AC89" s="15"/>
      <c r="AD89" s="15" t="s">
        <v>2153</v>
      </c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</row>
    <row r="90" spans="1:59" outlineLevel="1">
      <c r="A90" s="181">
        <v>78</v>
      </c>
      <c r="B90" s="288" t="s">
        <v>1363</v>
      </c>
      <c r="C90" s="286" t="s">
        <v>289</v>
      </c>
      <c r="D90" s="291">
        <v>54</v>
      </c>
      <c r="E90" s="412">
        <v>0</v>
      </c>
      <c r="F90" s="189">
        <f t="shared" si="15"/>
        <v>0</v>
      </c>
      <c r="G90" s="412"/>
      <c r="H90" s="189">
        <f t="shared" si="16"/>
        <v>0</v>
      </c>
      <c r="I90" s="412"/>
      <c r="J90" s="189">
        <f t="shared" si="17"/>
        <v>0</v>
      </c>
      <c r="K90" s="189">
        <v>0</v>
      </c>
      <c r="L90" s="189">
        <f t="shared" si="18"/>
        <v>0</v>
      </c>
      <c r="M90" s="189">
        <v>1.3509999999999999E-2</v>
      </c>
      <c r="N90" s="189">
        <f t="shared" si="19"/>
        <v>0.73</v>
      </c>
      <c r="O90" s="189">
        <v>0</v>
      </c>
      <c r="P90" s="189">
        <f t="shared" si="20"/>
        <v>0</v>
      </c>
      <c r="Q90" s="189"/>
      <c r="R90" s="189"/>
      <c r="S90" s="190">
        <v>1.1890000000000001</v>
      </c>
      <c r="T90" s="189">
        <f t="shared" si="21"/>
        <v>64.209999999999994</v>
      </c>
      <c r="U90" s="15"/>
      <c r="V90" s="15"/>
      <c r="W90" s="15"/>
      <c r="X90" s="15"/>
      <c r="Y90" s="15"/>
      <c r="Z90" s="15"/>
      <c r="AA90" s="15"/>
      <c r="AB90" s="15"/>
      <c r="AC90" s="15"/>
      <c r="AD90" s="15" t="s">
        <v>1001</v>
      </c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</row>
    <row r="91" spans="1:59" outlineLevel="1">
      <c r="A91" s="181">
        <v>79</v>
      </c>
      <c r="B91" s="288" t="s">
        <v>1364</v>
      </c>
      <c r="C91" s="286" t="s">
        <v>289</v>
      </c>
      <c r="D91" s="291">
        <v>3</v>
      </c>
      <c r="E91" s="412">
        <v>0</v>
      </c>
      <c r="F91" s="189">
        <f t="shared" si="15"/>
        <v>0</v>
      </c>
      <c r="G91" s="412"/>
      <c r="H91" s="189"/>
      <c r="I91" s="412"/>
      <c r="J91" s="189"/>
      <c r="K91" s="189"/>
      <c r="L91" s="189"/>
      <c r="M91" s="189"/>
      <c r="N91" s="189"/>
      <c r="O91" s="189"/>
      <c r="P91" s="189"/>
      <c r="Q91" s="189"/>
      <c r="R91" s="189"/>
      <c r="S91" s="190"/>
      <c r="T91" s="189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</row>
    <row r="92" spans="1:59" ht="22.5" outlineLevel="1">
      <c r="A92" s="181">
        <v>80</v>
      </c>
      <c r="B92" s="288" t="s">
        <v>2155</v>
      </c>
      <c r="C92" s="286" t="s">
        <v>289</v>
      </c>
      <c r="D92" s="291">
        <f>D89</f>
        <v>26</v>
      </c>
      <c r="E92" s="412">
        <v>0</v>
      </c>
      <c r="F92" s="189">
        <f t="shared" si="15"/>
        <v>0</v>
      </c>
      <c r="G92" s="412"/>
      <c r="H92" s="189">
        <f t="shared" si="16"/>
        <v>0</v>
      </c>
      <c r="I92" s="412"/>
      <c r="J92" s="189">
        <f t="shared" si="17"/>
        <v>0</v>
      </c>
      <c r="K92" s="189">
        <v>0</v>
      </c>
      <c r="L92" s="189">
        <f t="shared" si="18"/>
        <v>0</v>
      </c>
      <c r="M92" s="189">
        <v>7.0099999999999997E-3</v>
      </c>
      <c r="N92" s="189">
        <f t="shared" si="19"/>
        <v>0.18</v>
      </c>
      <c r="O92" s="189">
        <v>0</v>
      </c>
      <c r="P92" s="189">
        <f t="shared" si="20"/>
        <v>0</v>
      </c>
      <c r="Q92" s="189"/>
      <c r="R92" s="189"/>
      <c r="S92" s="190">
        <v>1.77</v>
      </c>
      <c r="T92" s="189">
        <f t="shared" si="21"/>
        <v>46.02</v>
      </c>
      <c r="U92" s="15"/>
      <c r="V92" s="15"/>
      <c r="W92" s="15"/>
      <c r="X92" s="15"/>
      <c r="Y92" s="15"/>
      <c r="Z92" s="15"/>
      <c r="AA92" s="15"/>
      <c r="AB92" s="15"/>
      <c r="AC92" s="15"/>
      <c r="AD92" s="15" t="s">
        <v>1001</v>
      </c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</row>
    <row r="93" spans="1:59" outlineLevel="1">
      <c r="A93" s="181">
        <v>81</v>
      </c>
      <c r="B93" s="288" t="s">
        <v>1365</v>
      </c>
      <c r="C93" s="286" t="s">
        <v>1329</v>
      </c>
      <c r="D93" s="291">
        <f>D92</f>
        <v>26</v>
      </c>
      <c r="E93" s="412">
        <v>0</v>
      </c>
      <c r="F93" s="189">
        <f t="shared" si="15"/>
        <v>0</v>
      </c>
      <c r="G93" s="412"/>
      <c r="H93" s="189">
        <f t="shared" si="16"/>
        <v>0</v>
      </c>
      <c r="I93" s="412"/>
      <c r="J93" s="189">
        <f t="shared" si="17"/>
        <v>0</v>
      </c>
      <c r="K93" s="189">
        <v>0</v>
      </c>
      <c r="L93" s="189">
        <f t="shared" si="18"/>
        <v>0</v>
      </c>
      <c r="M93" s="189">
        <v>1.4999999999999999E-2</v>
      </c>
      <c r="N93" s="189">
        <f t="shared" si="19"/>
        <v>0.39</v>
      </c>
      <c r="O93" s="189">
        <v>0</v>
      </c>
      <c r="P93" s="189">
        <f t="shared" si="20"/>
        <v>0</v>
      </c>
      <c r="Q93" s="189"/>
      <c r="R93" s="189"/>
      <c r="S93" s="190">
        <v>0</v>
      </c>
      <c r="T93" s="189">
        <f t="shared" si="21"/>
        <v>0</v>
      </c>
      <c r="U93" s="15"/>
      <c r="V93" s="15"/>
      <c r="W93" s="15"/>
      <c r="X93" s="15"/>
      <c r="Y93" s="15"/>
      <c r="Z93" s="15"/>
      <c r="AA93" s="15"/>
      <c r="AB93" s="15"/>
      <c r="AC93" s="15"/>
      <c r="AD93" s="15" t="s">
        <v>2153</v>
      </c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</row>
    <row r="94" spans="1:59" outlineLevel="1">
      <c r="A94" s="181">
        <v>82</v>
      </c>
      <c r="B94" s="288" t="s">
        <v>1366</v>
      </c>
      <c r="C94" s="286" t="s">
        <v>1329</v>
      </c>
      <c r="D94" s="291">
        <v>4</v>
      </c>
      <c r="E94" s="412">
        <v>0</v>
      </c>
      <c r="F94" s="189">
        <f t="shared" si="15"/>
        <v>0</v>
      </c>
      <c r="G94" s="412"/>
      <c r="H94" s="189"/>
      <c r="I94" s="412"/>
      <c r="J94" s="189"/>
      <c r="K94" s="189"/>
      <c r="L94" s="189"/>
      <c r="M94" s="189"/>
      <c r="N94" s="189"/>
      <c r="O94" s="189"/>
      <c r="P94" s="189"/>
      <c r="Q94" s="189"/>
      <c r="R94" s="189"/>
      <c r="S94" s="190"/>
      <c r="T94" s="189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</row>
    <row r="95" spans="1:59" outlineLevel="1">
      <c r="A95" s="181">
        <v>83</v>
      </c>
      <c r="B95" s="288" t="s">
        <v>1367</v>
      </c>
      <c r="C95" s="286" t="s">
        <v>1329</v>
      </c>
      <c r="D95" s="291">
        <v>13</v>
      </c>
      <c r="E95" s="412">
        <v>0</v>
      </c>
      <c r="F95" s="189">
        <f t="shared" si="15"/>
        <v>0</v>
      </c>
      <c r="G95" s="412"/>
      <c r="H95" s="189"/>
      <c r="I95" s="412"/>
      <c r="J95" s="189"/>
      <c r="K95" s="189"/>
      <c r="L95" s="189"/>
      <c r="M95" s="189"/>
      <c r="N95" s="189"/>
      <c r="O95" s="189"/>
      <c r="P95" s="189"/>
      <c r="Q95" s="189"/>
      <c r="R95" s="189"/>
      <c r="S95" s="190"/>
      <c r="T95" s="189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</row>
    <row r="96" spans="1:59" ht="22.5" outlineLevel="1">
      <c r="A96" s="181">
        <v>84</v>
      </c>
      <c r="B96" s="288" t="s">
        <v>1368</v>
      </c>
      <c r="C96" s="286" t="s">
        <v>1329</v>
      </c>
      <c r="D96" s="291">
        <v>13</v>
      </c>
      <c r="E96" s="412">
        <v>0</v>
      </c>
      <c r="F96" s="189">
        <f t="shared" si="15"/>
        <v>0</v>
      </c>
      <c r="G96" s="412"/>
      <c r="H96" s="189"/>
      <c r="I96" s="412"/>
      <c r="J96" s="189"/>
      <c r="K96" s="189"/>
      <c r="L96" s="189"/>
      <c r="M96" s="189"/>
      <c r="N96" s="189"/>
      <c r="O96" s="189"/>
      <c r="P96" s="189"/>
      <c r="Q96" s="189"/>
      <c r="R96" s="189"/>
      <c r="S96" s="190"/>
      <c r="T96" s="189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</row>
    <row r="97" spans="1:59" outlineLevel="1">
      <c r="A97" s="413" t="s">
        <v>120</v>
      </c>
      <c r="B97" s="289" t="s">
        <v>1369</v>
      </c>
      <c r="C97" s="46"/>
      <c r="D97" s="292"/>
      <c r="E97" s="287"/>
      <c r="F97" s="292">
        <f>SUM(F98:F105)</f>
        <v>0</v>
      </c>
      <c r="G97" s="412"/>
      <c r="H97" s="189"/>
      <c r="I97" s="412"/>
      <c r="J97" s="189"/>
      <c r="K97" s="189"/>
      <c r="L97" s="189"/>
      <c r="M97" s="189"/>
      <c r="N97" s="189"/>
      <c r="O97" s="189"/>
      <c r="P97" s="189"/>
      <c r="Q97" s="189"/>
      <c r="R97" s="189"/>
      <c r="S97" s="190"/>
      <c r="T97" s="189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</row>
    <row r="98" spans="1:59" outlineLevel="1">
      <c r="A98" s="181">
        <v>86</v>
      </c>
      <c r="B98" s="288" t="s">
        <v>1370</v>
      </c>
      <c r="C98" s="286" t="s">
        <v>1329</v>
      </c>
      <c r="D98" s="291">
        <f>D92</f>
        <v>26</v>
      </c>
      <c r="E98" s="412">
        <v>0</v>
      </c>
      <c r="F98" s="189">
        <f t="shared" si="15"/>
        <v>0</v>
      </c>
      <c r="G98" s="412"/>
      <c r="H98" s="189"/>
      <c r="I98" s="412"/>
      <c r="J98" s="189"/>
      <c r="K98" s="189"/>
      <c r="L98" s="189"/>
      <c r="M98" s="189"/>
      <c r="N98" s="189"/>
      <c r="O98" s="189"/>
      <c r="P98" s="189"/>
      <c r="Q98" s="189"/>
      <c r="R98" s="189"/>
      <c r="S98" s="190"/>
      <c r="T98" s="189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</row>
    <row r="99" spans="1:59" outlineLevel="1">
      <c r="A99" s="181">
        <v>87</v>
      </c>
      <c r="B99" s="288" t="s">
        <v>1371</v>
      </c>
      <c r="C99" s="286" t="s">
        <v>1329</v>
      </c>
      <c r="D99" s="291">
        <f>D98</f>
        <v>26</v>
      </c>
      <c r="E99" s="412">
        <v>0</v>
      </c>
      <c r="F99" s="189">
        <f t="shared" si="15"/>
        <v>0</v>
      </c>
      <c r="G99" s="412"/>
      <c r="H99" s="189"/>
      <c r="I99" s="412"/>
      <c r="J99" s="189"/>
      <c r="K99" s="189"/>
      <c r="L99" s="189"/>
      <c r="M99" s="189"/>
      <c r="N99" s="189"/>
      <c r="O99" s="189"/>
      <c r="P99" s="189"/>
      <c r="Q99" s="189"/>
      <c r="R99" s="189"/>
      <c r="S99" s="190"/>
      <c r="T99" s="189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</row>
    <row r="100" spans="1:59" outlineLevel="1">
      <c r="A100" s="181">
        <v>88</v>
      </c>
      <c r="B100" s="288" t="s">
        <v>1372</v>
      </c>
      <c r="C100" s="286" t="s">
        <v>1329</v>
      </c>
      <c r="D100" s="291">
        <f>D90</f>
        <v>54</v>
      </c>
      <c r="E100" s="412">
        <v>0</v>
      </c>
      <c r="F100" s="189">
        <f t="shared" si="15"/>
        <v>0</v>
      </c>
      <c r="G100" s="412"/>
      <c r="H100" s="189"/>
      <c r="I100" s="412"/>
      <c r="J100" s="189"/>
      <c r="K100" s="189"/>
      <c r="L100" s="189"/>
      <c r="M100" s="189"/>
      <c r="N100" s="189"/>
      <c r="O100" s="189"/>
      <c r="P100" s="189"/>
      <c r="Q100" s="189"/>
      <c r="R100" s="189"/>
      <c r="S100" s="190"/>
      <c r="T100" s="189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</row>
    <row r="101" spans="1:59" outlineLevel="1">
      <c r="A101" s="181">
        <v>89</v>
      </c>
      <c r="B101" s="288" t="s">
        <v>1373</v>
      </c>
      <c r="C101" s="286" t="s">
        <v>1329</v>
      </c>
      <c r="D101" s="291">
        <f>D94</f>
        <v>4</v>
      </c>
      <c r="E101" s="412">
        <v>0</v>
      </c>
      <c r="F101" s="189">
        <f t="shared" si="15"/>
        <v>0</v>
      </c>
      <c r="G101" s="412"/>
      <c r="H101" s="189"/>
      <c r="I101" s="412"/>
      <c r="J101" s="189"/>
      <c r="K101" s="189"/>
      <c r="L101" s="189"/>
      <c r="M101" s="189"/>
      <c r="N101" s="189"/>
      <c r="O101" s="189"/>
      <c r="P101" s="189"/>
      <c r="Q101" s="189"/>
      <c r="R101" s="189"/>
      <c r="S101" s="190"/>
      <c r="T101" s="189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</row>
    <row r="102" spans="1:59" outlineLevel="1">
      <c r="A102" s="181">
        <v>90</v>
      </c>
      <c r="B102" s="288" t="s">
        <v>2021</v>
      </c>
      <c r="C102" s="286" t="s">
        <v>1329</v>
      </c>
      <c r="D102" s="291">
        <f>D86</f>
        <v>2</v>
      </c>
      <c r="E102" s="412">
        <v>0</v>
      </c>
      <c r="F102" s="189">
        <f t="shared" si="15"/>
        <v>0</v>
      </c>
      <c r="G102" s="412"/>
      <c r="H102" s="189"/>
      <c r="I102" s="412"/>
      <c r="J102" s="189"/>
      <c r="K102" s="189"/>
      <c r="L102" s="189"/>
      <c r="M102" s="189"/>
      <c r="N102" s="189"/>
      <c r="O102" s="189"/>
      <c r="P102" s="189"/>
      <c r="Q102" s="189"/>
      <c r="R102" s="189"/>
      <c r="S102" s="190"/>
      <c r="T102" s="189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</row>
    <row r="103" spans="1:59" outlineLevel="1">
      <c r="A103" s="181">
        <v>91</v>
      </c>
      <c r="B103" s="288" t="s">
        <v>1374</v>
      </c>
      <c r="C103" s="286" t="s">
        <v>1329</v>
      </c>
      <c r="D103" s="291">
        <f>D84</f>
        <v>3</v>
      </c>
      <c r="E103" s="412">
        <v>0</v>
      </c>
      <c r="F103" s="189">
        <f t="shared" si="15"/>
        <v>0</v>
      </c>
      <c r="G103" s="412"/>
      <c r="H103" s="189"/>
      <c r="I103" s="412"/>
      <c r="J103" s="189"/>
      <c r="K103" s="189"/>
      <c r="L103" s="189"/>
      <c r="M103" s="189"/>
      <c r="N103" s="189"/>
      <c r="O103" s="189"/>
      <c r="P103" s="189"/>
      <c r="Q103" s="189"/>
      <c r="R103" s="189"/>
      <c r="S103" s="190"/>
      <c r="T103" s="189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</row>
    <row r="104" spans="1:59" outlineLevel="1">
      <c r="A104" s="181">
        <v>92</v>
      </c>
      <c r="B104" s="288" t="s">
        <v>1375</v>
      </c>
      <c r="C104" s="286" t="s">
        <v>1329</v>
      </c>
      <c r="D104" s="291">
        <f>D94</f>
        <v>4</v>
      </c>
      <c r="E104" s="412">
        <v>0</v>
      </c>
      <c r="F104" s="189">
        <f t="shared" si="15"/>
        <v>0</v>
      </c>
      <c r="G104" s="412"/>
      <c r="H104" s="189"/>
      <c r="I104" s="412"/>
      <c r="J104" s="189"/>
      <c r="K104" s="189"/>
      <c r="L104" s="189"/>
      <c r="M104" s="189"/>
      <c r="N104" s="189"/>
      <c r="O104" s="189"/>
      <c r="P104" s="189"/>
      <c r="Q104" s="189"/>
      <c r="R104" s="189"/>
      <c r="S104" s="190"/>
      <c r="T104" s="189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</row>
    <row r="105" spans="1:59" outlineLevel="1">
      <c r="A105" s="181">
        <v>93</v>
      </c>
      <c r="B105" s="288" t="s">
        <v>1376</v>
      </c>
      <c r="C105" s="286" t="s">
        <v>1329</v>
      </c>
      <c r="D105" s="291">
        <f>D95</f>
        <v>13</v>
      </c>
      <c r="E105" s="412">
        <v>0</v>
      </c>
      <c r="F105" s="189">
        <f t="shared" si="15"/>
        <v>0</v>
      </c>
      <c r="G105" s="412"/>
      <c r="H105" s="189"/>
      <c r="I105" s="412"/>
      <c r="J105" s="189"/>
      <c r="K105" s="189"/>
      <c r="L105" s="189"/>
      <c r="M105" s="189"/>
      <c r="N105" s="189"/>
      <c r="O105" s="189"/>
      <c r="P105" s="189"/>
      <c r="Q105" s="189"/>
      <c r="R105" s="189"/>
      <c r="S105" s="190"/>
      <c r="T105" s="189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</row>
    <row r="106" spans="1:59">
      <c r="A106" s="413" t="s">
        <v>120</v>
      </c>
      <c r="B106" s="289" t="s">
        <v>25</v>
      </c>
      <c r="C106" s="46"/>
      <c r="D106" s="292"/>
      <c r="E106" s="287"/>
      <c r="F106" s="287">
        <f>SUM(F107:F116)</f>
        <v>0</v>
      </c>
      <c r="G106" s="287"/>
      <c r="H106" s="287">
        <f>SUM(H107:H116)</f>
        <v>0</v>
      </c>
      <c r="I106" s="287"/>
      <c r="J106" s="287">
        <f>SUM(J107:J116)</f>
        <v>0</v>
      </c>
      <c r="K106" s="287"/>
      <c r="L106" s="287">
        <f>SUM(L107:L116)</f>
        <v>0</v>
      </c>
      <c r="M106" s="287"/>
      <c r="N106" s="287">
        <f>SUM(N107:N116)</f>
        <v>0</v>
      </c>
      <c r="O106" s="287"/>
      <c r="P106" s="287">
        <f>SUM(P107:P116)</f>
        <v>0</v>
      </c>
      <c r="Q106" s="287"/>
      <c r="R106" s="287"/>
      <c r="S106" s="414"/>
      <c r="T106" s="287">
        <f>SUM(T107:T116)</f>
        <v>0</v>
      </c>
      <c r="AD106" t="s">
        <v>121</v>
      </c>
    </row>
    <row r="107" spans="1:59" ht="22.5" outlineLevel="1">
      <c r="A107" s="181">
        <v>94</v>
      </c>
      <c r="B107" s="288" t="s">
        <v>1377</v>
      </c>
      <c r="C107" s="286" t="s">
        <v>267</v>
      </c>
      <c r="D107" s="295">
        <f>D23+D58</f>
        <v>1481</v>
      </c>
      <c r="E107" s="412">
        <v>0</v>
      </c>
      <c r="F107" s="189">
        <f t="shared" ref="F107:F116" si="22">D107*E107</f>
        <v>0</v>
      </c>
      <c r="G107" s="412"/>
      <c r="H107" s="189"/>
      <c r="I107" s="412"/>
      <c r="J107" s="189"/>
      <c r="K107" s="189"/>
      <c r="L107" s="189"/>
      <c r="M107" s="189"/>
      <c r="N107" s="189"/>
      <c r="O107" s="189"/>
      <c r="P107" s="189"/>
      <c r="Q107" s="189"/>
      <c r="R107" s="189"/>
      <c r="S107" s="190"/>
      <c r="T107" s="189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</row>
    <row r="108" spans="1:59" outlineLevel="1">
      <c r="A108" s="181">
        <v>95</v>
      </c>
      <c r="B108" s="288" t="s">
        <v>1378</v>
      </c>
      <c r="C108" s="286" t="s">
        <v>1329</v>
      </c>
      <c r="D108" s="295">
        <v>1</v>
      </c>
      <c r="E108" s="412">
        <v>0</v>
      </c>
      <c r="F108" s="189">
        <f t="shared" si="22"/>
        <v>0</v>
      </c>
      <c r="G108" s="412"/>
      <c r="H108" s="189"/>
      <c r="I108" s="412"/>
      <c r="J108" s="189"/>
      <c r="K108" s="189"/>
      <c r="L108" s="189"/>
      <c r="M108" s="189"/>
      <c r="N108" s="189"/>
      <c r="O108" s="189"/>
      <c r="P108" s="189"/>
      <c r="Q108" s="189"/>
      <c r="R108" s="189"/>
      <c r="S108" s="190"/>
      <c r="T108" s="189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</row>
    <row r="109" spans="1:59" outlineLevel="1">
      <c r="A109" s="181">
        <v>96</v>
      </c>
      <c r="B109" s="288" t="s">
        <v>1379</v>
      </c>
      <c r="C109" s="286" t="s">
        <v>873</v>
      </c>
      <c r="D109" s="295">
        <v>80</v>
      </c>
      <c r="E109" s="412">
        <v>0</v>
      </c>
      <c r="F109" s="189">
        <f t="shared" si="22"/>
        <v>0</v>
      </c>
      <c r="G109" s="412"/>
      <c r="H109" s="189"/>
      <c r="I109" s="412"/>
      <c r="J109" s="189"/>
      <c r="K109" s="189"/>
      <c r="L109" s="189"/>
      <c r="M109" s="189"/>
      <c r="N109" s="189"/>
      <c r="O109" s="189"/>
      <c r="P109" s="189"/>
      <c r="Q109" s="189"/>
      <c r="R109" s="189"/>
      <c r="S109" s="190"/>
      <c r="T109" s="189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</row>
    <row r="110" spans="1:59" outlineLevel="1">
      <c r="A110" s="181">
        <v>97</v>
      </c>
      <c r="B110" s="288" t="s">
        <v>1380</v>
      </c>
      <c r="C110" s="294" t="s">
        <v>873</v>
      </c>
      <c r="D110" s="297">
        <v>30</v>
      </c>
      <c r="E110" s="412">
        <v>0</v>
      </c>
      <c r="F110" s="189">
        <f t="shared" si="22"/>
        <v>0</v>
      </c>
      <c r="G110" s="412"/>
      <c r="H110" s="189"/>
      <c r="I110" s="412"/>
      <c r="J110" s="189"/>
      <c r="K110" s="189"/>
      <c r="L110" s="189"/>
      <c r="M110" s="189"/>
      <c r="N110" s="189"/>
      <c r="O110" s="189"/>
      <c r="P110" s="189"/>
      <c r="Q110" s="189"/>
      <c r="R110" s="189"/>
      <c r="S110" s="190"/>
      <c r="T110" s="189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</row>
    <row r="111" spans="1:59" ht="22.5" outlineLevel="1">
      <c r="A111" s="181">
        <v>98</v>
      </c>
      <c r="B111" s="288" t="s">
        <v>1381</v>
      </c>
      <c r="C111" s="286" t="s">
        <v>286</v>
      </c>
      <c r="D111" s="299">
        <v>1</v>
      </c>
      <c r="E111" s="412">
        <v>0</v>
      </c>
      <c r="F111" s="189">
        <f t="shared" si="22"/>
        <v>0</v>
      </c>
      <c r="G111" s="412"/>
      <c r="H111" s="189"/>
      <c r="I111" s="412"/>
      <c r="J111" s="189"/>
      <c r="K111" s="189"/>
      <c r="L111" s="189"/>
      <c r="M111" s="189"/>
      <c r="N111" s="189"/>
      <c r="O111" s="189"/>
      <c r="P111" s="189"/>
      <c r="Q111" s="189"/>
      <c r="R111" s="189"/>
      <c r="S111" s="190"/>
      <c r="T111" s="189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</row>
    <row r="112" spans="1:59" outlineLevel="1">
      <c r="A112" s="181">
        <v>99</v>
      </c>
      <c r="B112" s="288" t="s">
        <v>1382</v>
      </c>
      <c r="C112" s="286" t="s">
        <v>873</v>
      </c>
      <c r="D112" s="299">
        <v>60</v>
      </c>
      <c r="E112" s="412">
        <v>0</v>
      </c>
      <c r="F112" s="189">
        <f t="shared" si="22"/>
        <v>0</v>
      </c>
      <c r="G112" s="412"/>
      <c r="H112" s="189"/>
      <c r="I112" s="412"/>
      <c r="J112" s="189"/>
      <c r="K112" s="189"/>
      <c r="L112" s="189"/>
      <c r="M112" s="189"/>
      <c r="N112" s="189"/>
      <c r="O112" s="189"/>
      <c r="P112" s="189"/>
      <c r="Q112" s="189"/>
      <c r="R112" s="189"/>
      <c r="S112" s="190"/>
      <c r="T112" s="189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</row>
    <row r="113" spans="1:59" outlineLevel="1">
      <c r="A113" s="181">
        <v>100</v>
      </c>
      <c r="B113" s="288" t="s">
        <v>1383</v>
      </c>
      <c r="C113" s="286" t="s">
        <v>286</v>
      </c>
      <c r="D113" s="299">
        <v>1</v>
      </c>
      <c r="E113" s="412">
        <v>0</v>
      </c>
      <c r="F113" s="189">
        <f t="shared" si="22"/>
        <v>0</v>
      </c>
      <c r="G113" s="412"/>
      <c r="H113" s="189"/>
      <c r="I113" s="412"/>
      <c r="J113" s="189"/>
      <c r="K113" s="189"/>
      <c r="L113" s="189"/>
      <c r="M113" s="189"/>
      <c r="N113" s="189"/>
      <c r="O113" s="189"/>
      <c r="P113" s="189"/>
      <c r="Q113" s="189"/>
      <c r="R113" s="189"/>
      <c r="S113" s="190"/>
      <c r="T113" s="189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</row>
    <row r="114" spans="1:59" outlineLevel="1">
      <c r="A114" s="181">
        <v>101</v>
      </c>
      <c r="B114" s="288" t="s">
        <v>1384</v>
      </c>
      <c r="C114" s="286" t="s">
        <v>873</v>
      </c>
      <c r="D114" s="299">
        <v>7</v>
      </c>
      <c r="E114" s="412">
        <v>0</v>
      </c>
      <c r="F114" s="189">
        <f t="shared" si="22"/>
        <v>0</v>
      </c>
      <c r="G114" s="412"/>
      <c r="H114" s="189"/>
      <c r="I114" s="412"/>
      <c r="J114" s="189"/>
      <c r="K114" s="189"/>
      <c r="L114" s="189"/>
      <c r="M114" s="189"/>
      <c r="N114" s="189"/>
      <c r="O114" s="189"/>
      <c r="P114" s="189"/>
      <c r="Q114" s="189"/>
      <c r="R114" s="189"/>
      <c r="S114" s="190"/>
      <c r="T114" s="189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</row>
    <row r="115" spans="1:59" outlineLevel="1">
      <c r="A115" s="181">
        <v>102</v>
      </c>
      <c r="B115" s="288" t="s">
        <v>1385</v>
      </c>
      <c r="C115" s="286" t="s">
        <v>286</v>
      </c>
      <c r="D115" s="299">
        <v>1</v>
      </c>
      <c r="E115" s="412">
        <v>0</v>
      </c>
      <c r="F115" s="189">
        <f t="shared" si="22"/>
        <v>0</v>
      </c>
      <c r="G115" s="412"/>
      <c r="H115" s="189"/>
      <c r="I115" s="412"/>
      <c r="J115" s="189"/>
      <c r="K115" s="189"/>
      <c r="L115" s="189"/>
      <c r="M115" s="189"/>
      <c r="N115" s="189"/>
      <c r="O115" s="189"/>
      <c r="P115" s="189"/>
      <c r="Q115" s="189"/>
      <c r="R115" s="189"/>
      <c r="S115" s="190"/>
      <c r="T115" s="189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</row>
    <row r="116" spans="1:59" outlineLevel="1">
      <c r="A116" s="181">
        <v>103</v>
      </c>
      <c r="B116" s="288" t="s">
        <v>1386</v>
      </c>
      <c r="C116" s="286" t="s">
        <v>286</v>
      </c>
      <c r="D116" s="295">
        <v>1</v>
      </c>
      <c r="E116" s="412">
        <v>0</v>
      </c>
      <c r="F116" s="189">
        <f t="shared" si="22"/>
        <v>0</v>
      </c>
      <c r="G116" s="416"/>
      <c r="H116" s="309">
        <f>ROUND(D116*G116,2)</f>
        <v>0</v>
      </c>
      <c r="I116" s="416"/>
      <c r="J116" s="309">
        <f>ROUND(D116*I116,2)</f>
        <v>0</v>
      </c>
      <c r="K116" s="309">
        <v>0</v>
      </c>
      <c r="L116" s="309">
        <f>F116*(1+K116/100)</f>
        <v>0</v>
      </c>
      <c r="M116" s="309">
        <v>0</v>
      </c>
      <c r="N116" s="309">
        <f>ROUND(D116*M116,2)</f>
        <v>0</v>
      </c>
      <c r="O116" s="309">
        <v>0</v>
      </c>
      <c r="P116" s="309">
        <f>ROUND(D116*O116,2)</f>
        <v>0</v>
      </c>
      <c r="Q116" s="309"/>
      <c r="R116" s="309"/>
      <c r="S116" s="417">
        <v>0</v>
      </c>
      <c r="T116" s="309">
        <f>ROUND(D116*S116,2)</f>
        <v>0</v>
      </c>
      <c r="U116" s="15"/>
      <c r="V116" s="15"/>
      <c r="W116" s="15"/>
      <c r="X116" s="15"/>
      <c r="Y116" s="15"/>
      <c r="Z116" s="15"/>
      <c r="AA116" s="15"/>
      <c r="AB116" s="15"/>
      <c r="AC116" s="15"/>
      <c r="AD116" s="15" t="s">
        <v>1001</v>
      </c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</row>
    <row r="117" spans="1:59">
      <c r="A117" s="437"/>
      <c r="B117" s="301" t="s">
        <v>2156</v>
      </c>
      <c r="C117" s="302"/>
      <c r="D117" s="303"/>
      <c r="E117" s="303"/>
      <c r="F117" s="304">
        <f>F10+F27+F72+F80+F97+F106</f>
        <v>0</v>
      </c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AB117">
        <f>SUMIF(K9:K116,#REF!,F9:F116)</f>
        <v>0</v>
      </c>
      <c r="AC117">
        <f>SUMIF(K9:K116,#REF!,F9:F116)</f>
        <v>0</v>
      </c>
      <c r="AD117" t="s">
        <v>1319</v>
      </c>
    </row>
    <row r="118" spans="1:59">
      <c r="A118" s="1"/>
      <c r="B118" s="2"/>
      <c r="C118" s="32"/>
      <c r="D118" s="4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59">
      <c r="A119" s="529" t="s">
        <v>1320</v>
      </c>
      <c r="B119" s="529"/>
      <c r="C119" s="530"/>
      <c r="D119" s="4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59">
      <c r="A120" s="543"/>
      <c r="B120" s="544"/>
      <c r="C120" s="545"/>
      <c r="D120" s="544"/>
      <c r="E120" s="544"/>
      <c r="F120" s="544"/>
      <c r="G120" s="546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59">
      <c r="A121" s="535"/>
      <c r="B121" s="536"/>
      <c r="C121" s="537"/>
      <c r="D121" s="536"/>
      <c r="E121" s="536"/>
      <c r="F121" s="536"/>
      <c r="G121" s="538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59">
      <c r="A122" s="535"/>
      <c r="B122" s="536"/>
      <c r="C122" s="537"/>
      <c r="D122" s="536"/>
      <c r="E122" s="536"/>
      <c r="F122" s="536"/>
      <c r="G122" s="538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59">
      <c r="A123" s="535"/>
      <c r="B123" s="536"/>
      <c r="C123" s="537"/>
      <c r="D123" s="536"/>
      <c r="E123" s="536"/>
      <c r="F123" s="536"/>
      <c r="G123" s="538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59">
      <c r="A124" s="539"/>
      <c r="B124" s="540"/>
      <c r="C124" s="541"/>
      <c r="D124" s="540"/>
      <c r="E124" s="540"/>
      <c r="F124" s="540"/>
      <c r="G124" s="54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59">
      <c r="B12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59">
      <c r="B126"/>
    </row>
    <row r="127" spans="1:59">
      <c r="B127"/>
    </row>
    <row r="128" spans="1:59">
      <c r="C128" s="6"/>
    </row>
    <row r="129" spans="3:3">
      <c r="C129" s="6"/>
    </row>
    <row r="130" spans="3:3">
      <c r="C130" s="6"/>
    </row>
    <row r="131" spans="3:3">
      <c r="C131" s="6"/>
    </row>
    <row r="132" spans="3:3">
      <c r="C132" s="6"/>
    </row>
    <row r="133" spans="3:3">
      <c r="C133" s="6"/>
    </row>
    <row r="134" spans="3:3">
      <c r="C134" s="6"/>
    </row>
    <row r="135" spans="3:3">
      <c r="C135" s="6"/>
    </row>
    <row r="136" spans="3:3">
      <c r="C136" s="6"/>
    </row>
    <row r="137" spans="3:3">
      <c r="C137" s="6"/>
    </row>
    <row r="138" spans="3:3">
      <c r="C138" s="6"/>
    </row>
    <row r="139" spans="3:3">
      <c r="C139" s="6"/>
    </row>
    <row r="140" spans="3:3">
      <c r="C140" s="6"/>
    </row>
    <row r="141" spans="3:3">
      <c r="C141" s="6"/>
    </row>
    <row r="142" spans="3:3">
      <c r="C142" s="6"/>
    </row>
    <row r="143" spans="3:3">
      <c r="C143" s="6"/>
    </row>
    <row r="144" spans="3:3">
      <c r="C144" s="6"/>
    </row>
    <row r="145" spans="3:3">
      <c r="C145" s="6"/>
    </row>
    <row r="146" spans="3:3">
      <c r="C146" s="6"/>
    </row>
    <row r="147" spans="3:3">
      <c r="C147" s="6"/>
    </row>
    <row r="148" spans="3:3">
      <c r="C148" s="6"/>
    </row>
    <row r="149" spans="3:3">
      <c r="C149" s="6"/>
    </row>
    <row r="150" spans="3:3">
      <c r="C150" s="6"/>
    </row>
    <row r="151" spans="3:3">
      <c r="C151" s="6"/>
    </row>
    <row r="152" spans="3:3">
      <c r="C152" s="6"/>
    </row>
    <row r="153" spans="3:3">
      <c r="C153" s="6"/>
    </row>
    <row r="154" spans="3:3">
      <c r="C154" s="6"/>
    </row>
    <row r="155" spans="3:3">
      <c r="C155" s="6"/>
    </row>
    <row r="156" spans="3:3">
      <c r="C156" s="6"/>
    </row>
    <row r="157" spans="3:3">
      <c r="C157" s="6"/>
    </row>
    <row r="158" spans="3:3">
      <c r="C158" s="6"/>
    </row>
    <row r="159" spans="3:3">
      <c r="C159" s="6"/>
    </row>
    <row r="160" spans="3:3">
      <c r="C160" s="6"/>
    </row>
    <row r="161" spans="3:3">
      <c r="C161" s="6"/>
    </row>
    <row r="162" spans="3:3">
      <c r="C162" s="6"/>
    </row>
    <row r="163" spans="3:3">
      <c r="C163" s="6"/>
    </row>
    <row r="164" spans="3:3">
      <c r="C164" s="6"/>
    </row>
    <row r="165" spans="3:3">
      <c r="C165" s="6"/>
    </row>
    <row r="166" spans="3:3">
      <c r="C166" s="6"/>
    </row>
    <row r="167" spans="3:3">
      <c r="C167" s="6"/>
    </row>
    <row r="168" spans="3:3">
      <c r="C168" s="6"/>
    </row>
    <row r="169" spans="3:3">
      <c r="C169" s="6"/>
    </row>
    <row r="170" spans="3:3">
      <c r="C170" s="6"/>
    </row>
    <row r="171" spans="3:3">
      <c r="C171" s="6"/>
    </row>
    <row r="172" spans="3:3">
      <c r="C172" s="6"/>
    </row>
    <row r="173" spans="3:3">
      <c r="C173" s="6"/>
    </row>
    <row r="174" spans="3:3">
      <c r="C174" s="6"/>
    </row>
    <row r="175" spans="3:3">
      <c r="C175" s="6"/>
    </row>
    <row r="176" spans="3:3">
      <c r="C176" s="6"/>
    </row>
    <row r="177" spans="3:3">
      <c r="C177" s="6"/>
    </row>
    <row r="178" spans="3:3">
      <c r="C178" s="6"/>
    </row>
    <row r="179" spans="3:3">
      <c r="C179" s="6"/>
    </row>
    <row r="180" spans="3:3">
      <c r="C180" s="6"/>
    </row>
    <row r="181" spans="3:3">
      <c r="C181" s="6"/>
    </row>
    <row r="182" spans="3:3">
      <c r="C182" s="6"/>
    </row>
    <row r="183" spans="3:3">
      <c r="C183" s="6"/>
    </row>
    <row r="184" spans="3:3">
      <c r="C184" s="6"/>
    </row>
    <row r="185" spans="3:3">
      <c r="C185" s="6"/>
    </row>
    <row r="186" spans="3:3">
      <c r="C186" s="6"/>
    </row>
    <row r="187" spans="3:3">
      <c r="C187" s="6"/>
    </row>
    <row r="188" spans="3:3">
      <c r="C188" s="6"/>
    </row>
    <row r="189" spans="3:3">
      <c r="C189" s="6"/>
    </row>
    <row r="190" spans="3:3">
      <c r="C190" s="6"/>
    </row>
    <row r="191" spans="3:3">
      <c r="C191" s="6"/>
    </row>
    <row r="192" spans="3:3">
      <c r="C192" s="6"/>
    </row>
    <row r="193" spans="3:3">
      <c r="C193" s="6"/>
    </row>
    <row r="194" spans="3:3">
      <c r="C194" s="6"/>
    </row>
    <row r="195" spans="3:3">
      <c r="C195" s="6"/>
    </row>
    <row r="196" spans="3:3">
      <c r="C196" s="6"/>
    </row>
    <row r="197" spans="3:3">
      <c r="C197" s="6"/>
    </row>
    <row r="198" spans="3:3">
      <c r="C198" s="6"/>
    </row>
    <row r="199" spans="3:3">
      <c r="C199" s="6"/>
    </row>
    <row r="200" spans="3:3">
      <c r="C200" s="6"/>
    </row>
    <row r="201" spans="3:3">
      <c r="C201" s="6"/>
    </row>
    <row r="202" spans="3:3">
      <c r="C202" s="6"/>
    </row>
    <row r="203" spans="3:3">
      <c r="C203" s="6"/>
    </row>
    <row r="204" spans="3:3">
      <c r="C204" s="6"/>
    </row>
    <row r="205" spans="3:3">
      <c r="C205" s="6"/>
    </row>
    <row r="206" spans="3:3">
      <c r="C206" s="6"/>
    </row>
    <row r="207" spans="3:3">
      <c r="C207" s="6"/>
    </row>
    <row r="208" spans="3:3">
      <c r="C208" s="6"/>
    </row>
    <row r="209" spans="3:3">
      <c r="C209" s="6"/>
    </row>
    <row r="210" spans="3:3">
      <c r="C210" s="6"/>
    </row>
    <row r="211" spans="3:3">
      <c r="C211" s="6"/>
    </row>
    <row r="212" spans="3:3">
      <c r="C212" s="6"/>
    </row>
    <row r="213" spans="3:3">
      <c r="C213" s="6"/>
    </row>
    <row r="214" spans="3:3">
      <c r="C214" s="6"/>
    </row>
    <row r="215" spans="3:3">
      <c r="C215" s="6"/>
    </row>
    <row r="216" spans="3:3">
      <c r="C216" s="6"/>
    </row>
    <row r="217" spans="3:3">
      <c r="C217" s="6"/>
    </row>
    <row r="218" spans="3:3">
      <c r="C218" s="6"/>
    </row>
    <row r="219" spans="3:3">
      <c r="C219" s="6"/>
    </row>
    <row r="220" spans="3:3">
      <c r="C220" s="6"/>
    </row>
    <row r="221" spans="3:3">
      <c r="C221" s="6"/>
    </row>
    <row r="222" spans="3:3">
      <c r="C222" s="6"/>
    </row>
    <row r="223" spans="3:3">
      <c r="C223" s="6"/>
    </row>
    <row r="224" spans="3:3">
      <c r="C224" s="6"/>
    </row>
    <row r="225" spans="3:3">
      <c r="C225" s="6"/>
    </row>
    <row r="226" spans="3:3">
      <c r="C226" s="6"/>
    </row>
    <row r="227" spans="3:3">
      <c r="C227" s="6"/>
    </row>
    <row r="228" spans="3:3">
      <c r="C228" s="6"/>
    </row>
    <row r="229" spans="3:3">
      <c r="C229" s="6"/>
    </row>
    <row r="230" spans="3:3">
      <c r="C230" s="6"/>
    </row>
    <row r="231" spans="3:3">
      <c r="C231" s="6"/>
    </row>
    <row r="232" spans="3:3">
      <c r="C232" s="6"/>
    </row>
    <row r="233" spans="3:3">
      <c r="C233" s="6"/>
    </row>
    <row r="234" spans="3:3">
      <c r="C234" s="6"/>
    </row>
    <row r="235" spans="3:3">
      <c r="C235" s="6"/>
    </row>
    <row r="236" spans="3:3">
      <c r="C236" s="6"/>
    </row>
    <row r="237" spans="3:3">
      <c r="C237" s="6"/>
    </row>
    <row r="238" spans="3:3">
      <c r="C238" s="6"/>
    </row>
    <row r="239" spans="3:3">
      <c r="C239" s="6"/>
    </row>
    <row r="240" spans="3:3">
      <c r="C240" s="6"/>
    </row>
    <row r="241" spans="3:3">
      <c r="C241" s="6"/>
    </row>
    <row r="242" spans="3:3">
      <c r="C242" s="6"/>
    </row>
    <row r="243" spans="3:3">
      <c r="C243" s="6"/>
    </row>
    <row r="244" spans="3:3">
      <c r="C244" s="6"/>
    </row>
    <row r="245" spans="3:3">
      <c r="C245" s="6"/>
    </row>
    <row r="246" spans="3:3">
      <c r="C246" s="6"/>
    </row>
    <row r="247" spans="3:3">
      <c r="C247" s="6"/>
    </row>
    <row r="248" spans="3:3">
      <c r="C248" s="6"/>
    </row>
    <row r="249" spans="3:3">
      <c r="C249" s="6"/>
    </row>
    <row r="250" spans="3:3">
      <c r="C250" s="6"/>
    </row>
    <row r="251" spans="3:3">
      <c r="C251" s="6"/>
    </row>
    <row r="252" spans="3:3">
      <c r="C252" s="6"/>
    </row>
    <row r="253" spans="3:3">
      <c r="C253" s="6"/>
    </row>
    <row r="254" spans="3:3">
      <c r="C254" s="6"/>
    </row>
    <row r="255" spans="3:3">
      <c r="C255" s="6"/>
    </row>
    <row r="256" spans="3:3">
      <c r="C256" s="6"/>
    </row>
    <row r="257" spans="3:3">
      <c r="C257" s="6"/>
    </row>
    <row r="258" spans="3:3">
      <c r="C258" s="6"/>
    </row>
    <row r="259" spans="3:3">
      <c r="C259" s="6"/>
    </row>
    <row r="260" spans="3:3">
      <c r="C260" s="6"/>
    </row>
    <row r="261" spans="3:3">
      <c r="C261" s="6"/>
    </row>
    <row r="262" spans="3:3">
      <c r="C262" s="6"/>
    </row>
    <row r="263" spans="3:3">
      <c r="C263" s="6"/>
    </row>
    <row r="264" spans="3:3">
      <c r="C264" s="6"/>
    </row>
    <row r="265" spans="3:3">
      <c r="C265" s="6"/>
    </row>
    <row r="266" spans="3:3">
      <c r="C266" s="6"/>
    </row>
    <row r="267" spans="3:3">
      <c r="C267" s="6"/>
    </row>
    <row r="268" spans="3:3">
      <c r="C268" s="6"/>
    </row>
    <row r="269" spans="3:3">
      <c r="C269" s="6"/>
    </row>
    <row r="270" spans="3:3">
      <c r="C270" s="6"/>
    </row>
    <row r="271" spans="3:3">
      <c r="C271" s="6"/>
    </row>
    <row r="272" spans="3:3">
      <c r="C272" s="6"/>
    </row>
    <row r="273" spans="3:3">
      <c r="C273" s="6"/>
    </row>
    <row r="274" spans="3:3">
      <c r="C274" s="6"/>
    </row>
    <row r="275" spans="3:3">
      <c r="C275" s="6"/>
    </row>
    <row r="276" spans="3:3">
      <c r="C276" s="6"/>
    </row>
    <row r="277" spans="3:3">
      <c r="C277" s="6"/>
    </row>
    <row r="278" spans="3:3">
      <c r="C278" s="6"/>
    </row>
    <row r="279" spans="3:3">
      <c r="C279" s="6"/>
    </row>
    <row r="280" spans="3:3">
      <c r="C280" s="6"/>
    </row>
    <row r="281" spans="3:3">
      <c r="C281" s="6"/>
    </row>
    <row r="282" spans="3:3">
      <c r="C282" s="6"/>
    </row>
    <row r="283" spans="3:3">
      <c r="C283" s="6"/>
    </row>
    <row r="284" spans="3:3">
      <c r="C284" s="6"/>
    </row>
    <row r="285" spans="3:3">
      <c r="C285" s="6"/>
    </row>
    <row r="286" spans="3:3">
      <c r="C286" s="6"/>
    </row>
    <row r="287" spans="3:3">
      <c r="C287" s="6"/>
    </row>
    <row r="288" spans="3:3">
      <c r="C288" s="6"/>
    </row>
    <row r="289" spans="3:3">
      <c r="C289" s="6"/>
    </row>
    <row r="290" spans="3:3">
      <c r="C290" s="6"/>
    </row>
    <row r="291" spans="3:3">
      <c r="C291" s="6"/>
    </row>
    <row r="292" spans="3:3">
      <c r="C292" s="6"/>
    </row>
    <row r="293" spans="3:3">
      <c r="C293" s="6"/>
    </row>
    <row r="294" spans="3:3">
      <c r="C294" s="6"/>
    </row>
    <row r="295" spans="3:3">
      <c r="C295" s="6"/>
    </row>
    <row r="296" spans="3:3">
      <c r="C296" s="6"/>
    </row>
    <row r="297" spans="3:3">
      <c r="C297" s="6"/>
    </row>
    <row r="298" spans="3:3">
      <c r="C298" s="6"/>
    </row>
    <row r="299" spans="3:3">
      <c r="C299" s="6"/>
    </row>
    <row r="300" spans="3:3">
      <c r="C300" s="6"/>
    </row>
    <row r="301" spans="3:3">
      <c r="C301" s="6"/>
    </row>
    <row r="302" spans="3:3">
      <c r="C302" s="6"/>
    </row>
    <row r="303" spans="3:3">
      <c r="C303" s="6"/>
    </row>
    <row r="304" spans="3:3">
      <c r="C304" s="6"/>
    </row>
    <row r="305" spans="3:3">
      <c r="C305" s="6"/>
    </row>
    <row r="306" spans="3:3">
      <c r="C306" s="6"/>
    </row>
    <row r="307" spans="3:3">
      <c r="C307" s="6"/>
    </row>
    <row r="308" spans="3:3">
      <c r="C308" s="6"/>
    </row>
    <row r="309" spans="3:3">
      <c r="C309" s="6"/>
    </row>
    <row r="310" spans="3:3">
      <c r="C310" s="6"/>
    </row>
    <row r="311" spans="3:3">
      <c r="C311" s="6"/>
    </row>
    <row r="312" spans="3:3">
      <c r="C312" s="6"/>
    </row>
    <row r="313" spans="3:3">
      <c r="C313" s="6"/>
    </row>
    <row r="314" spans="3:3">
      <c r="C314" s="6"/>
    </row>
    <row r="315" spans="3:3">
      <c r="C315" s="6"/>
    </row>
    <row r="316" spans="3:3">
      <c r="C316" s="6"/>
    </row>
    <row r="317" spans="3:3">
      <c r="C317" s="6"/>
    </row>
    <row r="318" spans="3:3">
      <c r="C318" s="6"/>
    </row>
    <row r="319" spans="3:3">
      <c r="C319" s="6"/>
    </row>
    <row r="320" spans="3:3">
      <c r="C320" s="6"/>
    </row>
    <row r="321" spans="3:3">
      <c r="C321" s="6"/>
    </row>
    <row r="322" spans="3:3">
      <c r="C322" s="6"/>
    </row>
    <row r="323" spans="3:3">
      <c r="C323" s="6"/>
    </row>
    <row r="324" spans="3:3">
      <c r="C324" s="6"/>
    </row>
    <row r="325" spans="3:3">
      <c r="C325" s="6"/>
    </row>
    <row r="326" spans="3:3">
      <c r="C326" s="6"/>
    </row>
    <row r="327" spans="3:3">
      <c r="C327" s="6"/>
    </row>
    <row r="328" spans="3:3">
      <c r="C328" s="6"/>
    </row>
    <row r="329" spans="3:3">
      <c r="C329" s="6"/>
    </row>
    <row r="330" spans="3:3">
      <c r="C330" s="6"/>
    </row>
    <row r="331" spans="3:3">
      <c r="C331" s="6"/>
    </row>
    <row r="332" spans="3:3">
      <c r="C332" s="6"/>
    </row>
    <row r="333" spans="3:3">
      <c r="C333" s="6"/>
    </row>
    <row r="334" spans="3:3">
      <c r="C334" s="6"/>
    </row>
    <row r="335" spans="3:3">
      <c r="C335" s="6"/>
    </row>
    <row r="336" spans="3:3">
      <c r="C336" s="6"/>
    </row>
    <row r="337" spans="3:3">
      <c r="C337" s="6"/>
    </row>
    <row r="338" spans="3:3">
      <c r="C338" s="6"/>
    </row>
    <row r="339" spans="3:3">
      <c r="C339" s="6"/>
    </row>
    <row r="340" spans="3:3">
      <c r="C340" s="6"/>
    </row>
    <row r="341" spans="3:3">
      <c r="C341" s="6"/>
    </row>
    <row r="342" spans="3:3">
      <c r="C342" s="6"/>
    </row>
    <row r="343" spans="3:3">
      <c r="C343" s="6"/>
    </row>
    <row r="344" spans="3:3">
      <c r="C344" s="6"/>
    </row>
    <row r="345" spans="3:3">
      <c r="C345" s="6"/>
    </row>
    <row r="346" spans="3:3">
      <c r="C346" s="6"/>
    </row>
    <row r="347" spans="3:3">
      <c r="C347" s="6"/>
    </row>
    <row r="348" spans="3:3">
      <c r="C348" s="6"/>
    </row>
    <row r="349" spans="3:3">
      <c r="C349" s="6"/>
    </row>
    <row r="350" spans="3:3">
      <c r="C350" s="6"/>
    </row>
    <row r="351" spans="3:3">
      <c r="C351" s="6"/>
    </row>
    <row r="352" spans="3:3">
      <c r="C352" s="6"/>
    </row>
    <row r="353" spans="3:3">
      <c r="C353" s="6"/>
    </row>
    <row r="354" spans="3:3">
      <c r="C354" s="6"/>
    </row>
    <row r="355" spans="3:3">
      <c r="C355" s="6"/>
    </row>
    <row r="356" spans="3:3">
      <c r="C356" s="6"/>
    </row>
    <row r="357" spans="3:3">
      <c r="C357" s="6"/>
    </row>
    <row r="358" spans="3:3">
      <c r="C358" s="6"/>
    </row>
    <row r="359" spans="3:3">
      <c r="C359" s="6"/>
    </row>
    <row r="360" spans="3:3">
      <c r="C360" s="6"/>
    </row>
    <row r="361" spans="3:3">
      <c r="C361" s="6"/>
    </row>
    <row r="362" spans="3:3">
      <c r="C362" s="6"/>
    </row>
    <row r="363" spans="3:3">
      <c r="C363" s="6"/>
    </row>
    <row r="364" spans="3:3">
      <c r="C364" s="6"/>
    </row>
    <row r="365" spans="3:3">
      <c r="C365" s="6"/>
    </row>
    <row r="366" spans="3:3">
      <c r="C366" s="6"/>
    </row>
    <row r="367" spans="3:3">
      <c r="C367" s="6"/>
    </row>
    <row r="368" spans="3:3">
      <c r="C368" s="6"/>
    </row>
    <row r="369" spans="3:3">
      <c r="C369" s="6"/>
    </row>
    <row r="370" spans="3:3">
      <c r="C370" s="6"/>
    </row>
    <row r="371" spans="3:3">
      <c r="C371" s="6"/>
    </row>
    <row r="372" spans="3:3">
      <c r="C372" s="6"/>
    </row>
    <row r="373" spans="3:3">
      <c r="C373" s="6"/>
    </row>
    <row r="374" spans="3:3">
      <c r="C374" s="6"/>
    </row>
    <row r="375" spans="3:3">
      <c r="C375" s="6"/>
    </row>
    <row r="376" spans="3:3">
      <c r="C376" s="6"/>
    </row>
    <row r="377" spans="3:3">
      <c r="C377" s="6"/>
    </row>
    <row r="378" spans="3:3">
      <c r="C378" s="6"/>
    </row>
    <row r="379" spans="3:3">
      <c r="C379" s="6"/>
    </row>
    <row r="380" spans="3:3">
      <c r="C380" s="6"/>
    </row>
    <row r="381" spans="3:3">
      <c r="C381" s="6"/>
    </row>
    <row r="382" spans="3:3">
      <c r="C382" s="6"/>
    </row>
    <row r="383" spans="3:3">
      <c r="C383" s="6"/>
    </row>
    <row r="384" spans="3:3">
      <c r="C384" s="6"/>
    </row>
    <row r="385" spans="3:3">
      <c r="C385" s="6"/>
    </row>
    <row r="386" spans="3:3">
      <c r="C386" s="6"/>
    </row>
    <row r="387" spans="3:3">
      <c r="C387" s="6"/>
    </row>
    <row r="388" spans="3:3">
      <c r="C388" s="6"/>
    </row>
    <row r="389" spans="3:3">
      <c r="C389" s="6"/>
    </row>
    <row r="390" spans="3:3">
      <c r="C390" s="6"/>
    </row>
    <row r="391" spans="3:3">
      <c r="C391" s="6"/>
    </row>
    <row r="392" spans="3:3">
      <c r="C392" s="6"/>
    </row>
    <row r="393" spans="3:3">
      <c r="C393" s="6"/>
    </row>
    <row r="394" spans="3:3">
      <c r="C394" s="6"/>
    </row>
    <row r="395" spans="3:3">
      <c r="C395" s="6"/>
    </row>
    <row r="396" spans="3:3">
      <c r="C396" s="6"/>
    </row>
    <row r="397" spans="3:3">
      <c r="C397" s="6"/>
    </row>
    <row r="398" spans="3:3">
      <c r="C398" s="6"/>
    </row>
    <row r="399" spans="3:3">
      <c r="C399" s="6"/>
    </row>
    <row r="400" spans="3:3">
      <c r="C400" s="6"/>
    </row>
    <row r="401" spans="3:3">
      <c r="C401" s="6"/>
    </row>
    <row r="402" spans="3:3">
      <c r="C402" s="6"/>
    </row>
    <row r="403" spans="3:3">
      <c r="C403" s="6"/>
    </row>
    <row r="404" spans="3:3">
      <c r="C404" s="6"/>
    </row>
    <row r="405" spans="3:3">
      <c r="C405" s="6"/>
    </row>
    <row r="406" spans="3:3">
      <c r="C406" s="6"/>
    </row>
    <row r="407" spans="3:3">
      <c r="C407" s="6"/>
    </row>
    <row r="408" spans="3:3">
      <c r="C408" s="6"/>
    </row>
    <row r="409" spans="3:3">
      <c r="C409" s="6"/>
    </row>
    <row r="410" spans="3:3">
      <c r="C410" s="6"/>
    </row>
    <row r="411" spans="3:3">
      <c r="C411" s="6"/>
    </row>
    <row r="412" spans="3:3">
      <c r="C412" s="6"/>
    </row>
    <row r="413" spans="3:3">
      <c r="C413" s="6"/>
    </row>
    <row r="414" spans="3:3">
      <c r="C414" s="6"/>
    </row>
    <row r="415" spans="3:3">
      <c r="C415" s="6"/>
    </row>
    <row r="416" spans="3:3">
      <c r="C416" s="6"/>
    </row>
    <row r="417" spans="3:3">
      <c r="C417" s="6"/>
    </row>
    <row r="418" spans="3:3">
      <c r="C418" s="6"/>
    </row>
    <row r="419" spans="3:3">
      <c r="C419" s="6"/>
    </row>
    <row r="420" spans="3:3">
      <c r="C420" s="6"/>
    </row>
    <row r="421" spans="3:3">
      <c r="C421" s="6"/>
    </row>
    <row r="422" spans="3:3">
      <c r="C422" s="6"/>
    </row>
    <row r="423" spans="3:3">
      <c r="C423" s="6"/>
    </row>
    <row r="424" spans="3:3">
      <c r="C424" s="6"/>
    </row>
    <row r="425" spans="3:3">
      <c r="C425" s="6"/>
    </row>
    <row r="426" spans="3:3">
      <c r="C426" s="6"/>
    </row>
    <row r="427" spans="3:3">
      <c r="C427" s="6"/>
    </row>
    <row r="428" spans="3:3">
      <c r="C428" s="6"/>
    </row>
    <row r="429" spans="3:3">
      <c r="C429" s="6"/>
    </row>
    <row r="430" spans="3:3">
      <c r="C430" s="6"/>
    </row>
    <row r="431" spans="3:3">
      <c r="C431" s="6"/>
    </row>
    <row r="432" spans="3:3">
      <c r="C432" s="6"/>
    </row>
    <row r="433" spans="3:3">
      <c r="C433" s="6"/>
    </row>
    <row r="434" spans="3:3">
      <c r="C434" s="6"/>
    </row>
    <row r="435" spans="3:3">
      <c r="C435" s="6"/>
    </row>
    <row r="436" spans="3:3">
      <c r="C436" s="6"/>
    </row>
    <row r="437" spans="3:3">
      <c r="C437" s="6"/>
    </row>
    <row r="438" spans="3:3">
      <c r="C438" s="6"/>
    </row>
    <row r="439" spans="3:3">
      <c r="C439" s="6"/>
    </row>
    <row r="440" spans="3:3">
      <c r="C440" s="6"/>
    </row>
    <row r="441" spans="3:3">
      <c r="C441" s="6"/>
    </row>
    <row r="442" spans="3:3">
      <c r="C442" s="6"/>
    </row>
    <row r="443" spans="3:3">
      <c r="C443" s="6"/>
    </row>
    <row r="444" spans="3:3">
      <c r="C444" s="6"/>
    </row>
    <row r="445" spans="3:3">
      <c r="C445" s="6"/>
    </row>
    <row r="446" spans="3:3">
      <c r="C446" s="6"/>
    </row>
    <row r="447" spans="3:3">
      <c r="C447" s="6"/>
    </row>
    <row r="448" spans="3:3">
      <c r="C448" s="6"/>
    </row>
    <row r="449" spans="3:3">
      <c r="C449" s="6"/>
    </row>
    <row r="450" spans="3:3">
      <c r="C450" s="6"/>
    </row>
    <row r="451" spans="3:3">
      <c r="C451" s="6"/>
    </row>
    <row r="452" spans="3:3">
      <c r="C452" s="6"/>
    </row>
    <row r="453" spans="3:3">
      <c r="C453" s="6"/>
    </row>
    <row r="454" spans="3:3">
      <c r="C454" s="6"/>
    </row>
    <row r="455" spans="3:3">
      <c r="C455" s="6"/>
    </row>
    <row r="456" spans="3:3">
      <c r="C456" s="6"/>
    </row>
    <row r="457" spans="3:3">
      <c r="C457" s="6"/>
    </row>
    <row r="458" spans="3:3">
      <c r="C458" s="6"/>
    </row>
    <row r="459" spans="3:3">
      <c r="C459" s="6"/>
    </row>
    <row r="460" spans="3:3">
      <c r="C460" s="6"/>
    </row>
    <row r="461" spans="3:3">
      <c r="C461" s="6"/>
    </row>
    <row r="462" spans="3:3">
      <c r="C462" s="6"/>
    </row>
    <row r="463" spans="3:3">
      <c r="C463" s="6"/>
    </row>
    <row r="464" spans="3:3">
      <c r="C464" s="6"/>
    </row>
    <row r="465" spans="3:3">
      <c r="C465" s="6"/>
    </row>
    <row r="466" spans="3:3">
      <c r="C466" s="6"/>
    </row>
    <row r="467" spans="3:3">
      <c r="C467" s="6"/>
    </row>
    <row r="468" spans="3:3">
      <c r="C468" s="6"/>
    </row>
    <row r="469" spans="3:3">
      <c r="C469" s="6"/>
    </row>
    <row r="470" spans="3:3">
      <c r="C470" s="6"/>
    </row>
    <row r="471" spans="3:3">
      <c r="C471" s="6"/>
    </row>
    <row r="472" spans="3:3">
      <c r="C472" s="6"/>
    </row>
    <row r="473" spans="3:3">
      <c r="C473" s="6"/>
    </row>
    <row r="474" spans="3:3">
      <c r="C474" s="6"/>
    </row>
    <row r="475" spans="3:3">
      <c r="C475" s="6"/>
    </row>
    <row r="476" spans="3:3">
      <c r="C476" s="6"/>
    </row>
    <row r="477" spans="3:3">
      <c r="C477" s="6"/>
    </row>
    <row r="478" spans="3:3">
      <c r="C478" s="6"/>
    </row>
    <row r="479" spans="3:3">
      <c r="C479" s="6"/>
    </row>
    <row r="480" spans="3:3">
      <c r="C480" s="6"/>
    </row>
    <row r="481" spans="3:3">
      <c r="C481" s="6"/>
    </row>
    <row r="482" spans="3:3">
      <c r="C482" s="6"/>
    </row>
    <row r="483" spans="3:3">
      <c r="C483" s="6"/>
    </row>
    <row r="484" spans="3:3">
      <c r="C484" s="6"/>
    </row>
    <row r="485" spans="3:3">
      <c r="C485" s="6"/>
    </row>
    <row r="486" spans="3:3">
      <c r="C486" s="6"/>
    </row>
    <row r="487" spans="3:3">
      <c r="C487" s="6"/>
    </row>
    <row r="488" spans="3:3">
      <c r="C488" s="6"/>
    </row>
    <row r="489" spans="3:3">
      <c r="C489" s="6"/>
    </row>
    <row r="490" spans="3:3">
      <c r="C490" s="6"/>
    </row>
    <row r="491" spans="3:3">
      <c r="C491" s="6"/>
    </row>
    <row r="492" spans="3:3">
      <c r="C492" s="6"/>
    </row>
    <row r="493" spans="3:3">
      <c r="C493" s="6"/>
    </row>
    <row r="494" spans="3:3">
      <c r="C494" s="6"/>
    </row>
    <row r="495" spans="3:3">
      <c r="C495" s="6"/>
    </row>
    <row r="496" spans="3:3">
      <c r="C496" s="6"/>
    </row>
    <row r="497" spans="3:3">
      <c r="C497" s="6"/>
    </row>
    <row r="498" spans="3:3">
      <c r="C498" s="6"/>
    </row>
    <row r="499" spans="3:3">
      <c r="C499" s="6"/>
    </row>
    <row r="500" spans="3:3">
      <c r="C500" s="6"/>
    </row>
    <row r="501" spans="3:3">
      <c r="C501" s="6"/>
    </row>
    <row r="502" spans="3:3">
      <c r="C502" s="6"/>
    </row>
    <row r="503" spans="3:3">
      <c r="C503" s="6"/>
    </row>
    <row r="504" spans="3:3">
      <c r="C504" s="6"/>
    </row>
    <row r="505" spans="3:3">
      <c r="C505" s="6"/>
    </row>
    <row r="506" spans="3:3">
      <c r="C506" s="6"/>
    </row>
    <row r="507" spans="3:3">
      <c r="C507" s="6"/>
    </row>
    <row r="508" spans="3:3">
      <c r="C508" s="6"/>
    </row>
    <row r="509" spans="3:3">
      <c r="C509" s="6"/>
    </row>
    <row r="510" spans="3:3">
      <c r="C510" s="6"/>
    </row>
    <row r="511" spans="3:3">
      <c r="C511" s="6"/>
    </row>
    <row r="512" spans="3:3">
      <c r="C512" s="6"/>
    </row>
    <row r="513" spans="3:3">
      <c r="C513" s="6"/>
    </row>
    <row r="514" spans="3:3">
      <c r="C514" s="6"/>
    </row>
    <row r="515" spans="3:3">
      <c r="C515" s="6"/>
    </row>
    <row r="516" spans="3:3">
      <c r="C516" s="6"/>
    </row>
    <row r="517" spans="3:3">
      <c r="C517" s="6"/>
    </row>
    <row r="518" spans="3:3">
      <c r="C518" s="6"/>
    </row>
    <row r="519" spans="3:3">
      <c r="C519" s="6"/>
    </row>
    <row r="520" spans="3:3">
      <c r="C520" s="6"/>
    </row>
    <row r="521" spans="3:3">
      <c r="C521" s="6"/>
    </row>
    <row r="522" spans="3:3">
      <c r="C522" s="6"/>
    </row>
    <row r="523" spans="3:3">
      <c r="C523" s="6"/>
    </row>
    <row r="524" spans="3:3">
      <c r="C524" s="6"/>
    </row>
    <row r="525" spans="3:3">
      <c r="C525" s="6"/>
    </row>
    <row r="526" spans="3:3">
      <c r="C526" s="6"/>
    </row>
    <row r="527" spans="3:3">
      <c r="C527" s="6"/>
    </row>
    <row r="528" spans="3:3">
      <c r="C528" s="6"/>
    </row>
    <row r="529" spans="3:3">
      <c r="C529" s="6"/>
    </row>
    <row r="530" spans="3:3">
      <c r="C530" s="6"/>
    </row>
    <row r="531" spans="3:3">
      <c r="C531" s="6"/>
    </row>
    <row r="532" spans="3:3">
      <c r="C532" s="6"/>
    </row>
    <row r="533" spans="3:3">
      <c r="C533" s="6"/>
    </row>
    <row r="534" spans="3:3">
      <c r="C534" s="6"/>
    </row>
    <row r="535" spans="3:3">
      <c r="C535" s="6"/>
    </row>
    <row r="536" spans="3:3">
      <c r="C536" s="6"/>
    </row>
    <row r="537" spans="3:3">
      <c r="C537" s="6"/>
    </row>
    <row r="538" spans="3:3">
      <c r="C538" s="6"/>
    </row>
    <row r="539" spans="3:3">
      <c r="C539" s="6"/>
    </row>
    <row r="540" spans="3:3">
      <c r="C540" s="6"/>
    </row>
    <row r="541" spans="3:3">
      <c r="C541" s="6"/>
    </row>
    <row r="542" spans="3:3">
      <c r="C542" s="6"/>
    </row>
    <row r="543" spans="3:3">
      <c r="C543" s="6"/>
    </row>
    <row r="544" spans="3:3">
      <c r="C544" s="6"/>
    </row>
    <row r="545" spans="3:3">
      <c r="C545" s="6"/>
    </row>
    <row r="546" spans="3:3">
      <c r="C546" s="6"/>
    </row>
    <row r="547" spans="3:3">
      <c r="C547" s="6"/>
    </row>
    <row r="548" spans="3:3">
      <c r="C548" s="6"/>
    </row>
    <row r="549" spans="3:3">
      <c r="C549" s="6"/>
    </row>
    <row r="550" spans="3:3">
      <c r="C550" s="6"/>
    </row>
    <row r="551" spans="3:3">
      <c r="C551" s="6"/>
    </row>
    <row r="552" spans="3:3">
      <c r="C552" s="6"/>
    </row>
    <row r="553" spans="3:3">
      <c r="C553" s="6"/>
    </row>
    <row r="554" spans="3:3">
      <c r="C554" s="6"/>
    </row>
    <row r="555" spans="3:3">
      <c r="C555" s="6"/>
    </row>
    <row r="556" spans="3:3">
      <c r="C556" s="6"/>
    </row>
    <row r="557" spans="3:3">
      <c r="C557" s="6"/>
    </row>
    <row r="558" spans="3:3">
      <c r="C558" s="6"/>
    </row>
    <row r="559" spans="3:3">
      <c r="C559" s="6"/>
    </row>
    <row r="560" spans="3:3">
      <c r="C560" s="6"/>
    </row>
    <row r="561" spans="3:3">
      <c r="C561" s="6"/>
    </row>
    <row r="562" spans="3:3">
      <c r="C562" s="6"/>
    </row>
    <row r="563" spans="3:3">
      <c r="C563" s="6"/>
    </row>
    <row r="564" spans="3:3">
      <c r="C564" s="6"/>
    </row>
    <row r="565" spans="3:3">
      <c r="C565" s="6"/>
    </row>
    <row r="566" spans="3:3">
      <c r="C566" s="6"/>
    </row>
    <row r="567" spans="3:3">
      <c r="C567" s="6"/>
    </row>
    <row r="568" spans="3:3">
      <c r="C568" s="6"/>
    </row>
    <row r="569" spans="3:3">
      <c r="C569" s="6"/>
    </row>
    <row r="570" spans="3:3">
      <c r="C570" s="6"/>
    </row>
    <row r="571" spans="3:3">
      <c r="C571" s="6"/>
    </row>
    <row r="572" spans="3:3">
      <c r="C572" s="6"/>
    </row>
    <row r="573" spans="3:3">
      <c r="C573" s="6"/>
    </row>
    <row r="574" spans="3:3">
      <c r="C574" s="6"/>
    </row>
    <row r="575" spans="3:3">
      <c r="C575" s="6"/>
    </row>
    <row r="576" spans="3:3">
      <c r="C576" s="6"/>
    </row>
    <row r="577" spans="3:3">
      <c r="C577" s="6"/>
    </row>
    <row r="578" spans="3:3">
      <c r="C578" s="6"/>
    </row>
    <row r="579" spans="3:3">
      <c r="C579" s="6"/>
    </row>
    <row r="580" spans="3:3">
      <c r="C580" s="6"/>
    </row>
    <row r="581" spans="3:3">
      <c r="C581" s="6"/>
    </row>
    <row r="582" spans="3:3">
      <c r="C582" s="6"/>
    </row>
    <row r="583" spans="3:3">
      <c r="C583" s="6"/>
    </row>
    <row r="584" spans="3:3">
      <c r="C584" s="6"/>
    </row>
    <row r="585" spans="3:3">
      <c r="C585" s="6"/>
    </row>
    <row r="586" spans="3:3">
      <c r="C586" s="6"/>
    </row>
    <row r="587" spans="3:3">
      <c r="C587" s="6"/>
    </row>
    <row r="588" spans="3:3">
      <c r="C588" s="6"/>
    </row>
    <row r="589" spans="3:3">
      <c r="C589" s="6"/>
    </row>
    <row r="590" spans="3:3">
      <c r="C590" s="6"/>
    </row>
    <row r="591" spans="3:3">
      <c r="C591" s="6"/>
    </row>
    <row r="592" spans="3:3">
      <c r="C592" s="6"/>
    </row>
    <row r="593" spans="3:3">
      <c r="C593" s="6"/>
    </row>
    <row r="594" spans="3:3">
      <c r="C594" s="6"/>
    </row>
    <row r="595" spans="3:3">
      <c r="C595" s="6"/>
    </row>
    <row r="596" spans="3:3">
      <c r="C596" s="6"/>
    </row>
    <row r="597" spans="3:3">
      <c r="C597" s="6"/>
    </row>
    <row r="598" spans="3:3">
      <c r="C598" s="6"/>
    </row>
    <row r="599" spans="3:3">
      <c r="C599" s="6"/>
    </row>
    <row r="600" spans="3:3">
      <c r="C600" s="6"/>
    </row>
    <row r="601" spans="3:3">
      <c r="C601" s="6"/>
    </row>
    <row r="602" spans="3:3">
      <c r="C602" s="6"/>
    </row>
    <row r="603" spans="3:3">
      <c r="C603" s="6"/>
    </row>
    <row r="604" spans="3:3">
      <c r="C604" s="6"/>
    </row>
    <row r="605" spans="3:3">
      <c r="C605" s="6"/>
    </row>
    <row r="606" spans="3:3">
      <c r="C606" s="6"/>
    </row>
    <row r="607" spans="3:3">
      <c r="C607" s="6"/>
    </row>
    <row r="608" spans="3:3">
      <c r="C608" s="6"/>
    </row>
    <row r="609" spans="3:3">
      <c r="C609" s="6"/>
    </row>
    <row r="610" spans="3:3">
      <c r="C610" s="6"/>
    </row>
    <row r="611" spans="3:3">
      <c r="C611" s="6"/>
    </row>
    <row r="612" spans="3:3">
      <c r="C612" s="6"/>
    </row>
    <row r="613" spans="3:3">
      <c r="C613" s="6"/>
    </row>
    <row r="614" spans="3:3">
      <c r="C614" s="6"/>
    </row>
    <row r="615" spans="3:3">
      <c r="C615" s="6"/>
    </row>
    <row r="616" spans="3:3">
      <c r="C616" s="6"/>
    </row>
    <row r="617" spans="3:3">
      <c r="C617" s="6"/>
    </row>
    <row r="618" spans="3:3">
      <c r="C618" s="6"/>
    </row>
    <row r="619" spans="3:3">
      <c r="C619" s="6"/>
    </row>
    <row r="620" spans="3:3">
      <c r="C620" s="6"/>
    </row>
    <row r="621" spans="3:3">
      <c r="C621" s="6"/>
    </row>
    <row r="622" spans="3:3">
      <c r="C622" s="6"/>
    </row>
    <row r="623" spans="3:3">
      <c r="C623" s="6"/>
    </row>
    <row r="624" spans="3:3">
      <c r="C624" s="6"/>
    </row>
    <row r="625" spans="3:3">
      <c r="C625" s="6"/>
    </row>
    <row r="626" spans="3:3">
      <c r="C626" s="6"/>
    </row>
    <row r="627" spans="3:3">
      <c r="C627" s="6"/>
    </row>
    <row r="628" spans="3:3">
      <c r="C628" s="6"/>
    </row>
    <row r="629" spans="3:3">
      <c r="C629" s="6"/>
    </row>
    <row r="630" spans="3:3">
      <c r="C630" s="6"/>
    </row>
    <row r="631" spans="3:3">
      <c r="C631" s="6"/>
    </row>
    <row r="632" spans="3:3">
      <c r="C632" s="6"/>
    </row>
    <row r="633" spans="3:3">
      <c r="C633" s="6"/>
    </row>
    <row r="634" spans="3:3">
      <c r="C634" s="6"/>
    </row>
    <row r="635" spans="3:3">
      <c r="C635" s="6"/>
    </row>
    <row r="636" spans="3:3">
      <c r="C636" s="6"/>
    </row>
    <row r="637" spans="3:3">
      <c r="C637" s="6"/>
    </row>
    <row r="638" spans="3:3">
      <c r="C638" s="6"/>
    </row>
    <row r="639" spans="3:3">
      <c r="C639" s="6"/>
    </row>
    <row r="640" spans="3:3">
      <c r="C640" s="6"/>
    </row>
    <row r="641" spans="3:3">
      <c r="C641" s="6"/>
    </row>
    <row r="642" spans="3:3">
      <c r="C642" s="6"/>
    </row>
    <row r="643" spans="3:3">
      <c r="C643" s="6"/>
    </row>
    <row r="644" spans="3:3">
      <c r="C644" s="6"/>
    </row>
    <row r="645" spans="3:3">
      <c r="C645" s="6"/>
    </row>
    <row r="646" spans="3:3">
      <c r="C646" s="6"/>
    </row>
    <row r="647" spans="3:3">
      <c r="C647" s="6"/>
    </row>
    <row r="648" spans="3:3">
      <c r="C648" s="6"/>
    </row>
    <row r="649" spans="3:3">
      <c r="C649" s="6"/>
    </row>
    <row r="650" spans="3:3">
      <c r="C650" s="6"/>
    </row>
    <row r="651" spans="3:3">
      <c r="C651" s="6"/>
    </row>
    <row r="652" spans="3:3">
      <c r="C652" s="6"/>
    </row>
    <row r="653" spans="3:3">
      <c r="C653" s="6"/>
    </row>
    <row r="654" spans="3:3">
      <c r="C654" s="6"/>
    </row>
    <row r="655" spans="3:3">
      <c r="C655" s="6"/>
    </row>
    <row r="656" spans="3:3">
      <c r="C656" s="6"/>
    </row>
    <row r="657" spans="3:3">
      <c r="C657" s="6"/>
    </row>
    <row r="658" spans="3:3">
      <c r="C658" s="6"/>
    </row>
    <row r="659" spans="3:3">
      <c r="C659" s="6"/>
    </row>
    <row r="660" spans="3:3">
      <c r="C660" s="6"/>
    </row>
    <row r="661" spans="3:3">
      <c r="C661" s="6"/>
    </row>
    <row r="662" spans="3:3">
      <c r="C662" s="6"/>
    </row>
    <row r="663" spans="3:3">
      <c r="C663" s="6"/>
    </row>
    <row r="664" spans="3:3">
      <c r="C664" s="6"/>
    </row>
    <row r="665" spans="3:3">
      <c r="C665" s="6"/>
    </row>
    <row r="666" spans="3:3">
      <c r="C666" s="6"/>
    </row>
    <row r="667" spans="3:3">
      <c r="C667" s="6"/>
    </row>
    <row r="668" spans="3:3">
      <c r="C668" s="6"/>
    </row>
    <row r="669" spans="3:3">
      <c r="C669" s="6"/>
    </row>
    <row r="670" spans="3:3">
      <c r="C670" s="6"/>
    </row>
    <row r="671" spans="3:3">
      <c r="C671" s="6"/>
    </row>
    <row r="672" spans="3:3">
      <c r="C672" s="6"/>
    </row>
    <row r="673" spans="3:3">
      <c r="C673" s="6"/>
    </row>
    <row r="674" spans="3:3">
      <c r="C674" s="6"/>
    </row>
    <row r="675" spans="3:3">
      <c r="C675" s="6"/>
    </row>
    <row r="676" spans="3:3">
      <c r="C676" s="6"/>
    </row>
    <row r="677" spans="3:3">
      <c r="C677" s="6"/>
    </row>
    <row r="678" spans="3:3">
      <c r="C678" s="6"/>
    </row>
    <row r="679" spans="3:3">
      <c r="C679" s="6"/>
    </row>
    <row r="680" spans="3:3">
      <c r="C680" s="6"/>
    </row>
    <row r="681" spans="3:3">
      <c r="C681" s="6"/>
    </row>
    <row r="682" spans="3:3">
      <c r="C682" s="6"/>
    </row>
    <row r="683" spans="3:3">
      <c r="C683" s="6"/>
    </row>
    <row r="684" spans="3:3">
      <c r="C684" s="6"/>
    </row>
    <row r="685" spans="3:3">
      <c r="C685" s="6"/>
    </row>
    <row r="686" spans="3:3">
      <c r="C686" s="6"/>
    </row>
    <row r="687" spans="3:3">
      <c r="C687" s="6"/>
    </row>
    <row r="688" spans="3:3">
      <c r="C688" s="6"/>
    </row>
    <row r="689" spans="3:3">
      <c r="C689" s="6"/>
    </row>
    <row r="690" spans="3:3">
      <c r="C690" s="6"/>
    </row>
    <row r="691" spans="3:3">
      <c r="C691" s="6"/>
    </row>
    <row r="692" spans="3:3">
      <c r="C692" s="6"/>
    </row>
    <row r="693" spans="3:3">
      <c r="C693" s="6"/>
    </row>
    <row r="694" spans="3:3">
      <c r="C694" s="6"/>
    </row>
    <row r="695" spans="3:3">
      <c r="C695" s="6"/>
    </row>
    <row r="696" spans="3:3">
      <c r="C696" s="6"/>
    </row>
    <row r="697" spans="3:3">
      <c r="C697" s="6"/>
    </row>
    <row r="698" spans="3:3">
      <c r="C698" s="6"/>
    </row>
    <row r="699" spans="3:3">
      <c r="C699" s="6"/>
    </row>
    <row r="700" spans="3:3">
      <c r="C700" s="6"/>
    </row>
    <row r="701" spans="3:3">
      <c r="C701" s="6"/>
    </row>
    <row r="702" spans="3:3">
      <c r="C702" s="6"/>
    </row>
    <row r="703" spans="3:3">
      <c r="C703" s="6"/>
    </row>
    <row r="704" spans="3:3">
      <c r="C704" s="6"/>
    </row>
    <row r="705" spans="3:3">
      <c r="C705" s="6"/>
    </row>
    <row r="706" spans="3:3">
      <c r="C706" s="6"/>
    </row>
    <row r="707" spans="3:3">
      <c r="C707" s="6"/>
    </row>
    <row r="708" spans="3:3">
      <c r="C708" s="6"/>
    </row>
    <row r="709" spans="3:3">
      <c r="C709" s="6"/>
    </row>
    <row r="710" spans="3:3">
      <c r="C710" s="6"/>
    </row>
    <row r="711" spans="3:3">
      <c r="C711" s="6"/>
    </row>
    <row r="712" spans="3:3">
      <c r="C712" s="6"/>
    </row>
    <row r="713" spans="3:3">
      <c r="C713" s="6"/>
    </row>
    <row r="714" spans="3:3">
      <c r="C714" s="6"/>
    </row>
    <row r="715" spans="3:3">
      <c r="C715" s="6"/>
    </row>
    <row r="716" spans="3:3">
      <c r="C716" s="6"/>
    </row>
    <row r="717" spans="3:3">
      <c r="C717" s="6"/>
    </row>
    <row r="718" spans="3:3">
      <c r="C718" s="6"/>
    </row>
    <row r="719" spans="3:3">
      <c r="C719" s="6"/>
    </row>
    <row r="720" spans="3:3">
      <c r="C720" s="6"/>
    </row>
    <row r="721" spans="3:3">
      <c r="C721" s="6"/>
    </row>
    <row r="722" spans="3:3">
      <c r="C722" s="6"/>
    </row>
    <row r="723" spans="3:3">
      <c r="C723" s="6"/>
    </row>
    <row r="724" spans="3:3">
      <c r="C724" s="6"/>
    </row>
    <row r="725" spans="3:3">
      <c r="C725" s="6"/>
    </row>
    <row r="726" spans="3:3">
      <c r="C726" s="6"/>
    </row>
    <row r="727" spans="3:3">
      <c r="C727" s="6"/>
    </row>
    <row r="728" spans="3:3">
      <c r="C728" s="6"/>
    </row>
    <row r="729" spans="3:3">
      <c r="C729" s="6"/>
    </row>
    <row r="730" spans="3:3">
      <c r="C730" s="6"/>
    </row>
    <row r="731" spans="3:3">
      <c r="C731" s="6"/>
    </row>
    <row r="732" spans="3:3">
      <c r="C732" s="6"/>
    </row>
    <row r="733" spans="3:3">
      <c r="C733" s="6"/>
    </row>
    <row r="734" spans="3:3">
      <c r="C734" s="6"/>
    </row>
    <row r="735" spans="3:3">
      <c r="C735" s="6"/>
    </row>
    <row r="736" spans="3:3">
      <c r="C736" s="6"/>
    </row>
    <row r="737" spans="3:3">
      <c r="C737" s="6"/>
    </row>
    <row r="738" spans="3:3">
      <c r="C738" s="6"/>
    </row>
    <row r="739" spans="3:3">
      <c r="C739" s="6"/>
    </row>
    <row r="740" spans="3:3">
      <c r="C740" s="6"/>
    </row>
    <row r="741" spans="3:3">
      <c r="C741" s="6"/>
    </row>
    <row r="742" spans="3:3">
      <c r="C742" s="6"/>
    </row>
    <row r="743" spans="3:3">
      <c r="C743" s="6"/>
    </row>
    <row r="744" spans="3:3">
      <c r="C744" s="6"/>
    </row>
    <row r="745" spans="3:3">
      <c r="C745" s="6"/>
    </row>
    <row r="746" spans="3:3">
      <c r="C746" s="6"/>
    </row>
    <row r="747" spans="3:3">
      <c r="C747" s="6"/>
    </row>
    <row r="748" spans="3:3">
      <c r="C748" s="6"/>
    </row>
    <row r="749" spans="3:3">
      <c r="C749" s="6"/>
    </row>
    <row r="750" spans="3:3">
      <c r="C750" s="6"/>
    </row>
    <row r="751" spans="3:3">
      <c r="C751" s="6"/>
    </row>
    <row r="752" spans="3:3">
      <c r="C752" s="6"/>
    </row>
    <row r="753" spans="3:3">
      <c r="C753" s="6"/>
    </row>
    <row r="754" spans="3:3">
      <c r="C754" s="6"/>
    </row>
    <row r="755" spans="3:3">
      <c r="C755" s="6"/>
    </row>
    <row r="756" spans="3:3">
      <c r="C756" s="6"/>
    </row>
    <row r="757" spans="3:3">
      <c r="C757" s="6"/>
    </row>
    <row r="758" spans="3:3">
      <c r="C758" s="6"/>
    </row>
    <row r="759" spans="3:3">
      <c r="C759" s="6"/>
    </row>
    <row r="760" spans="3:3">
      <c r="C760" s="6"/>
    </row>
    <row r="761" spans="3:3">
      <c r="C761" s="6"/>
    </row>
    <row r="762" spans="3:3">
      <c r="C762" s="6"/>
    </row>
    <row r="763" spans="3:3">
      <c r="C763" s="6"/>
    </row>
    <row r="764" spans="3:3">
      <c r="C764" s="6"/>
    </row>
    <row r="765" spans="3:3">
      <c r="C765" s="6"/>
    </row>
    <row r="766" spans="3:3">
      <c r="C766" s="6"/>
    </row>
    <row r="767" spans="3:3">
      <c r="C767" s="6"/>
    </row>
    <row r="768" spans="3:3">
      <c r="C768" s="6"/>
    </row>
    <row r="769" spans="3:3">
      <c r="C769" s="6"/>
    </row>
    <row r="770" spans="3:3">
      <c r="C770" s="6"/>
    </row>
    <row r="771" spans="3:3">
      <c r="C771" s="6"/>
    </row>
    <row r="772" spans="3:3">
      <c r="C772" s="6"/>
    </row>
    <row r="773" spans="3:3">
      <c r="C773" s="6"/>
    </row>
    <row r="774" spans="3:3">
      <c r="C774" s="6"/>
    </row>
    <row r="775" spans="3:3">
      <c r="C775" s="6"/>
    </row>
    <row r="776" spans="3:3">
      <c r="C776" s="6"/>
    </row>
    <row r="777" spans="3:3">
      <c r="C777" s="6"/>
    </row>
    <row r="778" spans="3:3">
      <c r="C778" s="6"/>
    </row>
    <row r="779" spans="3:3">
      <c r="C779" s="6"/>
    </row>
    <row r="780" spans="3:3">
      <c r="C780" s="6"/>
    </row>
    <row r="781" spans="3:3">
      <c r="C781" s="6"/>
    </row>
    <row r="782" spans="3:3">
      <c r="C782" s="6"/>
    </row>
    <row r="783" spans="3:3">
      <c r="C783" s="6"/>
    </row>
    <row r="784" spans="3:3">
      <c r="C784" s="6"/>
    </row>
    <row r="785" spans="3:3">
      <c r="C785" s="6"/>
    </row>
    <row r="786" spans="3:3">
      <c r="C786" s="6"/>
    </row>
    <row r="787" spans="3:3">
      <c r="C787" s="6"/>
    </row>
    <row r="788" spans="3:3">
      <c r="C788" s="6"/>
    </row>
    <row r="789" spans="3:3">
      <c r="C789" s="6"/>
    </row>
    <row r="790" spans="3:3">
      <c r="C790" s="6"/>
    </row>
    <row r="791" spans="3:3">
      <c r="C791" s="6"/>
    </row>
    <row r="792" spans="3:3">
      <c r="C792" s="6"/>
    </row>
    <row r="793" spans="3:3">
      <c r="C793" s="6"/>
    </row>
    <row r="794" spans="3:3">
      <c r="C794" s="6"/>
    </row>
    <row r="795" spans="3:3">
      <c r="C795" s="6"/>
    </row>
    <row r="796" spans="3:3">
      <c r="C796" s="6"/>
    </row>
    <row r="797" spans="3:3">
      <c r="C797" s="6"/>
    </row>
    <row r="798" spans="3:3">
      <c r="C798" s="6"/>
    </row>
    <row r="799" spans="3:3">
      <c r="C799" s="6"/>
    </row>
    <row r="800" spans="3:3">
      <c r="C800" s="6"/>
    </row>
    <row r="801" spans="3:3">
      <c r="C801" s="6"/>
    </row>
    <row r="802" spans="3:3">
      <c r="C802" s="6"/>
    </row>
    <row r="803" spans="3:3">
      <c r="C803" s="6"/>
    </row>
    <row r="804" spans="3:3">
      <c r="C804" s="6"/>
    </row>
    <row r="805" spans="3:3">
      <c r="C805" s="6"/>
    </row>
    <row r="806" spans="3:3">
      <c r="C806" s="6"/>
    </row>
    <row r="807" spans="3:3">
      <c r="C807" s="6"/>
    </row>
    <row r="808" spans="3:3">
      <c r="C808" s="6"/>
    </row>
    <row r="809" spans="3:3">
      <c r="C809" s="6"/>
    </row>
    <row r="810" spans="3:3">
      <c r="C810" s="6"/>
    </row>
    <row r="811" spans="3:3">
      <c r="C811" s="6"/>
    </row>
    <row r="812" spans="3:3">
      <c r="C812" s="6"/>
    </row>
    <row r="813" spans="3:3">
      <c r="C813" s="6"/>
    </row>
    <row r="814" spans="3:3">
      <c r="C814" s="6"/>
    </row>
    <row r="815" spans="3:3">
      <c r="C815" s="6"/>
    </row>
    <row r="816" spans="3:3">
      <c r="C816" s="6"/>
    </row>
    <row r="817" spans="3:3">
      <c r="C817" s="6"/>
    </row>
    <row r="818" spans="3:3">
      <c r="C818" s="6"/>
    </row>
    <row r="819" spans="3:3">
      <c r="C819" s="6"/>
    </row>
    <row r="820" spans="3:3">
      <c r="C820" s="6"/>
    </row>
    <row r="821" spans="3:3">
      <c r="C821" s="6"/>
    </row>
    <row r="822" spans="3:3">
      <c r="C822" s="6"/>
    </row>
    <row r="823" spans="3:3">
      <c r="C823" s="6"/>
    </row>
    <row r="824" spans="3:3">
      <c r="C824" s="6"/>
    </row>
    <row r="825" spans="3:3">
      <c r="C825" s="6"/>
    </row>
    <row r="826" spans="3:3">
      <c r="C826" s="6"/>
    </row>
    <row r="827" spans="3:3">
      <c r="C827" s="6"/>
    </row>
    <row r="828" spans="3:3">
      <c r="C828" s="6"/>
    </row>
    <row r="829" spans="3:3">
      <c r="C829" s="6"/>
    </row>
    <row r="830" spans="3:3">
      <c r="C830" s="6"/>
    </row>
    <row r="831" spans="3:3">
      <c r="C831" s="6"/>
    </row>
    <row r="832" spans="3:3">
      <c r="C832" s="6"/>
    </row>
    <row r="833" spans="3:3">
      <c r="C833" s="6"/>
    </row>
    <row r="834" spans="3:3">
      <c r="C834" s="6"/>
    </row>
    <row r="835" spans="3:3">
      <c r="C835" s="6"/>
    </row>
    <row r="836" spans="3:3">
      <c r="C836" s="6"/>
    </row>
    <row r="837" spans="3:3">
      <c r="C837" s="6"/>
    </row>
    <row r="838" spans="3:3">
      <c r="C838" s="6"/>
    </row>
    <row r="839" spans="3:3">
      <c r="C839" s="6"/>
    </row>
    <row r="840" spans="3:3">
      <c r="C840" s="6"/>
    </row>
    <row r="841" spans="3:3">
      <c r="C841" s="6"/>
    </row>
    <row r="842" spans="3:3">
      <c r="C842" s="6"/>
    </row>
    <row r="843" spans="3:3">
      <c r="C843" s="6"/>
    </row>
    <row r="844" spans="3:3">
      <c r="C844" s="6"/>
    </row>
    <row r="845" spans="3:3">
      <c r="C845" s="6"/>
    </row>
    <row r="846" spans="3:3">
      <c r="C846" s="6"/>
    </row>
    <row r="847" spans="3:3">
      <c r="C847" s="6"/>
    </row>
    <row r="848" spans="3:3">
      <c r="C848" s="6"/>
    </row>
    <row r="849" spans="3:3">
      <c r="C849" s="6"/>
    </row>
    <row r="850" spans="3:3">
      <c r="C850" s="6"/>
    </row>
    <row r="851" spans="3:3">
      <c r="C851" s="6"/>
    </row>
    <row r="852" spans="3:3">
      <c r="C852" s="6"/>
    </row>
    <row r="853" spans="3:3">
      <c r="C853" s="6"/>
    </row>
    <row r="854" spans="3:3">
      <c r="C854" s="6"/>
    </row>
    <row r="855" spans="3:3">
      <c r="C855" s="6"/>
    </row>
    <row r="856" spans="3:3">
      <c r="C856" s="6"/>
    </row>
    <row r="857" spans="3:3">
      <c r="C857" s="6"/>
    </row>
    <row r="858" spans="3:3">
      <c r="C858" s="6"/>
    </row>
    <row r="859" spans="3:3">
      <c r="C859" s="6"/>
    </row>
    <row r="860" spans="3:3">
      <c r="C860" s="6"/>
    </row>
    <row r="861" spans="3:3">
      <c r="C861" s="6"/>
    </row>
    <row r="862" spans="3:3">
      <c r="C862" s="6"/>
    </row>
    <row r="863" spans="3:3">
      <c r="C863" s="6"/>
    </row>
    <row r="864" spans="3:3">
      <c r="C864" s="6"/>
    </row>
    <row r="865" spans="3:3">
      <c r="C865" s="6"/>
    </row>
    <row r="866" spans="3:3">
      <c r="C866" s="6"/>
    </row>
    <row r="867" spans="3:3">
      <c r="C867" s="6"/>
    </row>
    <row r="868" spans="3:3">
      <c r="C868" s="6"/>
    </row>
    <row r="869" spans="3:3">
      <c r="C869" s="6"/>
    </row>
    <row r="870" spans="3:3">
      <c r="C870" s="6"/>
    </row>
    <row r="871" spans="3:3">
      <c r="C871" s="6"/>
    </row>
    <row r="872" spans="3:3">
      <c r="C872" s="6"/>
    </row>
    <row r="873" spans="3:3">
      <c r="C873" s="6"/>
    </row>
    <row r="874" spans="3:3">
      <c r="C874" s="6"/>
    </row>
    <row r="875" spans="3:3">
      <c r="C875" s="6"/>
    </row>
    <row r="876" spans="3:3">
      <c r="C876" s="6"/>
    </row>
    <row r="877" spans="3:3">
      <c r="C877" s="6"/>
    </row>
    <row r="878" spans="3:3">
      <c r="C878" s="6"/>
    </row>
    <row r="879" spans="3:3">
      <c r="C879" s="6"/>
    </row>
    <row r="880" spans="3:3">
      <c r="C880" s="6"/>
    </row>
    <row r="881" spans="3:3">
      <c r="C881" s="6"/>
    </row>
    <row r="882" spans="3:3">
      <c r="C882" s="6"/>
    </row>
    <row r="883" spans="3:3">
      <c r="C883" s="6"/>
    </row>
    <row r="884" spans="3:3">
      <c r="C884" s="6"/>
    </row>
    <row r="885" spans="3:3">
      <c r="C885" s="6"/>
    </row>
    <row r="886" spans="3:3">
      <c r="C886" s="6"/>
    </row>
    <row r="887" spans="3:3">
      <c r="C887" s="6"/>
    </row>
    <row r="888" spans="3:3">
      <c r="C888" s="6"/>
    </row>
    <row r="889" spans="3:3">
      <c r="C889" s="6"/>
    </row>
    <row r="890" spans="3:3">
      <c r="C890" s="6"/>
    </row>
    <row r="891" spans="3:3">
      <c r="C891" s="6"/>
    </row>
    <row r="892" spans="3:3">
      <c r="C892" s="6"/>
    </row>
    <row r="893" spans="3:3">
      <c r="C893" s="6"/>
    </row>
    <row r="894" spans="3:3">
      <c r="C894" s="6"/>
    </row>
    <row r="895" spans="3:3">
      <c r="C895" s="6"/>
    </row>
    <row r="896" spans="3:3">
      <c r="C896" s="6"/>
    </row>
    <row r="897" spans="3:3">
      <c r="C897" s="6"/>
    </row>
    <row r="898" spans="3:3">
      <c r="C898" s="6"/>
    </row>
    <row r="899" spans="3:3">
      <c r="C899" s="6"/>
    </row>
    <row r="900" spans="3:3">
      <c r="C900" s="6"/>
    </row>
    <row r="901" spans="3:3">
      <c r="C901" s="6"/>
    </row>
    <row r="902" spans="3:3">
      <c r="C902" s="6"/>
    </row>
    <row r="903" spans="3:3">
      <c r="C903" s="6"/>
    </row>
    <row r="904" spans="3:3">
      <c r="C904" s="6"/>
    </row>
    <row r="905" spans="3:3">
      <c r="C905" s="6"/>
    </row>
    <row r="906" spans="3:3">
      <c r="C906" s="6"/>
    </row>
    <row r="907" spans="3:3">
      <c r="C907" s="6"/>
    </row>
    <row r="908" spans="3:3">
      <c r="C908" s="6"/>
    </row>
    <row r="909" spans="3:3">
      <c r="C909" s="6"/>
    </row>
    <row r="910" spans="3:3">
      <c r="C910" s="6"/>
    </row>
    <row r="911" spans="3:3">
      <c r="C911" s="6"/>
    </row>
    <row r="912" spans="3:3">
      <c r="C912" s="6"/>
    </row>
    <row r="913" spans="3:3">
      <c r="C913" s="6"/>
    </row>
    <row r="914" spans="3:3">
      <c r="C914" s="6"/>
    </row>
    <row r="915" spans="3:3">
      <c r="C915" s="6"/>
    </row>
    <row r="916" spans="3:3">
      <c r="C916" s="6"/>
    </row>
    <row r="917" spans="3:3">
      <c r="C917" s="6"/>
    </row>
    <row r="918" spans="3:3">
      <c r="C918" s="6"/>
    </row>
    <row r="919" spans="3:3">
      <c r="C919" s="6"/>
    </row>
    <row r="920" spans="3:3">
      <c r="C920" s="6"/>
    </row>
    <row r="921" spans="3:3">
      <c r="C921" s="6"/>
    </row>
    <row r="922" spans="3:3">
      <c r="C922" s="6"/>
    </row>
    <row r="923" spans="3:3">
      <c r="C923" s="6"/>
    </row>
    <row r="924" spans="3:3">
      <c r="C924" s="6"/>
    </row>
    <row r="925" spans="3:3">
      <c r="C925" s="6"/>
    </row>
    <row r="926" spans="3:3">
      <c r="C926" s="6"/>
    </row>
    <row r="927" spans="3:3">
      <c r="C927" s="6"/>
    </row>
    <row r="928" spans="3:3">
      <c r="C928" s="6"/>
    </row>
    <row r="929" spans="3:3">
      <c r="C929" s="6"/>
    </row>
    <row r="930" spans="3:3">
      <c r="C930" s="6"/>
    </row>
    <row r="931" spans="3:3">
      <c r="C931" s="6"/>
    </row>
    <row r="932" spans="3:3">
      <c r="C932" s="6"/>
    </row>
    <row r="933" spans="3:3">
      <c r="C933" s="6"/>
    </row>
    <row r="934" spans="3:3">
      <c r="C934" s="6"/>
    </row>
    <row r="935" spans="3:3">
      <c r="C935" s="6"/>
    </row>
    <row r="936" spans="3:3">
      <c r="C936" s="6"/>
    </row>
    <row r="937" spans="3:3">
      <c r="C937" s="6"/>
    </row>
    <row r="938" spans="3:3">
      <c r="C938" s="6"/>
    </row>
    <row r="939" spans="3:3">
      <c r="C939" s="6"/>
    </row>
    <row r="940" spans="3:3">
      <c r="C940" s="6"/>
    </row>
    <row r="941" spans="3:3">
      <c r="C941" s="6"/>
    </row>
    <row r="942" spans="3:3">
      <c r="C942" s="6"/>
    </row>
    <row r="943" spans="3:3">
      <c r="C943" s="6"/>
    </row>
    <row r="944" spans="3:3">
      <c r="C944" s="6"/>
    </row>
    <row r="945" spans="3:3">
      <c r="C945" s="6"/>
    </row>
    <row r="946" spans="3:3">
      <c r="C946" s="6"/>
    </row>
    <row r="947" spans="3:3">
      <c r="C947" s="6"/>
    </row>
    <row r="948" spans="3:3">
      <c r="C948" s="6"/>
    </row>
    <row r="949" spans="3:3">
      <c r="C949" s="6"/>
    </row>
    <row r="950" spans="3:3">
      <c r="C950" s="6"/>
    </row>
    <row r="951" spans="3:3">
      <c r="C951" s="6"/>
    </row>
    <row r="952" spans="3:3">
      <c r="C952" s="6"/>
    </row>
    <row r="953" spans="3:3">
      <c r="C953" s="6"/>
    </row>
    <row r="954" spans="3:3">
      <c r="C954" s="6"/>
    </row>
    <row r="955" spans="3:3">
      <c r="C955" s="6"/>
    </row>
    <row r="956" spans="3:3">
      <c r="C956" s="6"/>
    </row>
    <row r="957" spans="3:3">
      <c r="C957" s="6"/>
    </row>
    <row r="958" spans="3:3">
      <c r="C958" s="6"/>
    </row>
    <row r="959" spans="3:3">
      <c r="C959" s="6"/>
    </row>
    <row r="960" spans="3:3">
      <c r="C960" s="6"/>
    </row>
    <row r="961" spans="3:3">
      <c r="C961" s="6"/>
    </row>
    <row r="962" spans="3:3">
      <c r="C962" s="6"/>
    </row>
    <row r="963" spans="3:3">
      <c r="C963" s="6"/>
    </row>
    <row r="964" spans="3:3">
      <c r="C964" s="6"/>
    </row>
    <row r="965" spans="3:3">
      <c r="C965" s="6"/>
    </row>
    <row r="966" spans="3:3">
      <c r="C966" s="6"/>
    </row>
    <row r="967" spans="3:3">
      <c r="C967" s="6"/>
    </row>
    <row r="968" spans="3:3">
      <c r="C968" s="6"/>
    </row>
    <row r="969" spans="3:3">
      <c r="C969" s="6"/>
    </row>
    <row r="970" spans="3:3">
      <c r="C970" s="6"/>
    </row>
    <row r="971" spans="3:3">
      <c r="C971" s="6"/>
    </row>
    <row r="972" spans="3:3">
      <c r="C972" s="6"/>
    </row>
    <row r="973" spans="3:3">
      <c r="C973" s="6"/>
    </row>
    <row r="974" spans="3:3">
      <c r="C974" s="6"/>
    </row>
    <row r="975" spans="3:3">
      <c r="C975" s="6"/>
    </row>
    <row r="976" spans="3:3">
      <c r="C976" s="6"/>
    </row>
    <row r="977" spans="3:3">
      <c r="C977" s="6"/>
    </row>
    <row r="978" spans="3:3">
      <c r="C978" s="6"/>
    </row>
    <row r="979" spans="3:3">
      <c r="C979" s="6"/>
    </row>
    <row r="980" spans="3:3">
      <c r="C980" s="6"/>
    </row>
    <row r="981" spans="3:3">
      <c r="C981" s="6"/>
    </row>
    <row r="982" spans="3:3">
      <c r="C982" s="6"/>
    </row>
    <row r="983" spans="3:3">
      <c r="C983" s="6"/>
    </row>
    <row r="984" spans="3:3">
      <c r="C984" s="6"/>
    </row>
    <row r="985" spans="3:3">
      <c r="C985" s="6"/>
    </row>
    <row r="986" spans="3:3">
      <c r="C986" s="6"/>
    </row>
    <row r="987" spans="3:3">
      <c r="C987" s="6"/>
    </row>
    <row r="988" spans="3:3">
      <c r="C988" s="6"/>
    </row>
    <row r="989" spans="3:3">
      <c r="C989" s="6"/>
    </row>
    <row r="990" spans="3:3">
      <c r="C990" s="6"/>
    </row>
    <row r="991" spans="3:3">
      <c r="C991" s="6"/>
    </row>
    <row r="992" spans="3:3">
      <c r="C992" s="6"/>
    </row>
    <row r="993" spans="3:3">
      <c r="C993" s="6"/>
    </row>
    <row r="994" spans="3:3">
      <c r="C994" s="6"/>
    </row>
    <row r="995" spans="3:3">
      <c r="C995" s="6"/>
    </row>
    <row r="996" spans="3:3">
      <c r="C996" s="6"/>
    </row>
    <row r="997" spans="3:3">
      <c r="C997" s="6"/>
    </row>
    <row r="998" spans="3:3">
      <c r="C998" s="6"/>
    </row>
    <row r="999" spans="3:3">
      <c r="C999" s="6"/>
    </row>
    <row r="1000" spans="3:3">
      <c r="C1000" s="6"/>
    </row>
    <row r="1001" spans="3:3">
      <c r="C1001" s="6"/>
    </row>
    <row r="1002" spans="3:3">
      <c r="C1002" s="6"/>
    </row>
    <row r="1003" spans="3:3">
      <c r="C1003" s="6"/>
    </row>
    <row r="1004" spans="3:3">
      <c r="C1004" s="6"/>
    </row>
    <row r="1005" spans="3:3">
      <c r="C1005" s="6"/>
    </row>
    <row r="1006" spans="3:3">
      <c r="C1006" s="6"/>
    </row>
    <row r="1007" spans="3:3">
      <c r="C1007" s="6"/>
    </row>
    <row r="1008" spans="3:3">
      <c r="C1008" s="6"/>
    </row>
    <row r="1009" spans="3:3">
      <c r="C1009" s="6"/>
    </row>
    <row r="1010" spans="3:3">
      <c r="C1010" s="6"/>
    </row>
    <row r="1011" spans="3:3">
      <c r="C1011" s="6"/>
    </row>
    <row r="1012" spans="3:3">
      <c r="C1012" s="6"/>
    </row>
    <row r="1013" spans="3:3">
      <c r="C1013" s="6"/>
    </row>
    <row r="1014" spans="3:3">
      <c r="C1014" s="6"/>
    </row>
    <row r="1015" spans="3:3">
      <c r="C1015" s="6"/>
    </row>
    <row r="1016" spans="3:3">
      <c r="C1016" s="6"/>
    </row>
    <row r="1017" spans="3:3">
      <c r="C1017" s="6"/>
    </row>
    <row r="1018" spans="3:3">
      <c r="C1018" s="6"/>
    </row>
    <row r="1019" spans="3:3">
      <c r="C1019" s="6"/>
    </row>
    <row r="1020" spans="3:3">
      <c r="C1020" s="6"/>
    </row>
    <row r="1021" spans="3:3">
      <c r="C1021" s="6"/>
    </row>
    <row r="1022" spans="3:3">
      <c r="C1022" s="6"/>
    </row>
    <row r="1023" spans="3:3">
      <c r="C1023" s="6"/>
    </row>
    <row r="1024" spans="3:3">
      <c r="C1024" s="6"/>
    </row>
    <row r="1025" spans="3:3">
      <c r="C1025" s="6"/>
    </row>
    <row r="1026" spans="3:3">
      <c r="C1026" s="6"/>
    </row>
    <row r="1027" spans="3:3">
      <c r="C1027" s="6"/>
    </row>
    <row r="1028" spans="3:3">
      <c r="C1028" s="6"/>
    </row>
    <row r="1029" spans="3:3">
      <c r="C1029" s="6"/>
    </row>
    <row r="1030" spans="3:3">
      <c r="C1030" s="6"/>
    </row>
    <row r="1031" spans="3:3">
      <c r="C1031" s="6"/>
    </row>
    <row r="1032" spans="3:3">
      <c r="C1032" s="6"/>
    </row>
    <row r="1033" spans="3:3">
      <c r="C1033" s="6"/>
    </row>
    <row r="1034" spans="3:3">
      <c r="C1034" s="6"/>
    </row>
    <row r="1035" spans="3:3">
      <c r="C1035" s="6"/>
    </row>
    <row r="1036" spans="3:3">
      <c r="C1036" s="6"/>
    </row>
    <row r="1037" spans="3:3">
      <c r="C1037" s="6"/>
    </row>
    <row r="1038" spans="3:3">
      <c r="C1038" s="6"/>
    </row>
    <row r="1039" spans="3:3">
      <c r="C1039" s="6"/>
    </row>
    <row r="1040" spans="3:3">
      <c r="C1040" s="6"/>
    </row>
    <row r="1041" spans="3:3">
      <c r="C1041" s="6"/>
    </row>
    <row r="1042" spans="3:3">
      <c r="C1042" s="6"/>
    </row>
    <row r="1043" spans="3:3">
      <c r="C1043" s="6"/>
    </row>
    <row r="1044" spans="3:3">
      <c r="C1044" s="6"/>
    </row>
    <row r="1045" spans="3:3">
      <c r="C1045" s="6"/>
    </row>
    <row r="1046" spans="3:3">
      <c r="C1046" s="6"/>
    </row>
    <row r="1047" spans="3:3">
      <c r="C1047" s="6"/>
    </row>
    <row r="1048" spans="3:3">
      <c r="C1048" s="6"/>
    </row>
    <row r="1049" spans="3:3">
      <c r="C1049" s="6"/>
    </row>
    <row r="1050" spans="3:3">
      <c r="C1050" s="6"/>
    </row>
    <row r="1051" spans="3:3">
      <c r="C1051" s="6"/>
    </row>
    <row r="1052" spans="3:3">
      <c r="C1052" s="6"/>
    </row>
    <row r="1053" spans="3:3">
      <c r="C1053" s="6"/>
    </row>
    <row r="1054" spans="3:3">
      <c r="C1054" s="6"/>
    </row>
    <row r="1055" spans="3:3">
      <c r="C1055" s="6"/>
    </row>
    <row r="1056" spans="3:3">
      <c r="C1056" s="6"/>
    </row>
    <row r="1057" spans="3:3">
      <c r="C1057" s="6"/>
    </row>
    <row r="1058" spans="3:3">
      <c r="C1058" s="6"/>
    </row>
    <row r="1059" spans="3:3">
      <c r="C1059" s="6"/>
    </row>
    <row r="1060" spans="3:3">
      <c r="C1060" s="6"/>
    </row>
    <row r="1061" spans="3:3">
      <c r="C1061" s="6"/>
    </row>
    <row r="1062" spans="3:3">
      <c r="C1062" s="6"/>
    </row>
    <row r="1063" spans="3:3">
      <c r="C1063" s="6"/>
    </row>
    <row r="1064" spans="3:3">
      <c r="C1064" s="6"/>
    </row>
    <row r="1065" spans="3:3">
      <c r="C1065" s="6"/>
    </row>
    <row r="1066" spans="3:3">
      <c r="C1066" s="6"/>
    </row>
    <row r="1067" spans="3:3">
      <c r="C1067" s="6"/>
    </row>
    <row r="1068" spans="3:3">
      <c r="C1068" s="6"/>
    </row>
    <row r="1069" spans="3:3">
      <c r="C1069" s="6"/>
    </row>
    <row r="1070" spans="3:3">
      <c r="C1070" s="6"/>
    </row>
    <row r="1071" spans="3:3">
      <c r="C1071" s="6"/>
    </row>
    <row r="1072" spans="3:3">
      <c r="C1072" s="6"/>
    </row>
    <row r="1073" spans="3:3">
      <c r="C1073" s="6"/>
    </row>
    <row r="1074" spans="3:3">
      <c r="C1074" s="6"/>
    </row>
    <row r="1075" spans="3:3">
      <c r="C1075" s="6"/>
    </row>
    <row r="1076" spans="3:3">
      <c r="C1076" s="6"/>
    </row>
    <row r="1077" spans="3:3">
      <c r="C1077" s="6"/>
    </row>
    <row r="1078" spans="3:3">
      <c r="C1078" s="6"/>
    </row>
    <row r="1079" spans="3:3">
      <c r="C1079" s="6"/>
    </row>
    <row r="1080" spans="3:3">
      <c r="C1080" s="6"/>
    </row>
    <row r="1081" spans="3:3">
      <c r="C1081" s="6"/>
    </row>
    <row r="1082" spans="3:3">
      <c r="C1082" s="6"/>
    </row>
    <row r="1083" spans="3:3">
      <c r="C1083" s="6"/>
    </row>
    <row r="1084" spans="3:3">
      <c r="C1084" s="6"/>
    </row>
    <row r="1085" spans="3:3">
      <c r="C1085" s="6"/>
    </row>
    <row r="1086" spans="3:3">
      <c r="C1086" s="6"/>
    </row>
    <row r="1087" spans="3:3">
      <c r="C1087" s="6"/>
    </row>
    <row r="1088" spans="3:3">
      <c r="C1088" s="6"/>
    </row>
    <row r="1089" spans="3:3">
      <c r="C1089" s="6"/>
    </row>
    <row r="1090" spans="3:3">
      <c r="C1090" s="6"/>
    </row>
    <row r="1091" spans="3:3">
      <c r="C1091" s="6"/>
    </row>
    <row r="1092" spans="3:3">
      <c r="C1092" s="6"/>
    </row>
    <row r="1093" spans="3:3">
      <c r="C1093" s="6"/>
    </row>
    <row r="1094" spans="3:3">
      <c r="C1094" s="6"/>
    </row>
    <row r="1095" spans="3:3">
      <c r="C1095" s="6"/>
    </row>
    <row r="1096" spans="3:3">
      <c r="C1096" s="6"/>
    </row>
    <row r="1097" spans="3:3">
      <c r="C1097" s="6"/>
    </row>
    <row r="1098" spans="3:3">
      <c r="C1098" s="6"/>
    </row>
    <row r="1099" spans="3:3">
      <c r="C1099" s="6"/>
    </row>
    <row r="1100" spans="3:3">
      <c r="C1100" s="6"/>
    </row>
    <row r="1101" spans="3:3">
      <c r="C1101" s="6"/>
    </row>
    <row r="1102" spans="3:3">
      <c r="C1102" s="6"/>
    </row>
    <row r="1103" spans="3:3">
      <c r="C1103" s="6"/>
    </row>
    <row r="1104" spans="3:3">
      <c r="C1104" s="6"/>
    </row>
    <row r="1105" spans="3:3">
      <c r="C1105" s="6"/>
    </row>
    <row r="1106" spans="3:3">
      <c r="C1106" s="6"/>
    </row>
    <row r="1107" spans="3:3">
      <c r="C1107" s="6"/>
    </row>
    <row r="1108" spans="3:3">
      <c r="C1108" s="6"/>
    </row>
    <row r="1109" spans="3:3">
      <c r="C1109" s="6"/>
    </row>
    <row r="1110" spans="3:3">
      <c r="C1110" s="6"/>
    </row>
    <row r="1111" spans="3:3">
      <c r="C1111" s="6"/>
    </row>
    <row r="1112" spans="3:3">
      <c r="C1112" s="6"/>
    </row>
    <row r="1113" spans="3:3">
      <c r="C1113" s="6"/>
    </row>
    <row r="1114" spans="3:3">
      <c r="C1114" s="6"/>
    </row>
    <row r="1115" spans="3:3">
      <c r="C1115" s="6"/>
    </row>
    <row r="1116" spans="3:3">
      <c r="C1116" s="6"/>
    </row>
    <row r="1117" spans="3:3">
      <c r="C1117" s="6"/>
    </row>
    <row r="1118" spans="3:3">
      <c r="C1118" s="6"/>
    </row>
    <row r="1119" spans="3:3">
      <c r="C1119" s="6"/>
    </row>
    <row r="1120" spans="3:3">
      <c r="C1120" s="6"/>
    </row>
    <row r="1121" spans="3:3">
      <c r="C1121" s="6"/>
    </row>
    <row r="1122" spans="3:3">
      <c r="C1122" s="6"/>
    </row>
    <row r="1123" spans="3:3">
      <c r="C1123" s="6"/>
    </row>
    <row r="1124" spans="3:3">
      <c r="C1124" s="6"/>
    </row>
    <row r="1125" spans="3:3">
      <c r="C1125" s="6"/>
    </row>
    <row r="1126" spans="3:3">
      <c r="C1126" s="6"/>
    </row>
    <row r="1127" spans="3:3">
      <c r="C1127" s="6"/>
    </row>
    <row r="1128" spans="3:3">
      <c r="C1128" s="6"/>
    </row>
    <row r="1129" spans="3:3">
      <c r="C1129" s="6"/>
    </row>
    <row r="1130" spans="3:3">
      <c r="C1130" s="6"/>
    </row>
    <row r="1131" spans="3:3">
      <c r="C1131" s="6"/>
    </row>
    <row r="1132" spans="3:3">
      <c r="C1132" s="6"/>
    </row>
    <row r="1133" spans="3:3">
      <c r="C1133" s="6"/>
    </row>
    <row r="1134" spans="3:3">
      <c r="C1134" s="6"/>
    </row>
    <row r="1135" spans="3:3">
      <c r="C1135" s="6"/>
    </row>
    <row r="1136" spans="3:3">
      <c r="C1136" s="6"/>
    </row>
    <row r="1137" spans="3:3">
      <c r="C1137" s="6"/>
    </row>
    <row r="1138" spans="3:3">
      <c r="C1138" s="6"/>
    </row>
    <row r="1139" spans="3:3">
      <c r="C1139" s="6"/>
    </row>
    <row r="1140" spans="3:3">
      <c r="C1140" s="6"/>
    </row>
    <row r="1141" spans="3:3">
      <c r="C1141" s="6"/>
    </row>
    <row r="1142" spans="3:3">
      <c r="C1142" s="6"/>
    </row>
    <row r="1143" spans="3:3">
      <c r="C1143" s="6"/>
    </row>
    <row r="1144" spans="3:3">
      <c r="C1144" s="6"/>
    </row>
    <row r="1145" spans="3:3">
      <c r="C1145" s="6"/>
    </row>
    <row r="1146" spans="3:3">
      <c r="C1146" s="6"/>
    </row>
    <row r="1147" spans="3:3">
      <c r="C1147" s="6"/>
    </row>
    <row r="1148" spans="3:3">
      <c r="C1148" s="6"/>
    </row>
    <row r="1149" spans="3:3">
      <c r="C1149" s="6"/>
    </row>
    <row r="1150" spans="3:3">
      <c r="C1150" s="6"/>
    </row>
    <row r="1151" spans="3:3">
      <c r="C1151" s="6"/>
    </row>
    <row r="1152" spans="3:3">
      <c r="C1152" s="6"/>
    </row>
    <row r="1153" spans="3:3">
      <c r="C1153" s="6"/>
    </row>
    <row r="1154" spans="3:3">
      <c r="C1154" s="6"/>
    </row>
    <row r="1155" spans="3:3">
      <c r="C1155" s="6"/>
    </row>
    <row r="1156" spans="3:3">
      <c r="C1156" s="6"/>
    </row>
    <row r="1157" spans="3:3">
      <c r="C1157" s="6"/>
    </row>
    <row r="1158" spans="3:3">
      <c r="C1158" s="6"/>
    </row>
    <row r="1159" spans="3:3">
      <c r="C1159" s="6"/>
    </row>
    <row r="1160" spans="3:3">
      <c r="C1160" s="6"/>
    </row>
    <row r="1161" spans="3:3">
      <c r="C1161" s="6"/>
    </row>
    <row r="1162" spans="3:3">
      <c r="C1162" s="6"/>
    </row>
    <row r="1163" spans="3:3">
      <c r="C1163" s="6"/>
    </row>
    <row r="1164" spans="3:3">
      <c r="C1164" s="6"/>
    </row>
    <row r="1165" spans="3:3">
      <c r="C1165" s="6"/>
    </row>
    <row r="1166" spans="3:3">
      <c r="C1166" s="6"/>
    </row>
    <row r="1167" spans="3:3">
      <c r="C1167" s="6"/>
    </row>
    <row r="1168" spans="3:3">
      <c r="C1168" s="6"/>
    </row>
    <row r="1169" spans="3:3">
      <c r="C1169" s="6"/>
    </row>
    <row r="1170" spans="3:3">
      <c r="C1170" s="6"/>
    </row>
    <row r="1171" spans="3:3">
      <c r="C1171" s="6"/>
    </row>
    <row r="1172" spans="3:3">
      <c r="C1172" s="6"/>
    </row>
    <row r="1173" spans="3:3">
      <c r="C1173" s="6"/>
    </row>
    <row r="1174" spans="3:3">
      <c r="C1174" s="6"/>
    </row>
    <row r="1175" spans="3:3">
      <c r="C1175" s="6"/>
    </row>
    <row r="1176" spans="3:3">
      <c r="C1176" s="6"/>
    </row>
    <row r="1177" spans="3:3">
      <c r="C1177" s="6"/>
    </row>
    <row r="1178" spans="3:3">
      <c r="C1178" s="6"/>
    </row>
    <row r="1179" spans="3:3">
      <c r="C1179" s="6"/>
    </row>
    <row r="1180" spans="3:3">
      <c r="C1180" s="6"/>
    </row>
    <row r="1181" spans="3:3">
      <c r="C1181" s="6"/>
    </row>
    <row r="1182" spans="3:3">
      <c r="C1182" s="6"/>
    </row>
    <row r="1183" spans="3:3">
      <c r="C1183" s="6"/>
    </row>
    <row r="1184" spans="3:3">
      <c r="C1184" s="6"/>
    </row>
    <row r="1185" spans="3:3">
      <c r="C1185" s="6"/>
    </row>
    <row r="1186" spans="3:3">
      <c r="C1186" s="6"/>
    </row>
    <row r="1187" spans="3:3">
      <c r="C1187" s="6"/>
    </row>
    <row r="1188" spans="3:3">
      <c r="C1188" s="6"/>
    </row>
    <row r="1189" spans="3:3">
      <c r="C1189" s="6"/>
    </row>
    <row r="1190" spans="3:3">
      <c r="C1190" s="6"/>
    </row>
    <row r="1191" spans="3:3">
      <c r="C1191" s="6"/>
    </row>
    <row r="1192" spans="3:3">
      <c r="C1192" s="6"/>
    </row>
    <row r="1193" spans="3:3">
      <c r="C1193" s="6"/>
    </row>
    <row r="1194" spans="3:3">
      <c r="C1194" s="6"/>
    </row>
    <row r="1195" spans="3:3">
      <c r="C1195" s="6"/>
    </row>
    <row r="1196" spans="3:3">
      <c r="C1196" s="6"/>
    </row>
    <row r="1197" spans="3:3">
      <c r="C1197" s="6"/>
    </row>
    <row r="1198" spans="3:3">
      <c r="C1198" s="6"/>
    </row>
    <row r="1199" spans="3:3">
      <c r="C1199" s="6"/>
    </row>
    <row r="1200" spans="3:3">
      <c r="C1200" s="6"/>
    </row>
    <row r="1201" spans="3:3">
      <c r="C1201" s="6"/>
    </row>
    <row r="1202" spans="3:3">
      <c r="C1202" s="6"/>
    </row>
    <row r="1203" spans="3:3">
      <c r="C1203" s="6"/>
    </row>
    <row r="1204" spans="3:3">
      <c r="C1204" s="6"/>
    </row>
    <row r="1205" spans="3:3">
      <c r="C1205" s="6"/>
    </row>
    <row r="1206" spans="3:3">
      <c r="C1206" s="6"/>
    </row>
    <row r="1207" spans="3:3">
      <c r="C1207" s="6"/>
    </row>
    <row r="1208" spans="3:3">
      <c r="C1208" s="6"/>
    </row>
    <row r="1209" spans="3:3">
      <c r="C1209" s="6"/>
    </row>
    <row r="1210" spans="3:3">
      <c r="C1210" s="6"/>
    </row>
    <row r="1211" spans="3:3">
      <c r="C1211" s="6"/>
    </row>
    <row r="1212" spans="3:3">
      <c r="C1212" s="6"/>
    </row>
    <row r="1213" spans="3:3">
      <c r="C1213" s="6"/>
    </row>
    <row r="1214" spans="3:3">
      <c r="C1214" s="6"/>
    </row>
    <row r="1215" spans="3:3">
      <c r="C1215" s="6"/>
    </row>
    <row r="1216" spans="3:3">
      <c r="C1216" s="6"/>
    </row>
    <row r="1217" spans="3:3">
      <c r="C1217" s="6"/>
    </row>
    <row r="1218" spans="3:3">
      <c r="C1218" s="6"/>
    </row>
    <row r="1219" spans="3:3">
      <c r="C1219" s="6"/>
    </row>
    <row r="1220" spans="3:3">
      <c r="C1220" s="6"/>
    </row>
    <row r="1221" spans="3:3">
      <c r="C1221" s="6"/>
    </row>
    <row r="1222" spans="3:3">
      <c r="C1222" s="6"/>
    </row>
    <row r="1223" spans="3:3">
      <c r="C1223" s="6"/>
    </row>
    <row r="1224" spans="3:3">
      <c r="C1224" s="6"/>
    </row>
    <row r="1225" spans="3:3">
      <c r="C1225" s="6"/>
    </row>
    <row r="1226" spans="3:3">
      <c r="C1226" s="6"/>
    </row>
    <row r="1227" spans="3:3">
      <c r="C1227" s="6"/>
    </row>
    <row r="1228" spans="3:3">
      <c r="C1228" s="6"/>
    </row>
    <row r="1229" spans="3:3">
      <c r="C1229" s="6"/>
    </row>
    <row r="1230" spans="3:3">
      <c r="C1230" s="6"/>
    </row>
    <row r="1231" spans="3:3">
      <c r="C1231" s="6"/>
    </row>
    <row r="1232" spans="3:3">
      <c r="C1232" s="6"/>
    </row>
    <row r="1233" spans="3:3">
      <c r="C1233" s="6"/>
    </row>
    <row r="1234" spans="3:3">
      <c r="C1234" s="6"/>
    </row>
    <row r="1235" spans="3:3">
      <c r="C1235" s="6"/>
    </row>
    <row r="1236" spans="3:3">
      <c r="C1236" s="6"/>
    </row>
    <row r="1237" spans="3:3">
      <c r="C1237" s="6"/>
    </row>
    <row r="1238" spans="3:3">
      <c r="C1238" s="6"/>
    </row>
    <row r="1239" spans="3:3">
      <c r="C1239" s="6"/>
    </row>
    <row r="1240" spans="3:3">
      <c r="C1240" s="6"/>
    </row>
    <row r="1241" spans="3:3">
      <c r="C1241" s="6"/>
    </row>
    <row r="1242" spans="3:3">
      <c r="C1242" s="6"/>
    </row>
    <row r="1243" spans="3:3">
      <c r="C1243" s="6"/>
    </row>
    <row r="1244" spans="3:3">
      <c r="C1244" s="6"/>
    </row>
    <row r="1245" spans="3:3">
      <c r="C1245" s="6"/>
    </row>
    <row r="1246" spans="3:3">
      <c r="C1246" s="6"/>
    </row>
    <row r="1247" spans="3:3">
      <c r="C1247" s="6"/>
    </row>
    <row r="1248" spans="3:3">
      <c r="C1248" s="6"/>
    </row>
    <row r="1249" spans="3:3">
      <c r="C1249" s="6"/>
    </row>
    <row r="1250" spans="3:3">
      <c r="C1250" s="6"/>
    </row>
    <row r="1251" spans="3:3">
      <c r="C1251" s="6"/>
    </row>
    <row r="1252" spans="3:3">
      <c r="C1252" s="6"/>
    </row>
    <row r="1253" spans="3:3">
      <c r="C1253" s="6"/>
    </row>
    <row r="1254" spans="3:3">
      <c r="C1254" s="6"/>
    </row>
    <row r="1255" spans="3:3">
      <c r="C1255" s="6"/>
    </row>
    <row r="1256" spans="3:3">
      <c r="C1256" s="6"/>
    </row>
    <row r="1257" spans="3:3">
      <c r="C1257" s="6"/>
    </row>
    <row r="1258" spans="3:3">
      <c r="C1258" s="6"/>
    </row>
    <row r="1259" spans="3:3">
      <c r="C1259" s="6"/>
    </row>
    <row r="1260" spans="3:3">
      <c r="C1260" s="6"/>
    </row>
    <row r="1261" spans="3:3">
      <c r="C1261" s="6"/>
    </row>
    <row r="1262" spans="3:3">
      <c r="C1262" s="6"/>
    </row>
    <row r="1263" spans="3:3">
      <c r="C1263" s="6"/>
    </row>
    <row r="1264" spans="3:3">
      <c r="C1264" s="6"/>
    </row>
    <row r="1265" spans="3:3">
      <c r="C1265" s="6"/>
    </row>
    <row r="1266" spans="3:3">
      <c r="C1266" s="6"/>
    </row>
    <row r="1267" spans="3:3">
      <c r="C1267" s="6"/>
    </row>
    <row r="1268" spans="3:3">
      <c r="C1268" s="6"/>
    </row>
    <row r="1269" spans="3:3">
      <c r="C1269" s="6"/>
    </row>
    <row r="1270" spans="3:3">
      <c r="C1270" s="6"/>
    </row>
    <row r="1271" spans="3:3">
      <c r="C1271" s="6"/>
    </row>
    <row r="1272" spans="3:3">
      <c r="C1272" s="6"/>
    </row>
    <row r="1273" spans="3:3">
      <c r="C1273" s="6"/>
    </row>
    <row r="1274" spans="3:3">
      <c r="C1274" s="6"/>
    </row>
    <row r="1275" spans="3:3">
      <c r="C1275" s="6"/>
    </row>
    <row r="1276" spans="3:3">
      <c r="C1276" s="6"/>
    </row>
    <row r="1277" spans="3:3">
      <c r="C1277" s="6"/>
    </row>
    <row r="1278" spans="3:3">
      <c r="C1278" s="6"/>
    </row>
    <row r="1279" spans="3:3">
      <c r="C1279" s="6"/>
    </row>
    <row r="1280" spans="3:3">
      <c r="C1280" s="6"/>
    </row>
    <row r="1281" spans="3:3">
      <c r="C1281" s="6"/>
    </row>
    <row r="1282" spans="3:3">
      <c r="C1282" s="6"/>
    </row>
    <row r="1283" spans="3:3">
      <c r="C1283" s="6"/>
    </row>
    <row r="1284" spans="3:3">
      <c r="C1284" s="6"/>
    </row>
    <row r="1285" spans="3:3">
      <c r="C1285" s="6"/>
    </row>
    <row r="1286" spans="3:3">
      <c r="C1286" s="6"/>
    </row>
    <row r="1287" spans="3:3">
      <c r="C1287" s="6"/>
    </row>
    <row r="1288" spans="3:3">
      <c r="C1288" s="6"/>
    </row>
    <row r="1289" spans="3:3">
      <c r="C1289" s="6"/>
    </row>
    <row r="1290" spans="3:3">
      <c r="C1290" s="6"/>
    </row>
    <row r="1291" spans="3:3">
      <c r="C1291" s="6"/>
    </row>
    <row r="1292" spans="3:3">
      <c r="C1292" s="6"/>
    </row>
    <row r="1293" spans="3:3">
      <c r="C1293" s="6"/>
    </row>
    <row r="1294" spans="3:3">
      <c r="C1294" s="6"/>
    </row>
    <row r="1295" spans="3:3">
      <c r="C1295" s="6"/>
    </row>
    <row r="1296" spans="3:3">
      <c r="C1296" s="6"/>
    </row>
    <row r="1297" spans="3:3">
      <c r="C1297" s="6"/>
    </row>
    <row r="1298" spans="3:3">
      <c r="C1298" s="6"/>
    </row>
    <row r="1299" spans="3:3">
      <c r="C1299" s="6"/>
    </row>
    <row r="1300" spans="3:3">
      <c r="C1300" s="6"/>
    </row>
    <row r="1301" spans="3:3">
      <c r="C1301" s="6"/>
    </row>
    <row r="1302" spans="3:3">
      <c r="C1302" s="6"/>
    </row>
    <row r="1303" spans="3:3">
      <c r="C1303" s="6"/>
    </row>
    <row r="1304" spans="3:3">
      <c r="C1304" s="6"/>
    </row>
    <row r="1305" spans="3:3">
      <c r="C1305" s="6"/>
    </row>
    <row r="1306" spans="3:3">
      <c r="C1306" s="6"/>
    </row>
    <row r="1307" spans="3:3">
      <c r="C1307" s="6"/>
    </row>
    <row r="1308" spans="3:3">
      <c r="C1308" s="6"/>
    </row>
    <row r="1309" spans="3:3">
      <c r="C1309" s="6"/>
    </row>
    <row r="1310" spans="3:3">
      <c r="C1310" s="6"/>
    </row>
    <row r="1311" spans="3:3">
      <c r="C1311" s="6"/>
    </row>
    <row r="1312" spans="3:3">
      <c r="C1312" s="6"/>
    </row>
    <row r="1313" spans="3:3">
      <c r="C1313" s="6"/>
    </row>
    <row r="1314" spans="3:3">
      <c r="C1314" s="6"/>
    </row>
    <row r="1315" spans="3:3">
      <c r="C1315" s="6"/>
    </row>
    <row r="1316" spans="3:3">
      <c r="C1316" s="6"/>
    </row>
    <row r="1317" spans="3:3">
      <c r="C1317" s="6"/>
    </row>
    <row r="1318" spans="3:3">
      <c r="C1318" s="6"/>
    </row>
    <row r="1319" spans="3:3">
      <c r="C1319" s="6"/>
    </row>
    <row r="1320" spans="3:3">
      <c r="C1320" s="6"/>
    </row>
    <row r="1321" spans="3:3">
      <c r="C1321" s="6"/>
    </row>
    <row r="1322" spans="3:3">
      <c r="C1322" s="6"/>
    </row>
    <row r="1323" spans="3:3">
      <c r="C1323" s="6"/>
    </row>
    <row r="1324" spans="3:3">
      <c r="C1324" s="6"/>
    </row>
    <row r="1325" spans="3:3">
      <c r="C1325" s="6"/>
    </row>
    <row r="1326" spans="3:3">
      <c r="C1326" s="6"/>
    </row>
    <row r="1327" spans="3:3">
      <c r="C1327" s="6"/>
    </row>
    <row r="1328" spans="3:3">
      <c r="C1328" s="6"/>
    </row>
    <row r="1329" spans="3:3">
      <c r="C1329" s="6"/>
    </row>
    <row r="1330" spans="3:3">
      <c r="C1330" s="6"/>
    </row>
    <row r="1331" spans="3:3">
      <c r="C1331" s="6"/>
    </row>
    <row r="1332" spans="3:3">
      <c r="C1332" s="6"/>
    </row>
    <row r="1333" spans="3:3">
      <c r="C1333" s="6"/>
    </row>
    <row r="1334" spans="3:3">
      <c r="C1334" s="6"/>
    </row>
    <row r="1335" spans="3:3">
      <c r="C1335" s="6"/>
    </row>
    <row r="1336" spans="3:3">
      <c r="C1336" s="6"/>
    </row>
    <row r="1337" spans="3:3">
      <c r="C1337" s="6"/>
    </row>
    <row r="1338" spans="3:3">
      <c r="C1338" s="6"/>
    </row>
    <row r="1339" spans="3:3">
      <c r="C1339" s="6"/>
    </row>
    <row r="1340" spans="3:3">
      <c r="C1340" s="6"/>
    </row>
    <row r="1341" spans="3:3">
      <c r="C1341" s="6"/>
    </row>
    <row r="1342" spans="3:3">
      <c r="C1342" s="6"/>
    </row>
    <row r="1343" spans="3:3">
      <c r="C1343" s="6"/>
    </row>
    <row r="1344" spans="3:3">
      <c r="C1344" s="6"/>
    </row>
    <row r="1345" spans="3:3">
      <c r="C1345" s="6"/>
    </row>
    <row r="1346" spans="3:3">
      <c r="C1346" s="6"/>
    </row>
    <row r="1347" spans="3:3">
      <c r="C1347" s="6"/>
    </row>
    <row r="1348" spans="3:3">
      <c r="C1348" s="6"/>
    </row>
    <row r="1349" spans="3:3">
      <c r="C1349" s="6"/>
    </row>
    <row r="1350" spans="3:3">
      <c r="C1350" s="6"/>
    </row>
    <row r="1351" spans="3:3">
      <c r="C1351" s="6"/>
    </row>
    <row r="1352" spans="3:3">
      <c r="C1352" s="6"/>
    </row>
    <row r="1353" spans="3:3">
      <c r="C1353" s="6"/>
    </row>
    <row r="1354" spans="3:3">
      <c r="C1354" s="6"/>
    </row>
    <row r="1355" spans="3:3">
      <c r="C1355" s="6"/>
    </row>
    <row r="1356" spans="3:3">
      <c r="C1356" s="6"/>
    </row>
    <row r="1357" spans="3:3">
      <c r="C1357" s="6"/>
    </row>
    <row r="1358" spans="3:3">
      <c r="C1358" s="6"/>
    </row>
    <row r="1359" spans="3:3">
      <c r="C1359" s="6"/>
    </row>
    <row r="1360" spans="3:3">
      <c r="C1360" s="6"/>
    </row>
    <row r="1361" spans="3:3">
      <c r="C1361" s="6"/>
    </row>
    <row r="1362" spans="3:3">
      <c r="C1362" s="6"/>
    </row>
    <row r="1363" spans="3:3">
      <c r="C1363" s="6"/>
    </row>
    <row r="1364" spans="3:3">
      <c r="C1364" s="6"/>
    </row>
    <row r="1365" spans="3:3">
      <c r="C1365" s="6"/>
    </row>
    <row r="1366" spans="3:3">
      <c r="C1366" s="6"/>
    </row>
    <row r="1367" spans="3:3">
      <c r="C1367" s="6"/>
    </row>
    <row r="1368" spans="3:3">
      <c r="C1368" s="6"/>
    </row>
    <row r="1369" spans="3:3">
      <c r="C1369" s="6"/>
    </row>
    <row r="1370" spans="3:3">
      <c r="C1370" s="6"/>
    </row>
    <row r="1371" spans="3:3">
      <c r="C1371" s="6"/>
    </row>
    <row r="1372" spans="3:3">
      <c r="C1372" s="6"/>
    </row>
    <row r="1373" spans="3:3">
      <c r="C1373" s="6"/>
    </row>
    <row r="1374" spans="3:3">
      <c r="C1374" s="6"/>
    </row>
    <row r="1375" spans="3:3">
      <c r="C1375" s="6"/>
    </row>
    <row r="1376" spans="3:3">
      <c r="C1376" s="6"/>
    </row>
    <row r="1377" spans="3:3">
      <c r="C1377" s="6"/>
    </row>
    <row r="1378" spans="3:3">
      <c r="C1378" s="6"/>
    </row>
    <row r="1379" spans="3:3">
      <c r="C1379" s="6"/>
    </row>
    <row r="1380" spans="3:3">
      <c r="C1380" s="6"/>
    </row>
    <row r="1381" spans="3:3">
      <c r="C1381" s="6"/>
    </row>
    <row r="1382" spans="3:3">
      <c r="C1382" s="6"/>
    </row>
    <row r="1383" spans="3:3">
      <c r="C1383" s="6"/>
    </row>
    <row r="1384" spans="3:3">
      <c r="C1384" s="6"/>
    </row>
    <row r="1385" spans="3:3">
      <c r="C1385" s="6"/>
    </row>
    <row r="1386" spans="3:3">
      <c r="C1386" s="6"/>
    </row>
    <row r="1387" spans="3:3">
      <c r="C1387" s="6"/>
    </row>
    <row r="1388" spans="3:3">
      <c r="C1388" s="6"/>
    </row>
    <row r="1389" spans="3:3">
      <c r="C1389" s="6"/>
    </row>
    <row r="1390" spans="3:3">
      <c r="C1390" s="6"/>
    </row>
    <row r="1391" spans="3:3">
      <c r="C1391" s="6"/>
    </row>
    <row r="1392" spans="3:3">
      <c r="C1392" s="6"/>
    </row>
    <row r="1393" spans="3:3">
      <c r="C1393" s="6"/>
    </row>
    <row r="1394" spans="3:3">
      <c r="C1394" s="6"/>
    </row>
    <row r="1395" spans="3:3">
      <c r="C1395" s="6"/>
    </row>
    <row r="1396" spans="3:3">
      <c r="C1396" s="6"/>
    </row>
    <row r="1397" spans="3:3">
      <c r="C1397" s="6"/>
    </row>
    <row r="1398" spans="3:3">
      <c r="C1398" s="6"/>
    </row>
    <row r="1399" spans="3:3">
      <c r="C1399" s="6"/>
    </row>
    <row r="1400" spans="3:3">
      <c r="C1400" s="6"/>
    </row>
    <row r="1401" spans="3:3">
      <c r="C1401" s="6"/>
    </row>
    <row r="1402" spans="3:3">
      <c r="C1402" s="6"/>
    </row>
    <row r="1403" spans="3:3">
      <c r="C1403" s="6"/>
    </row>
    <row r="1404" spans="3:3">
      <c r="C1404" s="6"/>
    </row>
    <row r="1405" spans="3:3">
      <c r="C1405" s="6"/>
    </row>
    <row r="1406" spans="3:3">
      <c r="C1406" s="6"/>
    </row>
    <row r="1407" spans="3:3">
      <c r="C1407" s="6"/>
    </row>
    <row r="1408" spans="3:3">
      <c r="C1408" s="6"/>
    </row>
    <row r="1409" spans="3:3">
      <c r="C1409" s="6"/>
    </row>
    <row r="1410" spans="3:3">
      <c r="C1410" s="6"/>
    </row>
    <row r="1411" spans="3:3">
      <c r="C1411" s="6"/>
    </row>
    <row r="1412" spans="3:3">
      <c r="C1412" s="6"/>
    </row>
    <row r="1413" spans="3:3">
      <c r="C1413" s="6"/>
    </row>
    <row r="1414" spans="3:3">
      <c r="C1414" s="6"/>
    </row>
    <row r="1415" spans="3:3">
      <c r="C1415" s="6"/>
    </row>
    <row r="1416" spans="3:3">
      <c r="C1416" s="6"/>
    </row>
    <row r="1417" spans="3:3">
      <c r="C1417" s="6"/>
    </row>
    <row r="1418" spans="3:3">
      <c r="C1418" s="6"/>
    </row>
    <row r="1419" spans="3:3">
      <c r="C1419" s="6"/>
    </row>
    <row r="1420" spans="3:3">
      <c r="C1420" s="6"/>
    </row>
    <row r="1421" spans="3:3">
      <c r="C1421" s="6"/>
    </row>
    <row r="1422" spans="3:3">
      <c r="C1422" s="6"/>
    </row>
    <row r="1423" spans="3:3">
      <c r="C1423" s="6"/>
    </row>
    <row r="1424" spans="3:3">
      <c r="C1424" s="6"/>
    </row>
    <row r="1425" spans="3:3">
      <c r="C1425" s="6"/>
    </row>
    <row r="1426" spans="3:3">
      <c r="C1426" s="6"/>
    </row>
    <row r="1427" spans="3:3">
      <c r="C1427" s="6"/>
    </row>
    <row r="1428" spans="3:3">
      <c r="C1428" s="6"/>
    </row>
    <row r="1429" spans="3:3">
      <c r="C1429" s="6"/>
    </row>
    <row r="1430" spans="3:3">
      <c r="C1430" s="6"/>
    </row>
    <row r="1431" spans="3:3">
      <c r="C1431" s="6"/>
    </row>
    <row r="1432" spans="3:3">
      <c r="C1432" s="6"/>
    </row>
    <row r="1433" spans="3:3">
      <c r="C1433" s="6"/>
    </row>
    <row r="1434" spans="3:3">
      <c r="C1434" s="6"/>
    </row>
    <row r="1435" spans="3:3">
      <c r="C1435" s="6"/>
    </row>
    <row r="1436" spans="3:3">
      <c r="C1436" s="6"/>
    </row>
    <row r="1437" spans="3:3">
      <c r="C1437" s="6"/>
    </row>
    <row r="1438" spans="3:3">
      <c r="C1438" s="6"/>
    </row>
    <row r="1439" spans="3:3">
      <c r="C1439" s="6"/>
    </row>
    <row r="1440" spans="3:3">
      <c r="C1440" s="6"/>
    </row>
    <row r="1441" spans="3:3">
      <c r="C1441" s="6"/>
    </row>
    <row r="1442" spans="3:3">
      <c r="C1442" s="6"/>
    </row>
    <row r="1443" spans="3:3">
      <c r="C1443" s="6"/>
    </row>
    <row r="1444" spans="3:3">
      <c r="C1444" s="6"/>
    </row>
    <row r="1445" spans="3:3">
      <c r="C1445" s="6"/>
    </row>
    <row r="1446" spans="3:3">
      <c r="C1446" s="6"/>
    </row>
    <row r="1447" spans="3:3">
      <c r="C1447" s="6"/>
    </row>
    <row r="1448" spans="3:3">
      <c r="C1448" s="6"/>
    </row>
    <row r="1449" spans="3:3">
      <c r="C1449" s="6"/>
    </row>
    <row r="1450" spans="3:3">
      <c r="C1450" s="6"/>
    </row>
    <row r="1451" spans="3:3">
      <c r="C1451" s="6"/>
    </row>
    <row r="1452" spans="3:3">
      <c r="C1452" s="6"/>
    </row>
    <row r="1453" spans="3:3">
      <c r="C1453" s="6"/>
    </row>
    <row r="1454" spans="3:3">
      <c r="C1454" s="6"/>
    </row>
    <row r="1455" spans="3:3">
      <c r="C1455" s="6"/>
    </row>
    <row r="1456" spans="3:3">
      <c r="C1456" s="6"/>
    </row>
    <row r="1457" spans="3:3">
      <c r="C1457" s="6"/>
    </row>
    <row r="1458" spans="3:3">
      <c r="C1458" s="6"/>
    </row>
    <row r="1459" spans="3:3">
      <c r="C1459" s="6"/>
    </row>
    <row r="1460" spans="3:3">
      <c r="C1460" s="6"/>
    </row>
    <row r="1461" spans="3:3">
      <c r="C1461" s="6"/>
    </row>
    <row r="1462" spans="3:3">
      <c r="C1462" s="6"/>
    </row>
    <row r="1463" spans="3:3">
      <c r="C1463" s="6"/>
    </row>
    <row r="1464" spans="3:3">
      <c r="C1464" s="6"/>
    </row>
    <row r="1465" spans="3:3">
      <c r="C1465" s="6"/>
    </row>
    <row r="1466" spans="3:3">
      <c r="C1466" s="6"/>
    </row>
    <row r="1467" spans="3:3">
      <c r="C1467" s="6"/>
    </row>
    <row r="1468" spans="3:3">
      <c r="C1468" s="6"/>
    </row>
    <row r="1469" spans="3:3">
      <c r="C1469" s="6"/>
    </row>
    <row r="1470" spans="3:3">
      <c r="C1470" s="6"/>
    </row>
    <row r="1471" spans="3:3">
      <c r="C1471" s="6"/>
    </row>
    <row r="1472" spans="3:3">
      <c r="C1472" s="6"/>
    </row>
    <row r="1473" spans="3:3">
      <c r="C1473" s="6"/>
    </row>
    <row r="1474" spans="3:3">
      <c r="C1474" s="6"/>
    </row>
    <row r="1475" spans="3:3">
      <c r="C1475" s="6"/>
    </row>
    <row r="1476" spans="3:3">
      <c r="C1476" s="6"/>
    </row>
    <row r="1477" spans="3:3">
      <c r="C1477" s="6"/>
    </row>
    <row r="1478" spans="3:3">
      <c r="C1478" s="6"/>
    </row>
    <row r="1479" spans="3:3">
      <c r="C1479" s="6"/>
    </row>
    <row r="1480" spans="3:3">
      <c r="C1480" s="6"/>
    </row>
    <row r="1481" spans="3:3">
      <c r="C1481" s="6"/>
    </row>
    <row r="1482" spans="3:3">
      <c r="C1482" s="6"/>
    </row>
    <row r="1483" spans="3:3">
      <c r="C1483" s="6"/>
    </row>
    <row r="1484" spans="3:3">
      <c r="C1484" s="6"/>
    </row>
    <row r="1485" spans="3:3">
      <c r="C1485" s="6"/>
    </row>
    <row r="1486" spans="3:3">
      <c r="C1486" s="6"/>
    </row>
    <row r="1487" spans="3:3">
      <c r="C1487" s="6"/>
    </row>
    <row r="1488" spans="3:3">
      <c r="C1488" s="6"/>
    </row>
    <row r="1489" spans="3:3">
      <c r="C1489" s="6"/>
    </row>
    <row r="1490" spans="3:3">
      <c r="C1490" s="6"/>
    </row>
    <row r="1491" spans="3:3">
      <c r="C1491" s="6"/>
    </row>
    <row r="1492" spans="3:3">
      <c r="C1492" s="6"/>
    </row>
    <row r="1493" spans="3:3">
      <c r="C1493" s="6"/>
    </row>
    <row r="1494" spans="3:3">
      <c r="C1494" s="6"/>
    </row>
    <row r="1495" spans="3:3">
      <c r="C1495" s="6"/>
    </row>
    <row r="1496" spans="3:3">
      <c r="C1496" s="6"/>
    </row>
    <row r="1497" spans="3:3">
      <c r="C1497" s="6"/>
    </row>
    <row r="1498" spans="3:3">
      <c r="C1498" s="6"/>
    </row>
    <row r="1499" spans="3:3">
      <c r="C1499" s="6"/>
    </row>
    <row r="1500" spans="3:3">
      <c r="C1500" s="6"/>
    </row>
    <row r="1501" spans="3:3">
      <c r="C1501" s="6"/>
    </row>
    <row r="1502" spans="3:3">
      <c r="C1502" s="6"/>
    </row>
    <row r="1503" spans="3:3">
      <c r="C1503" s="6"/>
    </row>
    <row r="1504" spans="3:3">
      <c r="C1504" s="6"/>
    </row>
    <row r="1505" spans="3:3">
      <c r="C1505" s="6"/>
    </row>
    <row r="1506" spans="3:3">
      <c r="C1506" s="6"/>
    </row>
    <row r="1507" spans="3:3">
      <c r="C1507" s="6"/>
    </row>
    <row r="1508" spans="3:3">
      <c r="C1508" s="6"/>
    </row>
    <row r="1509" spans="3:3">
      <c r="C1509" s="6"/>
    </row>
    <row r="1510" spans="3:3">
      <c r="C1510" s="6"/>
    </row>
    <row r="1511" spans="3:3">
      <c r="C1511" s="6"/>
    </row>
    <row r="1512" spans="3:3">
      <c r="C1512" s="6"/>
    </row>
    <row r="1513" spans="3:3">
      <c r="C1513" s="6"/>
    </row>
    <row r="1514" spans="3:3">
      <c r="C1514" s="6"/>
    </row>
    <row r="1515" spans="3:3">
      <c r="C1515" s="6"/>
    </row>
    <row r="1516" spans="3:3">
      <c r="C1516" s="6"/>
    </row>
    <row r="1517" spans="3:3">
      <c r="C1517" s="6"/>
    </row>
    <row r="1518" spans="3:3">
      <c r="C1518" s="6"/>
    </row>
    <row r="1519" spans="3:3">
      <c r="C1519" s="6"/>
    </row>
    <row r="1520" spans="3:3">
      <c r="C1520" s="6"/>
    </row>
    <row r="1521" spans="3:3">
      <c r="C1521" s="6"/>
    </row>
    <row r="1522" spans="3:3">
      <c r="C1522" s="6"/>
    </row>
    <row r="1523" spans="3:3">
      <c r="C1523" s="6"/>
    </row>
    <row r="1524" spans="3:3">
      <c r="C1524" s="6"/>
    </row>
    <row r="1525" spans="3:3">
      <c r="C1525" s="6"/>
    </row>
    <row r="1526" spans="3:3">
      <c r="C1526" s="6"/>
    </row>
    <row r="1527" spans="3:3">
      <c r="C1527" s="6"/>
    </row>
    <row r="1528" spans="3:3">
      <c r="C1528" s="6"/>
    </row>
    <row r="1529" spans="3:3">
      <c r="C1529" s="6"/>
    </row>
    <row r="1530" spans="3:3">
      <c r="C1530" s="6"/>
    </row>
    <row r="1531" spans="3:3">
      <c r="C1531" s="6"/>
    </row>
    <row r="1532" spans="3:3">
      <c r="C1532" s="6"/>
    </row>
    <row r="1533" spans="3:3">
      <c r="C1533" s="6"/>
    </row>
    <row r="1534" spans="3:3">
      <c r="C1534" s="6"/>
    </row>
    <row r="1535" spans="3:3">
      <c r="C1535" s="6"/>
    </row>
    <row r="1536" spans="3:3">
      <c r="C1536" s="6"/>
    </row>
    <row r="1537" spans="3:3">
      <c r="C1537" s="6"/>
    </row>
    <row r="1538" spans="3:3">
      <c r="C1538" s="6"/>
    </row>
    <row r="1539" spans="3:3">
      <c r="C1539" s="6"/>
    </row>
    <row r="1540" spans="3:3">
      <c r="C1540" s="6"/>
    </row>
    <row r="1541" spans="3:3">
      <c r="C1541" s="6"/>
    </row>
    <row r="1542" spans="3:3">
      <c r="C1542" s="6"/>
    </row>
    <row r="1543" spans="3:3">
      <c r="C1543" s="6"/>
    </row>
    <row r="1544" spans="3:3">
      <c r="C1544" s="6"/>
    </row>
    <row r="1545" spans="3:3">
      <c r="C1545" s="6"/>
    </row>
    <row r="1546" spans="3:3">
      <c r="C1546" s="6"/>
    </row>
    <row r="1547" spans="3:3">
      <c r="C1547" s="6"/>
    </row>
    <row r="1548" spans="3:3">
      <c r="C1548" s="6"/>
    </row>
    <row r="1549" spans="3:3">
      <c r="C1549" s="6"/>
    </row>
    <row r="1550" spans="3:3">
      <c r="C1550" s="6"/>
    </row>
    <row r="1551" spans="3:3">
      <c r="C1551" s="6"/>
    </row>
    <row r="1552" spans="3:3">
      <c r="C1552" s="6"/>
    </row>
    <row r="1553" spans="3:3">
      <c r="C1553" s="6"/>
    </row>
    <row r="1554" spans="3:3">
      <c r="C1554" s="6"/>
    </row>
    <row r="1555" spans="3:3">
      <c r="C1555" s="6"/>
    </row>
    <row r="1556" spans="3:3">
      <c r="C1556" s="6"/>
    </row>
    <row r="1557" spans="3:3">
      <c r="C1557" s="6"/>
    </row>
    <row r="1558" spans="3:3">
      <c r="C1558" s="6"/>
    </row>
    <row r="1559" spans="3:3">
      <c r="C1559" s="6"/>
    </row>
    <row r="1560" spans="3:3">
      <c r="C1560" s="6"/>
    </row>
    <row r="1561" spans="3:3">
      <c r="C1561" s="6"/>
    </row>
    <row r="1562" spans="3:3">
      <c r="C1562" s="6"/>
    </row>
    <row r="1563" spans="3:3">
      <c r="C1563" s="6"/>
    </row>
    <row r="1564" spans="3:3">
      <c r="C1564" s="6"/>
    </row>
    <row r="1565" spans="3:3">
      <c r="C1565" s="6"/>
    </row>
    <row r="1566" spans="3:3">
      <c r="C1566" s="6"/>
    </row>
    <row r="1567" spans="3:3">
      <c r="C1567" s="6"/>
    </row>
    <row r="1568" spans="3:3">
      <c r="C1568" s="6"/>
    </row>
    <row r="1569" spans="3:3">
      <c r="C1569" s="6"/>
    </row>
    <row r="1570" spans="3:3">
      <c r="C1570" s="6"/>
    </row>
    <row r="1571" spans="3:3">
      <c r="C1571" s="6"/>
    </row>
    <row r="1572" spans="3:3">
      <c r="C1572" s="6"/>
    </row>
    <row r="1573" spans="3:3">
      <c r="C1573" s="6"/>
    </row>
    <row r="1574" spans="3:3">
      <c r="C1574" s="6"/>
    </row>
    <row r="1575" spans="3:3">
      <c r="C1575" s="6"/>
    </row>
    <row r="1576" spans="3:3">
      <c r="C1576" s="6"/>
    </row>
    <row r="1577" spans="3:3">
      <c r="C1577" s="6"/>
    </row>
    <row r="1578" spans="3:3">
      <c r="C1578" s="6"/>
    </row>
    <row r="1579" spans="3:3">
      <c r="C1579" s="6"/>
    </row>
    <row r="1580" spans="3:3">
      <c r="C1580" s="6"/>
    </row>
    <row r="1581" spans="3:3">
      <c r="C1581" s="6"/>
    </row>
    <row r="1582" spans="3:3">
      <c r="C1582" s="6"/>
    </row>
    <row r="1583" spans="3:3">
      <c r="C1583" s="6"/>
    </row>
    <row r="1584" spans="3:3">
      <c r="C1584" s="6"/>
    </row>
    <row r="1585" spans="3:3">
      <c r="C1585" s="6"/>
    </row>
    <row r="1586" spans="3:3">
      <c r="C1586" s="6"/>
    </row>
    <row r="1587" spans="3:3">
      <c r="C1587" s="6"/>
    </row>
    <row r="1588" spans="3:3">
      <c r="C1588" s="6"/>
    </row>
    <row r="1589" spans="3:3">
      <c r="C1589" s="6"/>
    </row>
    <row r="1590" spans="3:3">
      <c r="C1590" s="6"/>
    </row>
    <row r="1591" spans="3:3">
      <c r="C1591" s="6"/>
    </row>
    <row r="1592" spans="3:3">
      <c r="C1592" s="6"/>
    </row>
    <row r="1593" spans="3:3">
      <c r="C1593" s="6"/>
    </row>
    <row r="1594" spans="3:3">
      <c r="C1594" s="6"/>
    </row>
    <row r="1595" spans="3:3">
      <c r="C1595" s="6"/>
    </row>
    <row r="1596" spans="3:3">
      <c r="C1596" s="6"/>
    </row>
    <row r="1597" spans="3:3">
      <c r="C1597" s="6"/>
    </row>
    <row r="1598" spans="3:3">
      <c r="C1598" s="6"/>
    </row>
    <row r="1599" spans="3:3">
      <c r="C1599" s="6"/>
    </row>
    <row r="1600" spans="3:3">
      <c r="C1600" s="6"/>
    </row>
    <row r="1601" spans="3:3">
      <c r="C1601" s="6"/>
    </row>
    <row r="1602" spans="3:3">
      <c r="C1602" s="6"/>
    </row>
    <row r="1603" spans="3:3">
      <c r="C1603" s="6"/>
    </row>
    <row r="1604" spans="3:3">
      <c r="C1604" s="6"/>
    </row>
    <row r="1605" spans="3:3">
      <c r="C1605" s="6"/>
    </row>
    <row r="1606" spans="3:3">
      <c r="C1606" s="6"/>
    </row>
    <row r="1607" spans="3:3">
      <c r="C1607" s="6"/>
    </row>
    <row r="1608" spans="3:3">
      <c r="C1608" s="6"/>
    </row>
    <row r="1609" spans="3:3">
      <c r="C1609" s="6"/>
    </row>
    <row r="1610" spans="3:3">
      <c r="C1610" s="6"/>
    </row>
    <row r="1611" spans="3:3">
      <c r="C1611" s="6"/>
    </row>
    <row r="1612" spans="3:3">
      <c r="C1612" s="6"/>
    </row>
    <row r="1613" spans="3:3">
      <c r="C1613" s="6"/>
    </row>
    <row r="1614" spans="3:3">
      <c r="C1614" s="6"/>
    </row>
    <row r="1615" spans="3:3">
      <c r="C1615" s="6"/>
    </row>
    <row r="1616" spans="3:3">
      <c r="C1616" s="6"/>
    </row>
    <row r="1617" spans="3:3">
      <c r="C1617" s="6"/>
    </row>
    <row r="1618" spans="3:3">
      <c r="C1618" s="6"/>
    </row>
    <row r="1619" spans="3:3">
      <c r="C1619" s="6"/>
    </row>
    <row r="1620" spans="3:3">
      <c r="C1620" s="6"/>
    </row>
    <row r="1621" spans="3:3">
      <c r="C1621" s="6"/>
    </row>
    <row r="1622" spans="3:3">
      <c r="C1622" s="6"/>
    </row>
    <row r="1623" spans="3:3">
      <c r="C1623" s="6"/>
    </row>
    <row r="1624" spans="3:3">
      <c r="C1624" s="6"/>
    </row>
    <row r="1625" spans="3:3">
      <c r="C1625" s="6"/>
    </row>
    <row r="1626" spans="3:3">
      <c r="C1626" s="6"/>
    </row>
    <row r="1627" spans="3:3">
      <c r="C1627" s="6"/>
    </row>
    <row r="1628" spans="3:3">
      <c r="C1628" s="6"/>
    </row>
    <row r="1629" spans="3:3">
      <c r="C1629" s="6"/>
    </row>
    <row r="1630" spans="3:3">
      <c r="C1630" s="6"/>
    </row>
    <row r="1631" spans="3:3">
      <c r="C1631" s="6"/>
    </row>
    <row r="1632" spans="3:3">
      <c r="C1632" s="6"/>
    </row>
    <row r="1633" spans="3:3">
      <c r="C1633" s="6"/>
    </row>
    <row r="1634" spans="3:3">
      <c r="C1634" s="6"/>
    </row>
    <row r="1635" spans="3:3">
      <c r="C1635" s="6"/>
    </row>
    <row r="1636" spans="3:3">
      <c r="C1636" s="6"/>
    </row>
    <row r="1637" spans="3:3">
      <c r="C1637" s="6"/>
    </row>
    <row r="1638" spans="3:3">
      <c r="C1638" s="6"/>
    </row>
    <row r="1639" spans="3:3">
      <c r="C1639" s="6"/>
    </row>
    <row r="1640" spans="3:3">
      <c r="C1640" s="6"/>
    </row>
    <row r="1641" spans="3:3">
      <c r="C1641" s="6"/>
    </row>
    <row r="1642" spans="3:3">
      <c r="C1642" s="6"/>
    </row>
    <row r="1643" spans="3:3">
      <c r="C1643" s="6"/>
    </row>
    <row r="1644" spans="3:3">
      <c r="C1644" s="6"/>
    </row>
    <row r="1645" spans="3:3">
      <c r="C1645" s="6"/>
    </row>
    <row r="1646" spans="3:3">
      <c r="C1646" s="6"/>
    </row>
    <row r="1647" spans="3:3">
      <c r="C1647" s="6"/>
    </row>
    <row r="1648" spans="3:3">
      <c r="C1648" s="6"/>
    </row>
    <row r="1649" spans="3:3">
      <c r="C1649" s="6"/>
    </row>
    <row r="1650" spans="3:3">
      <c r="C1650" s="6"/>
    </row>
    <row r="1651" spans="3:3">
      <c r="C1651" s="6"/>
    </row>
    <row r="1652" spans="3:3">
      <c r="C1652" s="6"/>
    </row>
    <row r="1653" spans="3:3">
      <c r="C1653" s="6"/>
    </row>
    <row r="1654" spans="3:3">
      <c r="C1654" s="6"/>
    </row>
    <row r="1655" spans="3:3">
      <c r="C1655" s="6"/>
    </row>
    <row r="1656" spans="3:3">
      <c r="C1656" s="6"/>
    </row>
    <row r="1657" spans="3:3">
      <c r="C1657" s="6"/>
    </row>
    <row r="1658" spans="3:3">
      <c r="C1658" s="6"/>
    </row>
    <row r="1659" spans="3:3">
      <c r="C1659" s="6"/>
    </row>
    <row r="1660" spans="3:3">
      <c r="C1660" s="6"/>
    </row>
    <row r="1661" spans="3:3">
      <c r="C1661" s="6"/>
    </row>
    <row r="1662" spans="3:3">
      <c r="C1662" s="6"/>
    </row>
    <row r="1663" spans="3:3">
      <c r="C1663" s="6"/>
    </row>
    <row r="1664" spans="3:3">
      <c r="C1664" s="6"/>
    </row>
    <row r="1665" spans="3:3">
      <c r="C1665" s="6"/>
    </row>
    <row r="1666" spans="3:3">
      <c r="C1666" s="6"/>
    </row>
    <row r="1667" spans="3:3">
      <c r="C1667" s="6"/>
    </row>
    <row r="1668" spans="3:3">
      <c r="C1668" s="6"/>
    </row>
    <row r="1669" spans="3:3">
      <c r="C1669" s="6"/>
    </row>
    <row r="1670" spans="3:3">
      <c r="C1670" s="6"/>
    </row>
    <row r="1671" spans="3:3">
      <c r="C1671" s="6"/>
    </row>
    <row r="1672" spans="3:3">
      <c r="C1672" s="6"/>
    </row>
    <row r="1673" spans="3:3">
      <c r="C1673" s="6"/>
    </row>
    <row r="1674" spans="3:3">
      <c r="C1674" s="6"/>
    </row>
    <row r="1675" spans="3:3">
      <c r="C1675" s="6"/>
    </row>
    <row r="1676" spans="3:3">
      <c r="C1676" s="6"/>
    </row>
    <row r="1677" spans="3:3">
      <c r="C1677" s="6"/>
    </row>
    <row r="1678" spans="3:3">
      <c r="C1678" s="6"/>
    </row>
    <row r="1679" spans="3:3">
      <c r="C1679" s="6"/>
    </row>
    <row r="1680" spans="3:3">
      <c r="C1680" s="6"/>
    </row>
    <row r="1681" spans="3:3">
      <c r="C1681" s="6"/>
    </row>
    <row r="1682" spans="3:3">
      <c r="C1682" s="6"/>
    </row>
    <row r="1683" spans="3:3">
      <c r="C1683" s="6"/>
    </row>
    <row r="1684" spans="3:3">
      <c r="C1684" s="6"/>
    </row>
    <row r="1685" spans="3:3">
      <c r="C1685" s="6"/>
    </row>
    <row r="1686" spans="3:3">
      <c r="C1686" s="6"/>
    </row>
    <row r="1687" spans="3:3">
      <c r="C1687" s="6"/>
    </row>
    <row r="1688" spans="3:3">
      <c r="C1688" s="6"/>
    </row>
    <row r="1689" spans="3:3">
      <c r="C1689" s="6"/>
    </row>
    <row r="1690" spans="3:3">
      <c r="C1690" s="6"/>
    </row>
    <row r="1691" spans="3:3">
      <c r="C1691" s="6"/>
    </row>
    <row r="1692" spans="3:3">
      <c r="C1692" s="6"/>
    </row>
    <row r="1693" spans="3:3">
      <c r="C1693" s="6"/>
    </row>
    <row r="1694" spans="3:3">
      <c r="C1694" s="6"/>
    </row>
    <row r="1695" spans="3:3">
      <c r="C1695" s="6"/>
    </row>
    <row r="1696" spans="3:3">
      <c r="C1696" s="6"/>
    </row>
    <row r="1697" spans="3:3">
      <c r="C1697" s="6"/>
    </row>
    <row r="1698" spans="3:3">
      <c r="C1698" s="6"/>
    </row>
    <row r="1699" spans="3:3">
      <c r="C1699" s="6"/>
    </row>
    <row r="1700" spans="3:3">
      <c r="C1700" s="6"/>
    </row>
    <row r="1701" spans="3:3">
      <c r="C1701" s="6"/>
    </row>
    <row r="1702" spans="3:3">
      <c r="C1702" s="6"/>
    </row>
    <row r="1703" spans="3:3">
      <c r="C1703" s="6"/>
    </row>
    <row r="1704" spans="3:3">
      <c r="C1704" s="6"/>
    </row>
    <row r="1705" spans="3:3">
      <c r="C1705" s="6"/>
    </row>
    <row r="1706" spans="3:3">
      <c r="C1706" s="6"/>
    </row>
    <row r="1707" spans="3:3">
      <c r="C1707" s="6"/>
    </row>
    <row r="1708" spans="3:3">
      <c r="C1708" s="6"/>
    </row>
    <row r="1709" spans="3:3">
      <c r="C1709" s="6"/>
    </row>
    <row r="1710" spans="3:3">
      <c r="C1710" s="6"/>
    </row>
    <row r="1711" spans="3:3">
      <c r="C1711" s="6"/>
    </row>
    <row r="1712" spans="3:3">
      <c r="C1712" s="6"/>
    </row>
    <row r="1713" spans="3:3">
      <c r="C1713" s="6"/>
    </row>
    <row r="1714" spans="3:3">
      <c r="C1714" s="6"/>
    </row>
    <row r="1715" spans="3:3">
      <c r="C1715" s="6"/>
    </row>
    <row r="1716" spans="3:3">
      <c r="C1716" s="6"/>
    </row>
    <row r="1717" spans="3:3">
      <c r="C1717" s="6"/>
    </row>
    <row r="1718" spans="3:3">
      <c r="C1718" s="6"/>
    </row>
    <row r="1719" spans="3:3">
      <c r="C1719" s="6"/>
    </row>
    <row r="1720" spans="3:3">
      <c r="C1720" s="6"/>
    </row>
    <row r="1721" spans="3:3">
      <c r="C1721" s="6"/>
    </row>
    <row r="1722" spans="3:3">
      <c r="C1722" s="6"/>
    </row>
    <row r="1723" spans="3:3">
      <c r="C1723" s="6"/>
    </row>
    <row r="1724" spans="3:3">
      <c r="C1724" s="6"/>
    </row>
    <row r="1725" spans="3:3">
      <c r="C1725" s="6"/>
    </row>
    <row r="1726" spans="3:3">
      <c r="C1726" s="6"/>
    </row>
    <row r="1727" spans="3:3">
      <c r="C1727" s="6"/>
    </row>
    <row r="1728" spans="3:3">
      <c r="C1728" s="6"/>
    </row>
    <row r="1729" spans="3:3">
      <c r="C1729" s="6"/>
    </row>
    <row r="1730" spans="3:3">
      <c r="C1730" s="6"/>
    </row>
    <row r="1731" spans="3:3">
      <c r="C1731" s="6"/>
    </row>
    <row r="1732" spans="3:3">
      <c r="C1732" s="6"/>
    </row>
    <row r="1733" spans="3:3">
      <c r="C1733" s="6"/>
    </row>
    <row r="1734" spans="3:3">
      <c r="C1734" s="6"/>
    </row>
    <row r="1735" spans="3:3">
      <c r="C1735" s="6"/>
    </row>
    <row r="1736" spans="3:3">
      <c r="C1736" s="6"/>
    </row>
    <row r="1737" spans="3:3">
      <c r="C1737" s="6"/>
    </row>
    <row r="1738" spans="3:3">
      <c r="C1738" s="6"/>
    </row>
    <row r="1739" spans="3:3">
      <c r="C1739" s="6"/>
    </row>
    <row r="1740" spans="3:3">
      <c r="C1740" s="6"/>
    </row>
    <row r="1741" spans="3:3">
      <c r="C1741" s="6"/>
    </row>
    <row r="1742" spans="3:3">
      <c r="C1742" s="6"/>
    </row>
    <row r="1743" spans="3:3">
      <c r="C1743" s="6"/>
    </row>
    <row r="1744" spans="3:3">
      <c r="C1744" s="6"/>
    </row>
    <row r="1745" spans="3:3">
      <c r="C1745" s="6"/>
    </row>
    <row r="1746" spans="3:3">
      <c r="C1746" s="6"/>
    </row>
    <row r="1747" spans="3:3">
      <c r="C1747" s="6"/>
    </row>
    <row r="1748" spans="3:3">
      <c r="C1748" s="6"/>
    </row>
    <row r="1749" spans="3:3">
      <c r="C1749" s="6"/>
    </row>
    <row r="1750" spans="3:3">
      <c r="C1750" s="6"/>
    </row>
    <row r="1751" spans="3:3">
      <c r="C1751" s="6"/>
    </row>
    <row r="1752" spans="3:3">
      <c r="C1752" s="6"/>
    </row>
    <row r="1753" spans="3:3">
      <c r="C1753" s="6"/>
    </row>
    <row r="1754" spans="3:3">
      <c r="C1754" s="6"/>
    </row>
    <row r="1755" spans="3:3">
      <c r="C1755" s="6"/>
    </row>
    <row r="1756" spans="3:3">
      <c r="C1756" s="6"/>
    </row>
    <row r="1757" spans="3:3">
      <c r="C1757" s="6"/>
    </row>
    <row r="1758" spans="3:3">
      <c r="C1758" s="6"/>
    </row>
    <row r="1759" spans="3:3">
      <c r="C1759" s="6"/>
    </row>
    <row r="1760" spans="3:3">
      <c r="C1760" s="6"/>
    </row>
    <row r="1761" spans="3:3">
      <c r="C1761" s="6"/>
    </row>
    <row r="1762" spans="3:3">
      <c r="C1762" s="6"/>
    </row>
    <row r="1763" spans="3:3">
      <c r="C1763" s="6"/>
    </row>
    <row r="1764" spans="3:3">
      <c r="C1764" s="6"/>
    </row>
    <row r="1765" spans="3:3">
      <c r="C1765" s="6"/>
    </row>
    <row r="1766" spans="3:3">
      <c r="C1766" s="6"/>
    </row>
    <row r="1767" spans="3:3">
      <c r="C1767" s="6"/>
    </row>
    <row r="1768" spans="3:3">
      <c r="C1768" s="6"/>
    </row>
    <row r="1769" spans="3:3">
      <c r="C1769" s="6"/>
    </row>
    <row r="1770" spans="3:3">
      <c r="C1770" s="6"/>
    </row>
    <row r="1771" spans="3:3">
      <c r="C1771" s="6"/>
    </row>
    <row r="1772" spans="3:3">
      <c r="C1772" s="6"/>
    </row>
    <row r="1773" spans="3:3">
      <c r="C1773" s="6"/>
    </row>
    <row r="1774" spans="3:3">
      <c r="C1774" s="6"/>
    </row>
    <row r="1775" spans="3:3">
      <c r="C1775" s="6"/>
    </row>
    <row r="1776" spans="3:3">
      <c r="C1776" s="6"/>
    </row>
    <row r="1777" spans="3:3">
      <c r="C1777" s="6"/>
    </row>
    <row r="1778" spans="3:3">
      <c r="C1778" s="6"/>
    </row>
    <row r="1779" spans="3:3">
      <c r="C1779" s="6"/>
    </row>
    <row r="1780" spans="3:3">
      <c r="C1780" s="6"/>
    </row>
    <row r="1781" spans="3:3">
      <c r="C1781" s="6"/>
    </row>
    <row r="1782" spans="3:3">
      <c r="C1782" s="6"/>
    </row>
    <row r="1783" spans="3:3">
      <c r="C1783" s="6"/>
    </row>
    <row r="1784" spans="3:3">
      <c r="C1784" s="6"/>
    </row>
    <row r="1785" spans="3:3">
      <c r="C1785" s="6"/>
    </row>
    <row r="1786" spans="3:3">
      <c r="C1786" s="6"/>
    </row>
    <row r="1787" spans="3:3">
      <c r="C1787" s="6"/>
    </row>
    <row r="1788" spans="3:3">
      <c r="C1788" s="6"/>
    </row>
    <row r="1789" spans="3:3">
      <c r="C1789" s="6"/>
    </row>
    <row r="1790" spans="3:3">
      <c r="C1790" s="6"/>
    </row>
    <row r="1791" spans="3:3">
      <c r="C1791" s="6"/>
    </row>
    <row r="1792" spans="3:3">
      <c r="C1792" s="6"/>
    </row>
    <row r="1793" spans="3:3">
      <c r="C1793" s="6"/>
    </row>
    <row r="1794" spans="3:3">
      <c r="C1794" s="6"/>
    </row>
    <row r="1795" spans="3:3">
      <c r="C1795" s="6"/>
    </row>
    <row r="1796" spans="3:3">
      <c r="C1796" s="6"/>
    </row>
    <row r="1797" spans="3:3">
      <c r="C1797" s="6"/>
    </row>
    <row r="1798" spans="3:3">
      <c r="C1798" s="6"/>
    </row>
    <row r="1799" spans="3:3">
      <c r="C1799" s="6"/>
    </row>
    <row r="1800" spans="3:3">
      <c r="C1800" s="6"/>
    </row>
    <row r="1801" spans="3:3">
      <c r="C1801" s="6"/>
    </row>
    <row r="1802" spans="3:3">
      <c r="C1802" s="6"/>
    </row>
    <row r="1803" spans="3:3">
      <c r="C1803" s="6"/>
    </row>
    <row r="1804" spans="3:3">
      <c r="C1804" s="6"/>
    </row>
    <row r="1805" spans="3:3">
      <c r="C1805" s="6"/>
    </row>
    <row r="1806" spans="3:3">
      <c r="C1806" s="6"/>
    </row>
    <row r="1807" spans="3:3">
      <c r="C1807" s="6"/>
    </row>
    <row r="1808" spans="3:3">
      <c r="C1808" s="6"/>
    </row>
    <row r="1809" spans="3:3">
      <c r="C1809" s="6"/>
    </row>
    <row r="1810" spans="3:3">
      <c r="C1810" s="6"/>
    </row>
    <row r="1811" spans="3:3">
      <c r="C1811" s="6"/>
    </row>
    <row r="1812" spans="3:3">
      <c r="C1812" s="6"/>
    </row>
    <row r="1813" spans="3:3">
      <c r="C1813" s="6"/>
    </row>
    <row r="1814" spans="3:3">
      <c r="C1814" s="6"/>
    </row>
    <row r="1815" spans="3:3">
      <c r="C1815" s="6"/>
    </row>
    <row r="1816" spans="3:3">
      <c r="C1816" s="6"/>
    </row>
    <row r="1817" spans="3:3">
      <c r="C1817" s="6"/>
    </row>
    <row r="1818" spans="3:3">
      <c r="C1818" s="6"/>
    </row>
    <row r="1819" spans="3:3">
      <c r="C1819" s="6"/>
    </row>
    <row r="1820" spans="3:3">
      <c r="C1820" s="6"/>
    </row>
    <row r="1821" spans="3:3">
      <c r="C1821" s="6"/>
    </row>
    <row r="1822" spans="3:3">
      <c r="C1822" s="6"/>
    </row>
    <row r="1823" spans="3:3">
      <c r="C1823" s="6"/>
    </row>
    <row r="1824" spans="3:3">
      <c r="C1824" s="6"/>
    </row>
    <row r="1825" spans="3:3">
      <c r="C1825" s="6"/>
    </row>
    <row r="1826" spans="3:3">
      <c r="C1826" s="6"/>
    </row>
    <row r="1827" spans="3:3">
      <c r="C1827" s="6"/>
    </row>
    <row r="1828" spans="3:3">
      <c r="C1828" s="6"/>
    </row>
    <row r="1829" spans="3:3">
      <c r="C1829" s="6"/>
    </row>
    <row r="1830" spans="3:3">
      <c r="C1830" s="6"/>
    </row>
    <row r="1831" spans="3:3">
      <c r="C1831" s="6"/>
    </row>
    <row r="1832" spans="3:3">
      <c r="C1832" s="6"/>
    </row>
    <row r="1833" spans="3:3">
      <c r="C1833" s="6"/>
    </row>
    <row r="1834" spans="3:3">
      <c r="C1834" s="6"/>
    </row>
    <row r="1835" spans="3:3">
      <c r="C1835" s="6"/>
    </row>
    <row r="1836" spans="3:3">
      <c r="C1836" s="6"/>
    </row>
    <row r="1837" spans="3:3">
      <c r="C1837" s="6"/>
    </row>
    <row r="1838" spans="3:3">
      <c r="C1838" s="6"/>
    </row>
    <row r="1839" spans="3:3">
      <c r="C1839" s="6"/>
    </row>
    <row r="1840" spans="3:3">
      <c r="C1840" s="6"/>
    </row>
    <row r="1841" spans="3:3">
      <c r="C1841" s="6"/>
    </row>
    <row r="1842" spans="3:3">
      <c r="C1842" s="6"/>
    </row>
    <row r="1843" spans="3:3">
      <c r="C1843" s="6"/>
    </row>
    <row r="1844" spans="3:3">
      <c r="C1844" s="6"/>
    </row>
    <row r="1845" spans="3:3">
      <c r="C1845" s="6"/>
    </row>
    <row r="1846" spans="3:3">
      <c r="C1846" s="6"/>
    </row>
    <row r="1847" spans="3:3">
      <c r="C1847" s="6"/>
    </row>
    <row r="1848" spans="3:3">
      <c r="C1848" s="6"/>
    </row>
    <row r="1849" spans="3:3">
      <c r="C1849" s="6"/>
    </row>
    <row r="1850" spans="3:3">
      <c r="C1850" s="6"/>
    </row>
    <row r="1851" spans="3:3">
      <c r="C1851" s="6"/>
    </row>
    <row r="1852" spans="3:3">
      <c r="C1852" s="6"/>
    </row>
    <row r="1853" spans="3:3">
      <c r="C1853" s="6"/>
    </row>
    <row r="1854" spans="3:3">
      <c r="C1854" s="6"/>
    </row>
    <row r="1855" spans="3:3">
      <c r="C1855" s="6"/>
    </row>
    <row r="1856" spans="3:3">
      <c r="C1856" s="6"/>
    </row>
    <row r="1857" spans="3:3">
      <c r="C1857" s="6"/>
    </row>
    <row r="1858" spans="3:3">
      <c r="C1858" s="6"/>
    </row>
    <row r="1859" spans="3:3">
      <c r="C1859" s="6"/>
    </row>
    <row r="1860" spans="3:3">
      <c r="C1860" s="6"/>
    </row>
    <row r="1861" spans="3:3">
      <c r="C1861" s="6"/>
    </row>
    <row r="1862" spans="3:3">
      <c r="C1862" s="6"/>
    </row>
    <row r="1863" spans="3:3">
      <c r="C1863" s="6"/>
    </row>
    <row r="1864" spans="3:3">
      <c r="C1864" s="6"/>
    </row>
    <row r="1865" spans="3:3">
      <c r="C1865" s="6"/>
    </row>
    <row r="1866" spans="3:3">
      <c r="C1866" s="6"/>
    </row>
    <row r="1867" spans="3:3">
      <c r="C1867" s="6"/>
    </row>
    <row r="1868" spans="3:3">
      <c r="C1868" s="6"/>
    </row>
    <row r="1869" spans="3:3">
      <c r="C1869" s="6"/>
    </row>
    <row r="1870" spans="3:3">
      <c r="C1870" s="6"/>
    </row>
    <row r="1871" spans="3:3">
      <c r="C1871" s="6"/>
    </row>
    <row r="1872" spans="3:3">
      <c r="C1872" s="6"/>
    </row>
    <row r="1873" spans="3:3">
      <c r="C1873" s="6"/>
    </row>
    <row r="1874" spans="3:3">
      <c r="C1874" s="6"/>
    </row>
    <row r="1875" spans="3:3">
      <c r="C1875" s="6"/>
    </row>
    <row r="1876" spans="3:3">
      <c r="C1876" s="6"/>
    </row>
    <row r="1877" spans="3:3">
      <c r="C1877" s="6"/>
    </row>
    <row r="1878" spans="3:3">
      <c r="C1878" s="6"/>
    </row>
    <row r="1879" spans="3:3">
      <c r="C1879" s="6"/>
    </row>
    <row r="1880" spans="3:3">
      <c r="C1880" s="6"/>
    </row>
    <row r="1881" spans="3:3">
      <c r="C1881" s="6"/>
    </row>
    <row r="1882" spans="3:3">
      <c r="C1882" s="6"/>
    </row>
    <row r="1883" spans="3:3">
      <c r="C1883" s="6"/>
    </row>
    <row r="1884" spans="3:3">
      <c r="C1884" s="6"/>
    </row>
    <row r="1885" spans="3:3">
      <c r="C1885" s="6"/>
    </row>
    <row r="1886" spans="3:3">
      <c r="C1886" s="6"/>
    </row>
    <row r="1887" spans="3:3">
      <c r="C1887" s="6"/>
    </row>
    <row r="1888" spans="3:3">
      <c r="C1888" s="6"/>
    </row>
    <row r="1889" spans="3:3">
      <c r="C1889" s="6"/>
    </row>
    <row r="1890" spans="3:3">
      <c r="C1890" s="6"/>
    </row>
    <row r="1891" spans="3:3">
      <c r="C1891" s="6"/>
    </row>
    <row r="1892" spans="3:3">
      <c r="C1892" s="6"/>
    </row>
    <row r="1893" spans="3:3">
      <c r="C1893" s="6"/>
    </row>
    <row r="1894" spans="3:3">
      <c r="C1894" s="6"/>
    </row>
    <row r="1895" spans="3:3">
      <c r="C1895" s="6"/>
    </row>
    <row r="1896" spans="3:3">
      <c r="C1896" s="6"/>
    </row>
    <row r="1897" spans="3:3">
      <c r="C1897" s="6"/>
    </row>
    <row r="1898" spans="3:3">
      <c r="C1898" s="6"/>
    </row>
    <row r="1899" spans="3:3">
      <c r="C1899" s="6"/>
    </row>
    <row r="1900" spans="3:3">
      <c r="C1900" s="6"/>
    </row>
    <row r="1901" spans="3:3">
      <c r="C1901" s="6"/>
    </row>
    <row r="1902" spans="3:3">
      <c r="C1902" s="6"/>
    </row>
    <row r="1903" spans="3:3">
      <c r="C1903" s="6"/>
    </row>
    <row r="1904" spans="3:3">
      <c r="C1904" s="6"/>
    </row>
    <row r="1905" spans="3:3">
      <c r="C1905" s="6"/>
    </row>
    <row r="1906" spans="3:3">
      <c r="C1906" s="6"/>
    </row>
    <row r="1907" spans="3:3">
      <c r="C1907" s="6"/>
    </row>
    <row r="1908" spans="3:3">
      <c r="C1908" s="6"/>
    </row>
    <row r="1909" spans="3:3">
      <c r="C1909" s="6"/>
    </row>
    <row r="1910" spans="3:3">
      <c r="C1910" s="6"/>
    </row>
    <row r="1911" spans="3:3">
      <c r="C1911" s="6"/>
    </row>
    <row r="1912" spans="3:3">
      <c r="C1912" s="6"/>
    </row>
    <row r="1913" spans="3:3">
      <c r="C1913" s="6"/>
    </row>
    <row r="1914" spans="3:3">
      <c r="C1914" s="6"/>
    </row>
    <row r="1915" spans="3:3">
      <c r="C1915" s="6"/>
    </row>
    <row r="1916" spans="3:3">
      <c r="C1916" s="6"/>
    </row>
    <row r="1917" spans="3:3">
      <c r="C1917" s="6"/>
    </row>
    <row r="1918" spans="3:3">
      <c r="C1918" s="6"/>
    </row>
    <row r="1919" spans="3:3">
      <c r="C1919" s="6"/>
    </row>
    <row r="1920" spans="3:3">
      <c r="C1920" s="6"/>
    </row>
    <row r="1921" spans="3:3">
      <c r="C1921" s="6"/>
    </row>
    <row r="1922" spans="3:3">
      <c r="C1922" s="6"/>
    </row>
    <row r="1923" spans="3:3">
      <c r="C1923" s="6"/>
    </row>
    <row r="1924" spans="3:3">
      <c r="C1924" s="6"/>
    </row>
    <row r="1925" spans="3:3">
      <c r="C1925" s="6"/>
    </row>
    <row r="1926" spans="3:3">
      <c r="C1926" s="6"/>
    </row>
    <row r="1927" spans="3:3">
      <c r="C1927" s="6"/>
    </row>
    <row r="1928" spans="3:3">
      <c r="C1928" s="6"/>
    </row>
    <row r="1929" spans="3:3">
      <c r="C1929" s="6"/>
    </row>
    <row r="1930" spans="3:3">
      <c r="C1930" s="6"/>
    </row>
    <row r="1931" spans="3:3">
      <c r="C1931" s="6"/>
    </row>
    <row r="1932" spans="3:3">
      <c r="C1932" s="6"/>
    </row>
    <row r="1933" spans="3:3">
      <c r="C1933" s="6"/>
    </row>
    <row r="1934" spans="3:3">
      <c r="C1934" s="6"/>
    </row>
    <row r="1935" spans="3:3">
      <c r="C1935" s="6"/>
    </row>
    <row r="1936" spans="3:3">
      <c r="C1936" s="6"/>
    </row>
    <row r="1937" spans="3:3">
      <c r="C1937" s="6"/>
    </row>
    <row r="1938" spans="3:3">
      <c r="C1938" s="6"/>
    </row>
    <row r="1939" spans="3:3">
      <c r="C1939" s="6"/>
    </row>
    <row r="1940" spans="3:3">
      <c r="C1940" s="6"/>
    </row>
    <row r="1941" spans="3:3">
      <c r="C1941" s="6"/>
    </row>
    <row r="1942" spans="3:3">
      <c r="C1942" s="6"/>
    </row>
    <row r="1943" spans="3:3">
      <c r="C1943" s="6"/>
    </row>
    <row r="1944" spans="3:3">
      <c r="C1944" s="6"/>
    </row>
    <row r="1945" spans="3:3">
      <c r="C1945" s="6"/>
    </row>
    <row r="1946" spans="3:3">
      <c r="C1946" s="6"/>
    </row>
    <row r="1947" spans="3:3">
      <c r="C1947" s="6"/>
    </row>
    <row r="1948" spans="3:3">
      <c r="C1948" s="6"/>
    </row>
    <row r="1949" spans="3:3">
      <c r="C1949" s="6"/>
    </row>
    <row r="1950" spans="3:3">
      <c r="C1950" s="6"/>
    </row>
    <row r="1951" spans="3:3">
      <c r="C1951" s="6"/>
    </row>
    <row r="1952" spans="3:3">
      <c r="C1952" s="6"/>
    </row>
    <row r="1953" spans="3:3">
      <c r="C1953" s="6"/>
    </row>
    <row r="1954" spans="3:3">
      <c r="C1954" s="6"/>
    </row>
    <row r="1955" spans="3:3">
      <c r="C1955" s="6"/>
    </row>
    <row r="1956" spans="3:3">
      <c r="C1956" s="6"/>
    </row>
    <row r="1957" spans="3:3">
      <c r="C1957" s="6"/>
    </row>
    <row r="1958" spans="3:3">
      <c r="C1958" s="6"/>
    </row>
    <row r="1959" spans="3:3">
      <c r="C1959" s="6"/>
    </row>
    <row r="1960" spans="3:3">
      <c r="C1960" s="6"/>
    </row>
    <row r="1961" spans="3:3">
      <c r="C1961" s="6"/>
    </row>
    <row r="1962" spans="3:3">
      <c r="C1962" s="6"/>
    </row>
    <row r="1963" spans="3:3">
      <c r="C1963" s="6"/>
    </row>
    <row r="1964" spans="3:3">
      <c r="C1964" s="6"/>
    </row>
    <row r="1965" spans="3:3">
      <c r="C1965" s="6"/>
    </row>
    <row r="1966" spans="3:3">
      <c r="C1966" s="6"/>
    </row>
    <row r="1967" spans="3:3">
      <c r="C1967" s="6"/>
    </row>
    <row r="1968" spans="3:3">
      <c r="C1968" s="6"/>
    </row>
    <row r="1969" spans="3:3">
      <c r="C1969" s="6"/>
    </row>
    <row r="1970" spans="3:3">
      <c r="C1970" s="6"/>
    </row>
    <row r="1971" spans="3:3">
      <c r="C1971" s="6"/>
    </row>
    <row r="1972" spans="3:3">
      <c r="C1972" s="6"/>
    </row>
    <row r="1973" spans="3:3">
      <c r="C1973" s="6"/>
    </row>
    <row r="1974" spans="3:3">
      <c r="C1974" s="6"/>
    </row>
    <row r="1975" spans="3:3">
      <c r="C1975" s="6"/>
    </row>
    <row r="1976" spans="3:3">
      <c r="C1976" s="6"/>
    </row>
    <row r="1977" spans="3:3">
      <c r="C1977" s="6"/>
    </row>
    <row r="1978" spans="3:3">
      <c r="C1978" s="6"/>
    </row>
    <row r="1979" spans="3:3">
      <c r="C1979" s="6"/>
    </row>
    <row r="1980" spans="3:3">
      <c r="C1980" s="6"/>
    </row>
    <row r="1981" spans="3:3">
      <c r="C1981" s="6"/>
    </row>
    <row r="1982" spans="3:3">
      <c r="C1982" s="6"/>
    </row>
    <row r="1983" spans="3:3">
      <c r="C1983" s="6"/>
    </row>
    <row r="1984" spans="3:3">
      <c r="C1984" s="6"/>
    </row>
    <row r="1985" spans="3:3">
      <c r="C1985" s="6"/>
    </row>
    <row r="1986" spans="3:3">
      <c r="C1986" s="6"/>
    </row>
    <row r="1987" spans="3:3">
      <c r="C1987" s="6"/>
    </row>
    <row r="1988" spans="3:3">
      <c r="C1988" s="6"/>
    </row>
    <row r="1989" spans="3:3">
      <c r="C1989" s="6"/>
    </row>
    <row r="1990" spans="3:3">
      <c r="C1990" s="6"/>
    </row>
    <row r="1991" spans="3:3">
      <c r="C1991" s="6"/>
    </row>
    <row r="1992" spans="3:3">
      <c r="C1992" s="6"/>
    </row>
    <row r="1993" spans="3:3">
      <c r="C1993" s="6"/>
    </row>
    <row r="1994" spans="3:3">
      <c r="C1994" s="6"/>
    </row>
    <row r="1995" spans="3:3">
      <c r="C1995" s="6"/>
    </row>
    <row r="1996" spans="3:3">
      <c r="C1996" s="6"/>
    </row>
    <row r="1997" spans="3:3">
      <c r="C1997" s="6"/>
    </row>
    <row r="1998" spans="3:3">
      <c r="C1998" s="6"/>
    </row>
    <row r="1999" spans="3:3">
      <c r="C1999" s="6"/>
    </row>
    <row r="2000" spans="3:3">
      <c r="C2000" s="6"/>
    </row>
    <row r="2001" spans="3:3">
      <c r="C2001" s="6"/>
    </row>
    <row r="2002" spans="3:3">
      <c r="C2002" s="6"/>
    </row>
    <row r="2003" spans="3:3">
      <c r="C2003" s="6"/>
    </row>
    <row r="2004" spans="3:3">
      <c r="C2004" s="6"/>
    </row>
    <row r="2005" spans="3:3">
      <c r="C2005" s="6"/>
    </row>
    <row r="2006" spans="3:3">
      <c r="C2006" s="6"/>
    </row>
    <row r="2007" spans="3:3">
      <c r="C2007" s="6"/>
    </row>
    <row r="2008" spans="3:3">
      <c r="C2008" s="6"/>
    </row>
    <row r="2009" spans="3:3">
      <c r="C2009" s="6"/>
    </row>
    <row r="2010" spans="3:3">
      <c r="C2010" s="6"/>
    </row>
    <row r="2011" spans="3:3">
      <c r="C2011" s="6"/>
    </row>
    <row r="2012" spans="3:3">
      <c r="C2012" s="6"/>
    </row>
    <row r="2013" spans="3:3">
      <c r="C2013" s="6"/>
    </row>
    <row r="2014" spans="3:3">
      <c r="C2014" s="6"/>
    </row>
    <row r="2015" spans="3:3">
      <c r="C2015" s="6"/>
    </row>
    <row r="2016" spans="3:3">
      <c r="C2016" s="6"/>
    </row>
    <row r="2017" spans="3:3">
      <c r="C2017" s="6"/>
    </row>
    <row r="2018" spans="3:3">
      <c r="C2018" s="6"/>
    </row>
    <row r="2019" spans="3:3">
      <c r="C2019" s="6"/>
    </row>
    <row r="2020" spans="3:3">
      <c r="C2020" s="6"/>
    </row>
    <row r="2021" spans="3:3">
      <c r="C2021" s="6"/>
    </row>
    <row r="2022" spans="3:3">
      <c r="C2022" s="6"/>
    </row>
    <row r="2023" spans="3:3">
      <c r="C2023" s="6"/>
    </row>
    <row r="2024" spans="3:3">
      <c r="C2024" s="6"/>
    </row>
    <row r="2025" spans="3:3">
      <c r="C2025" s="6"/>
    </row>
    <row r="2026" spans="3:3">
      <c r="C2026" s="6"/>
    </row>
    <row r="2027" spans="3:3">
      <c r="C2027" s="6"/>
    </row>
    <row r="2028" spans="3:3">
      <c r="C2028" s="6"/>
    </row>
    <row r="2029" spans="3:3">
      <c r="C2029" s="6"/>
    </row>
    <row r="2030" spans="3:3">
      <c r="C2030" s="6"/>
    </row>
    <row r="2031" spans="3:3">
      <c r="C2031" s="6"/>
    </row>
    <row r="2032" spans="3:3">
      <c r="C2032" s="6"/>
    </row>
    <row r="2033" spans="3:3">
      <c r="C2033" s="6"/>
    </row>
    <row r="2034" spans="3:3">
      <c r="C2034" s="6"/>
    </row>
    <row r="2035" spans="3:3">
      <c r="C2035" s="6"/>
    </row>
    <row r="2036" spans="3:3">
      <c r="C2036" s="6"/>
    </row>
    <row r="2037" spans="3:3">
      <c r="C2037" s="6"/>
    </row>
    <row r="2038" spans="3:3">
      <c r="C2038" s="6"/>
    </row>
    <row r="2039" spans="3:3">
      <c r="C2039" s="6"/>
    </row>
    <row r="2040" spans="3:3">
      <c r="C2040" s="6"/>
    </row>
    <row r="2041" spans="3:3">
      <c r="C2041" s="6"/>
    </row>
    <row r="2042" spans="3:3">
      <c r="C2042" s="6"/>
    </row>
    <row r="2043" spans="3:3">
      <c r="C2043" s="6"/>
    </row>
    <row r="2044" spans="3:3">
      <c r="C2044" s="6"/>
    </row>
    <row r="2045" spans="3:3">
      <c r="C2045" s="6"/>
    </row>
    <row r="2046" spans="3:3">
      <c r="C2046" s="6"/>
    </row>
    <row r="2047" spans="3:3">
      <c r="C2047" s="6"/>
    </row>
    <row r="2048" spans="3:3">
      <c r="C2048" s="6"/>
    </row>
    <row r="2049" spans="3:3">
      <c r="C2049" s="6"/>
    </row>
    <row r="2050" spans="3:3">
      <c r="C2050" s="6"/>
    </row>
    <row r="2051" spans="3:3">
      <c r="C2051" s="6"/>
    </row>
    <row r="2052" spans="3:3">
      <c r="C2052" s="6"/>
    </row>
    <row r="2053" spans="3:3">
      <c r="C2053" s="6"/>
    </row>
    <row r="2054" spans="3:3">
      <c r="C2054" s="6"/>
    </row>
    <row r="2055" spans="3:3">
      <c r="C2055" s="6"/>
    </row>
    <row r="2056" spans="3:3">
      <c r="C2056" s="6"/>
    </row>
    <row r="2057" spans="3:3">
      <c r="C2057" s="6"/>
    </row>
    <row r="2058" spans="3:3">
      <c r="C2058" s="6"/>
    </row>
    <row r="2059" spans="3:3">
      <c r="C2059" s="6"/>
    </row>
    <row r="2060" spans="3:3">
      <c r="C2060" s="6"/>
    </row>
    <row r="2061" spans="3:3">
      <c r="C2061" s="6"/>
    </row>
    <row r="2062" spans="3:3">
      <c r="C2062" s="6"/>
    </row>
    <row r="2063" spans="3:3">
      <c r="C2063" s="6"/>
    </row>
    <row r="2064" spans="3:3">
      <c r="C2064" s="6"/>
    </row>
    <row r="2065" spans="3:3">
      <c r="C2065" s="6"/>
    </row>
    <row r="2066" spans="3:3">
      <c r="C2066" s="6"/>
    </row>
    <row r="2067" spans="3:3">
      <c r="C2067" s="6"/>
    </row>
    <row r="2068" spans="3:3">
      <c r="C2068" s="6"/>
    </row>
    <row r="2069" spans="3:3">
      <c r="C2069" s="6"/>
    </row>
    <row r="2070" spans="3:3">
      <c r="C2070" s="6"/>
    </row>
    <row r="2071" spans="3:3">
      <c r="C2071" s="6"/>
    </row>
    <row r="2072" spans="3:3">
      <c r="C2072" s="6"/>
    </row>
    <row r="2073" spans="3:3">
      <c r="C2073" s="6"/>
    </row>
    <row r="2074" spans="3:3">
      <c r="C2074" s="6"/>
    </row>
    <row r="2075" spans="3:3">
      <c r="C2075" s="6"/>
    </row>
    <row r="2076" spans="3:3">
      <c r="C2076" s="6"/>
    </row>
    <row r="2077" spans="3:3">
      <c r="C2077" s="6"/>
    </row>
    <row r="2078" spans="3:3">
      <c r="C2078" s="6"/>
    </row>
    <row r="2079" spans="3:3">
      <c r="C2079" s="6"/>
    </row>
    <row r="2080" spans="3:3">
      <c r="C2080" s="6"/>
    </row>
    <row r="2081" spans="3:3">
      <c r="C2081" s="6"/>
    </row>
    <row r="2082" spans="3:3">
      <c r="C2082" s="6"/>
    </row>
    <row r="2083" spans="3:3">
      <c r="C2083" s="6"/>
    </row>
    <row r="2084" spans="3:3">
      <c r="C2084" s="6"/>
    </row>
    <row r="2085" spans="3:3">
      <c r="C2085" s="6"/>
    </row>
    <row r="2086" spans="3:3">
      <c r="C2086" s="6"/>
    </row>
    <row r="2087" spans="3:3">
      <c r="C2087" s="6"/>
    </row>
    <row r="2088" spans="3:3">
      <c r="C2088" s="6"/>
    </row>
    <row r="2089" spans="3:3">
      <c r="C2089" s="6"/>
    </row>
    <row r="2090" spans="3:3">
      <c r="C2090" s="6"/>
    </row>
    <row r="2091" spans="3:3">
      <c r="C2091" s="6"/>
    </row>
    <row r="2092" spans="3:3">
      <c r="C2092" s="6"/>
    </row>
    <row r="2093" spans="3:3">
      <c r="C2093" s="6"/>
    </row>
    <row r="2094" spans="3:3">
      <c r="C2094" s="6"/>
    </row>
    <row r="2095" spans="3:3">
      <c r="C2095" s="6"/>
    </row>
    <row r="2096" spans="3:3">
      <c r="C2096" s="6"/>
    </row>
    <row r="2097" spans="3:3">
      <c r="C2097" s="6"/>
    </row>
    <row r="2098" spans="3:3">
      <c r="C2098" s="6"/>
    </row>
    <row r="2099" spans="3:3">
      <c r="C2099" s="6"/>
    </row>
    <row r="2100" spans="3:3">
      <c r="C2100" s="6"/>
    </row>
    <row r="2101" spans="3:3">
      <c r="C2101" s="6"/>
    </row>
    <row r="2102" spans="3:3">
      <c r="C2102" s="6"/>
    </row>
    <row r="2103" spans="3:3">
      <c r="C2103" s="6"/>
    </row>
    <row r="2104" spans="3:3">
      <c r="C2104" s="6"/>
    </row>
    <row r="2105" spans="3:3">
      <c r="C2105" s="6"/>
    </row>
    <row r="2106" spans="3:3">
      <c r="C2106" s="6"/>
    </row>
    <row r="2107" spans="3:3">
      <c r="C2107" s="6"/>
    </row>
    <row r="2108" spans="3:3">
      <c r="C2108" s="6"/>
    </row>
    <row r="2109" spans="3:3">
      <c r="C2109" s="6"/>
    </row>
    <row r="2110" spans="3:3">
      <c r="C2110" s="6"/>
    </row>
    <row r="2111" spans="3:3">
      <c r="C2111" s="6"/>
    </row>
    <row r="2112" spans="3:3">
      <c r="C2112" s="6"/>
    </row>
    <row r="2113" spans="3:3">
      <c r="C2113" s="6"/>
    </row>
    <row r="2114" spans="3:3">
      <c r="C2114" s="6"/>
    </row>
    <row r="2115" spans="3:3">
      <c r="C2115" s="6"/>
    </row>
    <row r="2116" spans="3:3">
      <c r="C2116" s="6"/>
    </row>
    <row r="2117" spans="3:3">
      <c r="C2117" s="6"/>
    </row>
    <row r="2118" spans="3:3">
      <c r="C2118" s="6"/>
    </row>
    <row r="2119" spans="3:3">
      <c r="C2119" s="6"/>
    </row>
    <row r="2120" spans="3:3">
      <c r="C2120" s="6"/>
    </row>
    <row r="2121" spans="3:3">
      <c r="C2121" s="6"/>
    </row>
    <row r="2122" spans="3:3">
      <c r="C2122" s="6"/>
    </row>
    <row r="2123" spans="3:3">
      <c r="C2123" s="6"/>
    </row>
    <row r="2124" spans="3:3">
      <c r="C2124" s="6"/>
    </row>
    <row r="2125" spans="3:3">
      <c r="C2125" s="6"/>
    </row>
    <row r="2126" spans="3:3">
      <c r="C2126" s="6"/>
    </row>
    <row r="2127" spans="3:3">
      <c r="C2127" s="6"/>
    </row>
    <row r="2128" spans="3:3">
      <c r="C2128" s="6"/>
    </row>
    <row r="2129" spans="3:3">
      <c r="C2129" s="6"/>
    </row>
    <row r="2130" spans="3:3">
      <c r="C2130" s="6"/>
    </row>
    <row r="2131" spans="3:3">
      <c r="C2131" s="6"/>
    </row>
    <row r="2132" spans="3:3">
      <c r="C2132" s="6"/>
    </row>
    <row r="2133" spans="3:3">
      <c r="C2133" s="6"/>
    </row>
    <row r="2134" spans="3:3">
      <c r="C2134" s="6"/>
    </row>
    <row r="2135" spans="3:3">
      <c r="C2135" s="6"/>
    </row>
    <row r="2136" spans="3:3">
      <c r="C2136" s="6"/>
    </row>
    <row r="2137" spans="3:3">
      <c r="C2137" s="6"/>
    </row>
    <row r="2138" spans="3:3">
      <c r="C2138" s="6"/>
    </row>
    <row r="2139" spans="3:3">
      <c r="C2139" s="6"/>
    </row>
    <row r="2140" spans="3:3">
      <c r="C2140" s="6"/>
    </row>
    <row r="2141" spans="3:3">
      <c r="C2141" s="6"/>
    </row>
    <row r="2142" spans="3:3">
      <c r="C2142" s="6"/>
    </row>
    <row r="2143" spans="3:3">
      <c r="C2143" s="6"/>
    </row>
    <row r="2144" spans="3:3">
      <c r="C2144" s="6"/>
    </row>
    <row r="2145" spans="3:3">
      <c r="C2145" s="6"/>
    </row>
    <row r="2146" spans="3:3">
      <c r="C2146" s="6"/>
    </row>
    <row r="2147" spans="3:3">
      <c r="C2147" s="6"/>
    </row>
    <row r="2148" spans="3:3">
      <c r="C2148" s="6"/>
    </row>
    <row r="2149" spans="3:3">
      <c r="C2149" s="6"/>
    </row>
    <row r="2150" spans="3:3">
      <c r="C2150" s="6"/>
    </row>
    <row r="2151" spans="3:3">
      <c r="C2151" s="6"/>
    </row>
    <row r="2152" spans="3:3">
      <c r="C2152" s="6"/>
    </row>
    <row r="2153" spans="3:3">
      <c r="C2153" s="6"/>
    </row>
    <row r="2154" spans="3:3">
      <c r="C2154" s="6"/>
    </row>
    <row r="2155" spans="3:3">
      <c r="C2155" s="6"/>
    </row>
    <row r="2156" spans="3:3">
      <c r="C2156" s="6"/>
    </row>
    <row r="2157" spans="3:3">
      <c r="C2157" s="6"/>
    </row>
    <row r="2158" spans="3:3">
      <c r="C2158" s="6"/>
    </row>
    <row r="2159" spans="3:3">
      <c r="C2159" s="6"/>
    </row>
    <row r="2160" spans="3:3">
      <c r="C2160" s="6"/>
    </row>
    <row r="2161" spans="3:3">
      <c r="C2161" s="6"/>
    </row>
    <row r="2162" spans="3:3">
      <c r="C2162" s="6"/>
    </row>
    <row r="2163" spans="3:3">
      <c r="C2163" s="6"/>
    </row>
    <row r="2164" spans="3:3">
      <c r="C2164" s="6"/>
    </row>
    <row r="2165" spans="3:3">
      <c r="C2165" s="6"/>
    </row>
    <row r="2166" spans="3:3">
      <c r="C2166" s="6"/>
    </row>
    <row r="2167" spans="3:3">
      <c r="C2167" s="6"/>
    </row>
    <row r="2168" spans="3:3">
      <c r="C2168" s="6"/>
    </row>
    <row r="2169" spans="3:3">
      <c r="C2169" s="6"/>
    </row>
    <row r="2170" spans="3:3">
      <c r="C2170" s="6"/>
    </row>
    <row r="2171" spans="3:3">
      <c r="C2171" s="6"/>
    </row>
    <row r="2172" spans="3:3">
      <c r="C2172" s="6"/>
    </row>
    <row r="2173" spans="3:3">
      <c r="C2173" s="6"/>
    </row>
    <row r="2174" spans="3:3">
      <c r="C2174" s="6"/>
    </row>
    <row r="2175" spans="3:3">
      <c r="C2175" s="6"/>
    </row>
    <row r="2176" spans="3:3">
      <c r="C2176" s="6"/>
    </row>
    <row r="2177" spans="3:3">
      <c r="C2177" s="6"/>
    </row>
    <row r="2178" spans="3:3">
      <c r="C2178" s="6"/>
    </row>
    <row r="2179" spans="3:3">
      <c r="C2179" s="6"/>
    </row>
    <row r="2180" spans="3:3">
      <c r="C2180" s="6"/>
    </row>
    <row r="2181" spans="3:3">
      <c r="C2181" s="6"/>
    </row>
    <row r="2182" spans="3:3">
      <c r="C2182" s="6"/>
    </row>
    <row r="2183" spans="3:3">
      <c r="C2183" s="6"/>
    </row>
    <row r="2184" spans="3:3">
      <c r="C2184" s="6"/>
    </row>
    <row r="2185" spans="3:3">
      <c r="C2185" s="6"/>
    </row>
    <row r="2186" spans="3:3">
      <c r="C2186" s="6"/>
    </row>
    <row r="2187" spans="3:3">
      <c r="C2187" s="6"/>
    </row>
    <row r="2188" spans="3:3">
      <c r="C2188" s="6"/>
    </row>
    <row r="2189" spans="3:3">
      <c r="C2189" s="6"/>
    </row>
    <row r="2190" spans="3:3">
      <c r="C2190" s="6"/>
    </row>
    <row r="2191" spans="3:3">
      <c r="C2191" s="6"/>
    </row>
    <row r="2192" spans="3:3">
      <c r="C2192" s="6"/>
    </row>
    <row r="2193" spans="3:3">
      <c r="C2193" s="6"/>
    </row>
    <row r="2194" spans="3:3">
      <c r="C2194" s="6"/>
    </row>
    <row r="2195" spans="3:3">
      <c r="C2195" s="6"/>
    </row>
    <row r="2196" spans="3:3">
      <c r="C2196" s="6"/>
    </row>
    <row r="2197" spans="3:3">
      <c r="C2197" s="6"/>
    </row>
    <row r="2198" spans="3:3">
      <c r="C2198" s="6"/>
    </row>
    <row r="2199" spans="3:3">
      <c r="C2199" s="6"/>
    </row>
    <row r="2200" spans="3:3">
      <c r="C2200" s="6"/>
    </row>
    <row r="2201" spans="3:3">
      <c r="C2201" s="6"/>
    </row>
    <row r="2202" spans="3:3">
      <c r="C2202" s="6"/>
    </row>
    <row r="2203" spans="3:3">
      <c r="C2203" s="6"/>
    </row>
    <row r="2204" spans="3:3">
      <c r="C2204" s="6"/>
    </row>
    <row r="2205" spans="3:3">
      <c r="C2205" s="6"/>
    </row>
    <row r="2206" spans="3:3">
      <c r="C2206" s="6"/>
    </row>
    <row r="2207" spans="3:3">
      <c r="C2207" s="6"/>
    </row>
    <row r="2208" spans="3:3">
      <c r="C2208" s="6"/>
    </row>
    <row r="2209" spans="3:3">
      <c r="C2209" s="6"/>
    </row>
    <row r="2210" spans="3:3">
      <c r="C2210" s="6"/>
    </row>
    <row r="2211" spans="3:3">
      <c r="C2211" s="6"/>
    </row>
    <row r="2212" spans="3:3">
      <c r="C2212" s="6"/>
    </row>
    <row r="2213" spans="3:3">
      <c r="C2213" s="6"/>
    </row>
    <row r="2214" spans="3:3">
      <c r="C2214" s="6"/>
    </row>
    <row r="2215" spans="3:3">
      <c r="C2215" s="6"/>
    </row>
    <row r="2216" spans="3:3">
      <c r="C2216" s="6"/>
    </row>
    <row r="2217" spans="3:3">
      <c r="C2217" s="6"/>
    </row>
    <row r="2218" spans="3:3">
      <c r="C2218" s="6"/>
    </row>
    <row r="2219" spans="3:3">
      <c r="C2219" s="6"/>
    </row>
    <row r="2220" spans="3:3">
      <c r="C2220" s="6"/>
    </row>
    <row r="2221" spans="3:3">
      <c r="C2221" s="6"/>
    </row>
    <row r="2222" spans="3:3">
      <c r="C2222" s="6"/>
    </row>
    <row r="2223" spans="3:3">
      <c r="C2223" s="6"/>
    </row>
    <row r="2224" spans="3:3">
      <c r="C2224" s="6"/>
    </row>
    <row r="2225" spans="3:3">
      <c r="C2225" s="6"/>
    </row>
    <row r="2226" spans="3:3">
      <c r="C2226" s="6"/>
    </row>
    <row r="2227" spans="3:3">
      <c r="C2227" s="6"/>
    </row>
    <row r="2228" spans="3:3">
      <c r="C2228" s="6"/>
    </row>
    <row r="2229" spans="3:3">
      <c r="C2229" s="6"/>
    </row>
    <row r="2230" spans="3:3">
      <c r="C2230" s="6"/>
    </row>
    <row r="2231" spans="3:3">
      <c r="C2231" s="6"/>
    </row>
    <row r="2232" spans="3:3">
      <c r="C2232" s="6"/>
    </row>
    <row r="2233" spans="3:3">
      <c r="C2233" s="6"/>
    </row>
    <row r="2234" spans="3:3">
      <c r="C2234" s="6"/>
    </row>
    <row r="2235" spans="3:3">
      <c r="C2235" s="6"/>
    </row>
    <row r="2236" spans="3:3">
      <c r="C2236" s="6"/>
    </row>
    <row r="2237" spans="3:3">
      <c r="C2237" s="6"/>
    </row>
    <row r="2238" spans="3:3">
      <c r="C2238" s="6"/>
    </row>
    <row r="2239" spans="3:3">
      <c r="C2239" s="6"/>
    </row>
    <row r="2240" spans="3:3">
      <c r="C2240" s="6"/>
    </row>
    <row r="2241" spans="3:3">
      <c r="C2241" s="6"/>
    </row>
    <row r="2242" spans="3:3">
      <c r="C2242" s="6"/>
    </row>
    <row r="2243" spans="3:3">
      <c r="C2243" s="6"/>
    </row>
    <row r="2244" spans="3:3">
      <c r="C2244" s="6"/>
    </row>
    <row r="2245" spans="3:3">
      <c r="C2245" s="6"/>
    </row>
    <row r="2246" spans="3:3">
      <c r="C2246" s="6"/>
    </row>
    <row r="2247" spans="3:3">
      <c r="C2247" s="6"/>
    </row>
    <row r="2248" spans="3:3">
      <c r="C2248" s="6"/>
    </row>
    <row r="2249" spans="3:3">
      <c r="C2249" s="6"/>
    </row>
    <row r="2250" spans="3:3">
      <c r="C2250" s="6"/>
    </row>
    <row r="2251" spans="3:3">
      <c r="C2251" s="6"/>
    </row>
    <row r="2252" spans="3:3">
      <c r="C2252" s="6"/>
    </row>
    <row r="2253" spans="3:3">
      <c r="C2253" s="6"/>
    </row>
    <row r="2254" spans="3:3">
      <c r="C2254" s="6"/>
    </row>
    <row r="2255" spans="3:3">
      <c r="C2255" s="6"/>
    </row>
    <row r="2256" spans="3:3">
      <c r="C2256" s="6"/>
    </row>
    <row r="2257" spans="3:3">
      <c r="C2257" s="6"/>
    </row>
    <row r="2258" spans="3:3">
      <c r="C2258" s="6"/>
    </row>
    <row r="2259" spans="3:3">
      <c r="C2259" s="6"/>
    </row>
    <row r="2260" spans="3:3">
      <c r="C2260" s="6"/>
    </row>
    <row r="2261" spans="3:3">
      <c r="C2261" s="6"/>
    </row>
    <row r="2262" spans="3:3">
      <c r="C2262" s="6"/>
    </row>
    <row r="2263" spans="3:3">
      <c r="C2263" s="6"/>
    </row>
    <row r="2264" spans="3:3">
      <c r="C2264" s="6"/>
    </row>
    <row r="2265" spans="3:3">
      <c r="C2265" s="6"/>
    </row>
    <row r="2266" spans="3:3">
      <c r="C2266" s="6"/>
    </row>
    <row r="2267" spans="3:3">
      <c r="C2267" s="6"/>
    </row>
    <row r="2268" spans="3:3">
      <c r="C2268" s="6"/>
    </row>
    <row r="2269" spans="3:3">
      <c r="C2269" s="6"/>
    </row>
    <row r="2270" spans="3:3">
      <c r="C2270" s="6"/>
    </row>
    <row r="2271" spans="3:3">
      <c r="C2271" s="6"/>
    </row>
    <row r="2272" spans="3:3">
      <c r="C2272" s="6"/>
    </row>
    <row r="2273" spans="3:3">
      <c r="C2273" s="6"/>
    </row>
    <row r="2274" spans="3:3">
      <c r="C2274" s="6"/>
    </row>
    <row r="2275" spans="3:3">
      <c r="C2275" s="6"/>
    </row>
    <row r="2276" spans="3:3">
      <c r="C2276" s="6"/>
    </row>
    <row r="2277" spans="3:3">
      <c r="C2277" s="6"/>
    </row>
    <row r="2278" spans="3:3">
      <c r="C2278" s="6"/>
    </row>
    <row r="2279" spans="3:3">
      <c r="C2279" s="6"/>
    </row>
    <row r="2280" spans="3:3">
      <c r="C2280" s="6"/>
    </row>
    <row r="2281" spans="3:3">
      <c r="C2281" s="6"/>
    </row>
    <row r="2282" spans="3:3">
      <c r="C2282" s="6"/>
    </row>
    <row r="2283" spans="3:3">
      <c r="C2283" s="6"/>
    </row>
    <row r="2284" spans="3:3">
      <c r="C2284" s="6"/>
    </row>
    <row r="2285" spans="3:3">
      <c r="C2285" s="6"/>
    </row>
    <row r="2286" spans="3:3">
      <c r="C2286" s="6"/>
    </row>
    <row r="2287" spans="3:3">
      <c r="C2287" s="6"/>
    </row>
    <row r="2288" spans="3:3">
      <c r="C2288" s="6"/>
    </row>
    <row r="2289" spans="3:3">
      <c r="C2289" s="6"/>
    </row>
    <row r="2290" spans="3:3">
      <c r="C2290" s="6"/>
    </row>
    <row r="2291" spans="3:3">
      <c r="C2291" s="6"/>
    </row>
    <row r="2292" spans="3:3">
      <c r="C2292" s="6"/>
    </row>
    <row r="2293" spans="3:3">
      <c r="C2293" s="6"/>
    </row>
    <row r="2294" spans="3:3">
      <c r="C2294" s="6"/>
    </row>
    <row r="2295" spans="3:3">
      <c r="C2295" s="6"/>
    </row>
    <row r="2296" spans="3:3">
      <c r="C2296" s="6"/>
    </row>
    <row r="2297" spans="3:3">
      <c r="C2297" s="6"/>
    </row>
    <row r="2298" spans="3:3">
      <c r="C2298" s="6"/>
    </row>
    <row r="2299" spans="3:3">
      <c r="C2299" s="6"/>
    </row>
    <row r="2300" spans="3:3">
      <c r="C2300" s="6"/>
    </row>
    <row r="2301" spans="3:3">
      <c r="C2301" s="6"/>
    </row>
    <row r="2302" spans="3:3">
      <c r="C2302" s="6"/>
    </row>
    <row r="2303" spans="3:3">
      <c r="C2303" s="6"/>
    </row>
    <row r="2304" spans="3:3">
      <c r="C2304" s="6"/>
    </row>
    <row r="2305" spans="3:3">
      <c r="C2305" s="6"/>
    </row>
    <row r="2306" spans="3:3">
      <c r="C2306" s="6"/>
    </row>
    <row r="2307" spans="3:3">
      <c r="C2307" s="6"/>
    </row>
    <row r="2308" spans="3:3">
      <c r="C2308" s="6"/>
    </row>
    <row r="2309" spans="3:3">
      <c r="C2309" s="6"/>
    </row>
    <row r="2310" spans="3:3">
      <c r="C2310" s="6"/>
    </row>
    <row r="2311" spans="3:3">
      <c r="C2311" s="6"/>
    </row>
    <row r="2312" spans="3:3">
      <c r="C2312" s="6"/>
    </row>
    <row r="2313" spans="3:3">
      <c r="C2313" s="6"/>
    </row>
    <row r="2314" spans="3:3">
      <c r="C2314" s="6"/>
    </row>
    <row r="2315" spans="3:3">
      <c r="C2315" s="6"/>
    </row>
    <row r="2316" spans="3:3">
      <c r="C2316" s="6"/>
    </row>
    <row r="2317" spans="3:3">
      <c r="C2317" s="6"/>
    </row>
    <row r="2318" spans="3:3">
      <c r="C2318" s="6"/>
    </row>
    <row r="2319" spans="3:3">
      <c r="C2319" s="6"/>
    </row>
    <row r="2320" spans="3:3">
      <c r="C2320" s="6"/>
    </row>
    <row r="2321" spans="3:3">
      <c r="C2321" s="6"/>
    </row>
    <row r="2322" spans="3:3">
      <c r="C2322" s="6"/>
    </row>
    <row r="2323" spans="3:3">
      <c r="C2323" s="6"/>
    </row>
    <row r="2324" spans="3:3">
      <c r="C2324" s="6"/>
    </row>
    <row r="2325" spans="3:3">
      <c r="C2325" s="6"/>
    </row>
    <row r="2326" spans="3:3">
      <c r="C2326" s="6"/>
    </row>
    <row r="2327" spans="3:3">
      <c r="C2327" s="6"/>
    </row>
    <row r="2328" spans="3:3">
      <c r="C2328" s="6"/>
    </row>
    <row r="2329" spans="3:3">
      <c r="C2329" s="6"/>
    </row>
    <row r="2330" spans="3:3">
      <c r="C2330" s="6"/>
    </row>
    <row r="2331" spans="3:3">
      <c r="C2331" s="6"/>
    </row>
    <row r="2332" spans="3:3">
      <c r="C2332" s="6"/>
    </row>
    <row r="2333" spans="3:3">
      <c r="C2333" s="6"/>
    </row>
    <row r="2334" spans="3:3">
      <c r="C2334" s="6"/>
    </row>
    <row r="2335" spans="3:3">
      <c r="C2335" s="6"/>
    </row>
    <row r="2336" spans="3:3">
      <c r="C2336" s="6"/>
    </row>
    <row r="2337" spans="3:3">
      <c r="C2337" s="6"/>
    </row>
    <row r="2338" spans="3:3">
      <c r="C2338" s="6"/>
    </row>
    <row r="2339" spans="3:3">
      <c r="C2339" s="6"/>
    </row>
    <row r="2340" spans="3:3">
      <c r="C2340" s="6"/>
    </row>
    <row r="2341" spans="3:3">
      <c r="C2341" s="6"/>
    </row>
    <row r="2342" spans="3:3">
      <c r="C2342" s="6"/>
    </row>
    <row r="2343" spans="3:3">
      <c r="C2343" s="6"/>
    </row>
    <row r="2344" spans="3:3">
      <c r="C2344" s="6"/>
    </row>
    <row r="2345" spans="3:3">
      <c r="C2345" s="6"/>
    </row>
    <row r="2346" spans="3:3">
      <c r="C2346" s="6"/>
    </row>
    <row r="2347" spans="3:3">
      <c r="C2347" s="6"/>
    </row>
    <row r="2348" spans="3:3">
      <c r="C2348" s="6"/>
    </row>
    <row r="2349" spans="3:3">
      <c r="C2349" s="6"/>
    </row>
    <row r="2350" spans="3:3">
      <c r="C2350" s="6"/>
    </row>
    <row r="2351" spans="3:3">
      <c r="C2351" s="6"/>
    </row>
    <row r="2352" spans="3:3">
      <c r="C2352" s="6"/>
    </row>
    <row r="2353" spans="3:3">
      <c r="C2353" s="6"/>
    </row>
    <row r="2354" spans="3:3">
      <c r="C2354" s="6"/>
    </row>
    <row r="2355" spans="3:3">
      <c r="C2355" s="6"/>
    </row>
    <row r="2356" spans="3:3">
      <c r="C2356" s="6"/>
    </row>
    <row r="2357" spans="3:3">
      <c r="C2357" s="6"/>
    </row>
    <row r="2358" spans="3:3">
      <c r="C2358" s="6"/>
    </row>
    <row r="2359" spans="3:3">
      <c r="C2359" s="6"/>
    </row>
    <row r="2360" spans="3:3">
      <c r="C2360" s="6"/>
    </row>
    <row r="2361" spans="3:3">
      <c r="C2361" s="6"/>
    </row>
    <row r="2362" spans="3:3">
      <c r="C2362" s="6"/>
    </row>
    <row r="2363" spans="3:3">
      <c r="C2363" s="6"/>
    </row>
    <row r="2364" spans="3:3">
      <c r="C2364" s="6"/>
    </row>
    <row r="2365" spans="3:3">
      <c r="C2365" s="6"/>
    </row>
    <row r="2366" spans="3:3">
      <c r="C2366" s="6"/>
    </row>
    <row r="2367" spans="3:3">
      <c r="C2367" s="6"/>
    </row>
    <row r="2368" spans="3:3">
      <c r="C2368" s="6"/>
    </row>
    <row r="2369" spans="3:3">
      <c r="C2369" s="6"/>
    </row>
    <row r="2370" spans="3:3">
      <c r="C2370" s="6"/>
    </row>
    <row r="2371" spans="3:3">
      <c r="C2371" s="6"/>
    </row>
    <row r="2372" spans="3:3">
      <c r="C2372" s="6"/>
    </row>
    <row r="2373" spans="3:3">
      <c r="C2373" s="6"/>
    </row>
    <row r="2374" spans="3:3">
      <c r="C2374" s="6"/>
    </row>
    <row r="2375" spans="3:3">
      <c r="C2375" s="6"/>
    </row>
    <row r="2376" spans="3:3">
      <c r="C2376" s="6"/>
    </row>
    <row r="2377" spans="3:3">
      <c r="C2377" s="6"/>
    </row>
    <row r="2378" spans="3:3">
      <c r="C2378" s="6"/>
    </row>
    <row r="2379" spans="3:3">
      <c r="C2379" s="6"/>
    </row>
    <row r="2380" spans="3:3">
      <c r="C2380" s="6"/>
    </row>
    <row r="2381" spans="3:3">
      <c r="C2381" s="6"/>
    </row>
    <row r="2382" spans="3:3">
      <c r="C2382" s="6"/>
    </row>
    <row r="2383" spans="3:3">
      <c r="C2383" s="6"/>
    </row>
    <row r="2384" spans="3:3">
      <c r="C2384" s="6"/>
    </row>
    <row r="2385" spans="3:3">
      <c r="C2385" s="6"/>
    </row>
    <row r="2386" spans="3:3">
      <c r="C2386" s="6"/>
    </row>
    <row r="2387" spans="3:3">
      <c r="C2387" s="6"/>
    </row>
    <row r="2388" spans="3:3">
      <c r="C2388" s="6"/>
    </row>
    <row r="2389" spans="3:3">
      <c r="C2389" s="6"/>
    </row>
    <row r="2390" spans="3:3">
      <c r="C2390" s="6"/>
    </row>
    <row r="2391" spans="3:3">
      <c r="C2391" s="6"/>
    </row>
    <row r="2392" spans="3:3">
      <c r="C2392" s="6"/>
    </row>
    <row r="2393" spans="3:3">
      <c r="C2393" s="6"/>
    </row>
    <row r="2394" spans="3:3">
      <c r="C2394" s="6"/>
    </row>
    <row r="2395" spans="3:3">
      <c r="C2395" s="6"/>
    </row>
    <row r="2396" spans="3:3">
      <c r="C2396" s="6"/>
    </row>
    <row r="2397" spans="3:3">
      <c r="C2397" s="6"/>
    </row>
    <row r="2398" spans="3:3">
      <c r="C2398" s="6"/>
    </row>
    <row r="2399" spans="3:3">
      <c r="C2399" s="6"/>
    </row>
    <row r="2400" spans="3:3">
      <c r="C2400" s="6"/>
    </row>
    <row r="2401" spans="3:3">
      <c r="C2401" s="6"/>
    </row>
    <row r="2402" spans="3:3">
      <c r="C2402" s="6"/>
    </row>
    <row r="2403" spans="3:3">
      <c r="C2403" s="6"/>
    </row>
    <row r="2404" spans="3:3">
      <c r="C2404" s="6"/>
    </row>
    <row r="2405" spans="3:3">
      <c r="C2405" s="6"/>
    </row>
    <row r="2406" spans="3:3">
      <c r="C2406" s="6"/>
    </row>
    <row r="2407" spans="3:3">
      <c r="C2407" s="6"/>
    </row>
    <row r="2408" spans="3:3">
      <c r="C2408" s="6"/>
    </row>
    <row r="2409" spans="3:3">
      <c r="C2409" s="6"/>
    </row>
    <row r="2410" spans="3:3">
      <c r="C2410" s="6"/>
    </row>
    <row r="2411" spans="3:3">
      <c r="C2411" s="6"/>
    </row>
    <row r="2412" spans="3:3">
      <c r="C2412" s="6"/>
    </row>
    <row r="2413" spans="3:3">
      <c r="C2413" s="6"/>
    </row>
    <row r="2414" spans="3:3">
      <c r="C2414" s="6"/>
    </row>
    <row r="2415" spans="3:3">
      <c r="C2415" s="6"/>
    </row>
    <row r="2416" spans="3:3">
      <c r="C2416" s="6"/>
    </row>
    <row r="2417" spans="3:3">
      <c r="C2417" s="6"/>
    </row>
    <row r="2418" spans="3:3">
      <c r="C2418" s="6"/>
    </row>
    <row r="2419" spans="3:3">
      <c r="C2419" s="6"/>
    </row>
    <row r="2420" spans="3:3">
      <c r="C2420" s="6"/>
    </row>
    <row r="2421" spans="3:3">
      <c r="C2421" s="6"/>
    </row>
    <row r="2422" spans="3:3">
      <c r="C2422" s="6"/>
    </row>
    <row r="2423" spans="3:3">
      <c r="C2423" s="6"/>
    </row>
    <row r="2424" spans="3:3">
      <c r="C2424" s="6"/>
    </row>
    <row r="2425" spans="3:3">
      <c r="C2425" s="6"/>
    </row>
    <row r="2426" spans="3:3">
      <c r="C2426" s="6"/>
    </row>
    <row r="2427" spans="3:3">
      <c r="C2427" s="6"/>
    </row>
    <row r="2428" spans="3:3">
      <c r="C2428" s="6"/>
    </row>
    <row r="2429" spans="3:3">
      <c r="C2429" s="6"/>
    </row>
    <row r="2430" spans="3:3">
      <c r="C2430" s="6"/>
    </row>
    <row r="2431" spans="3:3">
      <c r="C2431" s="6"/>
    </row>
    <row r="2432" spans="3:3">
      <c r="C2432" s="6"/>
    </row>
    <row r="2433" spans="3:3">
      <c r="C2433" s="6"/>
    </row>
    <row r="2434" spans="3:3">
      <c r="C2434" s="6"/>
    </row>
    <row r="2435" spans="3:3">
      <c r="C2435" s="6"/>
    </row>
    <row r="2436" spans="3:3">
      <c r="C2436" s="6"/>
    </row>
    <row r="2437" spans="3:3">
      <c r="C2437" s="6"/>
    </row>
    <row r="2438" spans="3:3">
      <c r="C2438" s="6"/>
    </row>
    <row r="2439" spans="3:3">
      <c r="C2439" s="6"/>
    </row>
    <row r="2440" spans="3:3">
      <c r="C2440" s="6"/>
    </row>
    <row r="2441" spans="3:3">
      <c r="C2441" s="6"/>
    </row>
    <row r="2442" spans="3:3">
      <c r="C2442" s="6"/>
    </row>
    <row r="2443" spans="3:3">
      <c r="C2443" s="6"/>
    </row>
    <row r="2444" spans="3:3">
      <c r="C2444" s="6"/>
    </row>
    <row r="2445" spans="3:3">
      <c r="C2445" s="6"/>
    </row>
    <row r="2446" spans="3:3">
      <c r="C2446" s="6"/>
    </row>
    <row r="2447" spans="3:3">
      <c r="C2447" s="6"/>
    </row>
    <row r="2448" spans="3:3">
      <c r="C2448" s="6"/>
    </row>
    <row r="2449" spans="3:3">
      <c r="C2449" s="6"/>
    </row>
    <row r="2450" spans="3:3">
      <c r="C2450" s="6"/>
    </row>
    <row r="2451" spans="3:3">
      <c r="C2451" s="6"/>
    </row>
    <row r="2452" spans="3:3">
      <c r="C2452" s="6"/>
    </row>
    <row r="2453" spans="3:3">
      <c r="C2453" s="6"/>
    </row>
    <row r="2454" spans="3:3">
      <c r="C2454" s="6"/>
    </row>
    <row r="2455" spans="3:3">
      <c r="C2455" s="6"/>
    </row>
    <row r="2456" spans="3:3">
      <c r="C2456" s="6"/>
    </row>
    <row r="2457" spans="3:3">
      <c r="C2457" s="6"/>
    </row>
    <row r="2458" spans="3:3">
      <c r="C2458" s="6"/>
    </row>
    <row r="2459" spans="3:3">
      <c r="C2459" s="6"/>
    </row>
    <row r="2460" spans="3:3">
      <c r="C2460" s="6"/>
    </row>
    <row r="2461" spans="3:3">
      <c r="C2461" s="6"/>
    </row>
    <row r="2462" spans="3:3">
      <c r="C2462" s="6"/>
    </row>
    <row r="2463" spans="3:3">
      <c r="C2463" s="6"/>
    </row>
    <row r="2464" spans="3:3">
      <c r="C2464" s="6"/>
    </row>
    <row r="2465" spans="3:3">
      <c r="C2465" s="6"/>
    </row>
    <row r="2466" spans="3:3">
      <c r="C2466" s="6"/>
    </row>
    <row r="2467" spans="3:3">
      <c r="C2467" s="6"/>
    </row>
    <row r="2468" spans="3:3">
      <c r="C2468" s="6"/>
    </row>
    <row r="2469" spans="3:3">
      <c r="C2469" s="6"/>
    </row>
    <row r="2470" spans="3:3">
      <c r="C2470" s="6"/>
    </row>
    <row r="2471" spans="3:3">
      <c r="C2471" s="6"/>
    </row>
    <row r="2472" spans="3:3">
      <c r="C2472" s="6"/>
    </row>
    <row r="2473" spans="3:3">
      <c r="C2473" s="6"/>
    </row>
    <row r="2474" spans="3:3">
      <c r="C2474" s="6"/>
    </row>
    <row r="2475" spans="3:3">
      <c r="C2475" s="6"/>
    </row>
    <row r="2476" spans="3:3">
      <c r="C2476" s="6"/>
    </row>
    <row r="2477" spans="3:3">
      <c r="C2477" s="6"/>
    </row>
    <row r="2478" spans="3:3">
      <c r="C2478" s="6"/>
    </row>
    <row r="2479" spans="3:3">
      <c r="C2479" s="6"/>
    </row>
    <row r="2480" spans="3:3">
      <c r="C2480" s="6"/>
    </row>
    <row r="2481" spans="3:3">
      <c r="C2481" s="6"/>
    </row>
    <row r="2482" spans="3:3">
      <c r="C2482" s="6"/>
    </row>
    <row r="2483" spans="3:3">
      <c r="C2483" s="6"/>
    </row>
    <row r="2484" spans="3:3">
      <c r="C2484" s="6"/>
    </row>
    <row r="2485" spans="3:3">
      <c r="C2485" s="6"/>
    </row>
    <row r="2486" spans="3:3">
      <c r="C2486" s="6"/>
    </row>
    <row r="2487" spans="3:3">
      <c r="C2487" s="6"/>
    </row>
    <row r="2488" spans="3:3">
      <c r="C2488" s="6"/>
    </row>
    <row r="2489" spans="3:3">
      <c r="C2489" s="6"/>
    </row>
    <row r="2490" spans="3:3">
      <c r="C2490" s="6"/>
    </row>
    <row r="2491" spans="3:3">
      <c r="C2491" s="6"/>
    </row>
    <row r="2492" spans="3:3">
      <c r="C2492" s="6"/>
    </row>
    <row r="2493" spans="3:3">
      <c r="C2493" s="6"/>
    </row>
    <row r="2494" spans="3:3">
      <c r="C2494" s="6"/>
    </row>
    <row r="2495" spans="3:3">
      <c r="C2495" s="6"/>
    </row>
    <row r="2496" spans="3:3">
      <c r="C2496" s="6"/>
    </row>
    <row r="2497" spans="3:3">
      <c r="C2497" s="6"/>
    </row>
    <row r="2498" spans="3:3">
      <c r="C2498" s="6"/>
    </row>
    <row r="2499" spans="3:3">
      <c r="C2499" s="6"/>
    </row>
    <row r="2500" spans="3:3">
      <c r="C2500" s="6"/>
    </row>
    <row r="2501" spans="3:3">
      <c r="C2501" s="6"/>
    </row>
    <row r="2502" spans="3:3">
      <c r="C2502" s="6"/>
    </row>
    <row r="2503" spans="3:3">
      <c r="C2503" s="6"/>
    </row>
    <row r="2504" spans="3:3">
      <c r="C2504" s="6"/>
    </row>
    <row r="2505" spans="3:3">
      <c r="C2505" s="6"/>
    </row>
    <row r="2506" spans="3:3">
      <c r="C2506" s="6"/>
    </row>
    <row r="2507" spans="3:3">
      <c r="C2507" s="6"/>
    </row>
    <row r="2508" spans="3:3">
      <c r="C2508" s="6"/>
    </row>
    <row r="2509" spans="3:3">
      <c r="C2509" s="6"/>
    </row>
    <row r="2510" spans="3:3">
      <c r="C2510" s="6"/>
    </row>
    <row r="2511" spans="3:3">
      <c r="C2511" s="6"/>
    </row>
    <row r="2512" spans="3:3">
      <c r="C2512" s="6"/>
    </row>
    <row r="2513" spans="3:3">
      <c r="C2513" s="6"/>
    </row>
    <row r="2514" spans="3:3">
      <c r="C2514" s="6"/>
    </row>
    <row r="2515" spans="3:3">
      <c r="C2515" s="6"/>
    </row>
    <row r="2516" spans="3:3">
      <c r="C2516" s="6"/>
    </row>
    <row r="2517" spans="3:3">
      <c r="C2517" s="6"/>
    </row>
    <row r="2518" spans="3:3">
      <c r="C2518" s="6"/>
    </row>
    <row r="2519" spans="3:3">
      <c r="C2519" s="6"/>
    </row>
    <row r="2520" spans="3:3">
      <c r="C2520" s="6"/>
    </row>
    <row r="2521" spans="3:3">
      <c r="C2521" s="6"/>
    </row>
    <row r="2522" spans="3:3">
      <c r="C2522" s="6"/>
    </row>
    <row r="2523" spans="3:3">
      <c r="C2523" s="6"/>
    </row>
    <row r="2524" spans="3:3">
      <c r="C2524" s="6"/>
    </row>
    <row r="2525" spans="3:3">
      <c r="C2525" s="6"/>
    </row>
    <row r="2526" spans="3:3">
      <c r="C2526" s="6"/>
    </row>
    <row r="2527" spans="3:3">
      <c r="C2527" s="6"/>
    </row>
    <row r="2528" spans="3:3">
      <c r="C2528" s="6"/>
    </row>
    <row r="2529" spans="3:3">
      <c r="C2529" s="6"/>
    </row>
    <row r="2530" spans="3:3">
      <c r="C2530" s="6"/>
    </row>
    <row r="2531" spans="3:3">
      <c r="C2531" s="6"/>
    </row>
    <row r="2532" spans="3:3">
      <c r="C2532" s="6"/>
    </row>
    <row r="2533" spans="3:3">
      <c r="C2533" s="6"/>
    </row>
    <row r="2534" spans="3:3">
      <c r="C2534" s="6"/>
    </row>
    <row r="2535" spans="3:3">
      <c r="C2535" s="6"/>
    </row>
    <row r="2536" spans="3:3">
      <c r="C2536" s="6"/>
    </row>
    <row r="2537" spans="3:3">
      <c r="C2537" s="6"/>
    </row>
    <row r="2538" spans="3:3">
      <c r="C2538" s="6"/>
    </row>
    <row r="2539" spans="3:3">
      <c r="C2539" s="6"/>
    </row>
    <row r="2540" spans="3:3">
      <c r="C2540" s="6"/>
    </row>
    <row r="2541" spans="3:3">
      <c r="C2541" s="6"/>
    </row>
    <row r="2542" spans="3:3">
      <c r="C2542" s="6"/>
    </row>
    <row r="2543" spans="3:3">
      <c r="C2543" s="6"/>
    </row>
    <row r="2544" spans="3:3">
      <c r="C2544" s="6"/>
    </row>
    <row r="2545" spans="3:3">
      <c r="C2545" s="6"/>
    </row>
    <row r="2546" spans="3:3">
      <c r="C2546" s="6"/>
    </row>
    <row r="2547" spans="3:3">
      <c r="C2547" s="6"/>
    </row>
    <row r="2548" spans="3:3">
      <c r="C2548" s="6"/>
    </row>
    <row r="2549" spans="3:3">
      <c r="C2549" s="6"/>
    </row>
    <row r="2550" spans="3:3">
      <c r="C2550" s="6"/>
    </row>
    <row r="2551" spans="3:3">
      <c r="C2551" s="6"/>
    </row>
    <row r="2552" spans="3:3">
      <c r="C2552" s="6"/>
    </row>
    <row r="2553" spans="3:3">
      <c r="C2553" s="6"/>
    </row>
    <row r="2554" spans="3:3">
      <c r="C2554" s="6"/>
    </row>
    <row r="2555" spans="3:3">
      <c r="C2555" s="6"/>
    </row>
    <row r="2556" spans="3:3">
      <c r="C2556" s="6"/>
    </row>
    <row r="2557" spans="3:3">
      <c r="C2557" s="6"/>
    </row>
    <row r="2558" spans="3:3">
      <c r="C2558" s="6"/>
    </row>
    <row r="2559" spans="3:3">
      <c r="C2559" s="6"/>
    </row>
    <row r="2560" spans="3:3">
      <c r="C2560" s="6"/>
    </row>
    <row r="2561" spans="3:3">
      <c r="C2561" s="6"/>
    </row>
    <row r="2562" spans="3:3">
      <c r="C2562" s="6"/>
    </row>
    <row r="2563" spans="3:3">
      <c r="C2563" s="6"/>
    </row>
    <row r="2564" spans="3:3">
      <c r="C2564" s="6"/>
    </row>
    <row r="2565" spans="3:3">
      <c r="C2565" s="6"/>
    </row>
    <row r="2566" spans="3:3">
      <c r="C2566" s="6"/>
    </row>
    <row r="2567" spans="3:3">
      <c r="C2567" s="6"/>
    </row>
    <row r="2568" spans="3:3">
      <c r="C2568" s="6"/>
    </row>
    <row r="2569" spans="3:3">
      <c r="C2569" s="6"/>
    </row>
    <row r="2570" spans="3:3">
      <c r="C2570" s="6"/>
    </row>
    <row r="2571" spans="3:3">
      <c r="C2571" s="6"/>
    </row>
    <row r="2572" spans="3:3">
      <c r="C2572" s="6"/>
    </row>
    <row r="2573" spans="3:3">
      <c r="C2573" s="6"/>
    </row>
    <row r="2574" spans="3:3">
      <c r="C2574" s="6"/>
    </row>
    <row r="2575" spans="3:3">
      <c r="C2575" s="6"/>
    </row>
    <row r="2576" spans="3:3">
      <c r="C2576" s="6"/>
    </row>
    <row r="2577" spans="3:3">
      <c r="C2577" s="6"/>
    </row>
    <row r="2578" spans="3:3">
      <c r="C2578" s="6"/>
    </row>
    <row r="2579" spans="3:3">
      <c r="C2579" s="6"/>
    </row>
    <row r="2580" spans="3:3">
      <c r="C2580" s="6"/>
    </row>
    <row r="2581" spans="3:3">
      <c r="C2581" s="6"/>
    </row>
    <row r="2582" spans="3:3">
      <c r="C2582" s="6"/>
    </row>
    <row r="2583" spans="3:3">
      <c r="C2583" s="6"/>
    </row>
    <row r="2584" spans="3:3">
      <c r="C2584" s="6"/>
    </row>
    <row r="2585" spans="3:3">
      <c r="C2585" s="6"/>
    </row>
    <row r="2586" spans="3:3">
      <c r="C2586" s="6"/>
    </row>
    <row r="2587" spans="3:3">
      <c r="C2587" s="6"/>
    </row>
    <row r="2588" spans="3:3">
      <c r="C2588" s="6"/>
    </row>
    <row r="2589" spans="3:3">
      <c r="C2589" s="6"/>
    </row>
    <row r="2590" spans="3:3">
      <c r="C2590" s="6"/>
    </row>
    <row r="2591" spans="3:3">
      <c r="C2591" s="6"/>
    </row>
    <row r="2592" spans="3:3">
      <c r="C2592" s="6"/>
    </row>
    <row r="2593" spans="3:3">
      <c r="C2593" s="6"/>
    </row>
    <row r="2594" spans="3:3">
      <c r="C2594" s="6"/>
    </row>
    <row r="2595" spans="3:3">
      <c r="C2595" s="6"/>
    </row>
    <row r="2596" spans="3:3">
      <c r="C2596" s="6"/>
    </row>
    <row r="2597" spans="3:3">
      <c r="C2597" s="6"/>
    </row>
    <row r="2598" spans="3:3">
      <c r="C2598" s="6"/>
    </row>
    <row r="2599" spans="3:3">
      <c r="C2599" s="6"/>
    </row>
    <row r="2600" spans="3:3">
      <c r="C2600" s="6"/>
    </row>
    <row r="2601" spans="3:3">
      <c r="C2601" s="6"/>
    </row>
    <row r="2602" spans="3:3">
      <c r="C2602" s="6"/>
    </row>
    <row r="2603" spans="3:3">
      <c r="C2603" s="6"/>
    </row>
    <row r="2604" spans="3:3">
      <c r="C2604" s="6"/>
    </row>
    <row r="2605" spans="3:3">
      <c r="C2605" s="6"/>
    </row>
    <row r="2606" spans="3:3">
      <c r="C2606" s="6"/>
    </row>
    <row r="2607" spans="3:3">
      <c r="C2607" s="6"/>
    </row>
    <row r="2608" spans="3:3">
      <c r="C2608" s="6"/>
    </row>
    <row r="2609" spans="3:3">
      <c r="C2609" s="6"/>
    </row>
    <row r="2610" spans="3:3">
      <c r="C2610" s="6"/>
    </row>
    <row r="2611" spans="3:3">
      <c r="C2611" s="6"/>
    </row>
    <row r="2612" spans="3:3">
      <c r="C2612" s="6"/>
    </row>
    <row r="2613" spans="3:3">
      <c r="C2613" s="6"/>
    </row>
    <row r="2614" spans="3:3">
      <c r="C2614" s="6"/>
    </row>
    <row r="2615" spans="3:3">
      <c r="C2615" s="6"/>
    </row>
    <row r="2616" spans="3:3">
      <c r="C2616" s="6"/>
    </row>
    <row r="2617" spans="3:3">
      <c r="C2617" s="6"/>
    </row>
    <row r="2618" spans="3:3">
      <c r="C2618" s="6"/>
    </row>
    <row r="2619" spans="3:3">
      <c r="C2619" s="6"/>
    </row>
    <row r="2620" spans="3:3">
      <c r="C2620" s="6"/>
    </row>
    <row r="2621" spans="3:3">
      <c r="C2621" s="6"/>
    </row>
    <row r="2622" spans="3:3">
      <c r="C2622" s="6"/>
    </row>
    <row r="2623" spans="3:3">
      <c r="C2623" s="6"/>
    </row>
    <row r="2624" spans="3:3">
      <c r="C2624" s="6"/>
    </row>
    <row r="2625" spans="3:3">
      <c r="C2625" s="6"/>
    </row>
    <row r="2626" spans="3:3">
      <c r="C2626" s="6"/>
    </row>
    <row r="2627" spans="3:3">
      <c r="C2627" s="6"/>
    </row>
    <row r="2628" spans="3:3">
      <c r="C2628" s="6"/>
    </row>
    <row r="2629" spans="3:3">
      <c r="C2629" s="6"/>
    </row>
    <row r="2630" spans="3:3">
      <c r="C2630" s="6"/>
    </row>
    <row r="2631" spans="3:3">
      <c r="C2631" s="6"/>
    </row>
    <row r="2632" spans="3:3">
      <c r="C2632" s="6"/>
    </row>
    <row r="2633" spans="3:3">
      <c r="C2633" s="6"/>
    </row>
    <row r="2634" spans="3:3">
      <c r="C2634" s="6"/>
    </row>
    <row r="2635" spans="3:3">
      <c r="C2635" s="6"/>
    </row>
    <row r="2636" spans="3:3">
      <c r="C2636" s="6"/>
    </row>
    <row r="2637" spans="3:3">
      <c r="C2637" s="6"/>
    </row>
    <row r="2638" spans="3:3">
      <c r="C2638" s="6"/>
    </row>
    <row r="2639" spans="3:3">
      <c r="C2639" s="6"/>
    </row>
    <row r="2640" spans="3:3">
      <c r="C2640" s="6"/>
    </row>
    <row r="2641" spans="3:3">
      <c r="C2641" s="6"/>
    </row>
    <row r="2642" spans="3:3">
      <c r="C2642" s="6"/>
    </row>
    <row r="2643" spans="3:3">
      <c r="C2643" s="6"/>
    </row>
    <row r="2644" spans="3:3">
      <c r="C2644" s="6"/>
    </row>
    <row r="2645" spans="3:3">
      <c r="C2645" s="6"/>
    </row>
    <row r="2646" spans="3:3">
      <c r="C2646" s="6"/>
    </row>
    <row r="2647" spans="3:3">
      <c r="C2647" s="6"/>
    </row>
    <row r="2648" spans="3:3">
      <c r="C2648" s="6"/>
    </row>
    <row r="2649" spans="3:3">
      <c r="C2649" s="6"/>
    </row>
    <row r="2650" spans="3:3">
      <c r="C2650" s="6"/>
    </row>
    <row r="2651" spans="3:3">
      <c r="C2651" s="6"/>
    </row>
    <row r="2652" spans="3:3">
      <c r="C2652" s="6"/>
    </row>
    <row r="2653" spans="3:3">
      <c r="C2653" s="6"/>
    </row>
    <row r="2654" spans="3:3">
      <c r="C2654" s="6"/>
    </row>
    <row r="2655" spans="3:3">
      <c r="C2655" s="6"/>
    </row>
    <row r="2656" spans="3:3">
      <c r="C2656" s="6"/>
    </row>
    <row r="2657" spans="3:3">
      <c r="C2657" s="6"/>
    </row>
    <row r="2658" spans="3:3">
      <c r="C2658" s="6"/>
    </row>
    <row r="2659" spans="3:3">
      <c r="C2659" s="6"/>
    </row>
    <row r="2660" spans="3:3">
      <c r="C2660" s="6"/>
    </row>
    <row r="2661" spans="3:3">
      <c r="C2661" s="6"/>
    </row>
    <row r="2662" spans="3:3">
      <c r="C2662" s="6"/>
    </row>
    <row r="2663" spans="3:3">
      <c r="C2663" s="6"/>
    </row>
    <row r="2664" spans="3:3">
      <c r="C2664" s="6"/>
    </row>
    <row r="2665" spans="3:3">
      <c r="C2665" s="6"/>
    </row>
    <row r="2666" spans="3:3">
      <c r="C2666" s="6"/>
    </row>
    <row r="2667" spans="3:3">
      <c r="C2667" s="6"/>
    </row>
    <row r="2668" spans="3:3">
      <c r="C2668" s="6"/>
    </row>
    <row r="2669" spans="3:3">
      <c r="C2669" s="6"/>
    </row>
    <row r="2670" spans="3:3">
      <c r="C2670" s="6"/>
    </row>
    <row r="2671" spans="3:3">
      <c r="C2671" s="6"/>
    </row>
    <row r="2672" spans="3:3">
      <c r="C2672" s="6"/>
    </row>
    <row r="2673" spans="3:3">
      <c r="C2673" s="6"/>
    </row>
    <row r="2674" spans="3:3">
      <c r="C2674" s="6"/>
    </row>
    <row r="2675" spans="3:3">
      <c r="C2675" s="6"/>
    </row>
    <row r="2676" spans="3:3">
      <c r="C2676" s="6"/>
    </row>
    <row r="2677" spans="3:3">
      <c r="C2677" s="6"/>
    </row>
    <row r="2678" spans="3:3">
      <c r="C2678" s="6"/>
    </row>
    <row r="2679" spans="3:3">
      <c r="C2679" s="6"/>
    </row>
    <row r="2680" spans="3:3">
      <c r="C2680" s="6"/>
    </row>
    <row r="2681" spans="3:3">
      <c r="C2681" s="6"/>
    </row>
    <row r="2682" spans="3:3">
      <c r="C2682" s="6"/>
    </row>
    <row r="2683" spans="3:3">
      <c r="C2683" s="6"/>
    </row>
    <row r="2684" spans="3:3">
      <c r="C2684" s="6"/>
    </row>
    <row r="2685" spans="3:3">
      <c r="C2685" s="6"/>
    </row>
    <row r="2686" spans="3:3">
      <c r="C2686" s="6"/>
    </row>
    <row r="2687" spans="3:3">
      <c r="C2687" s="6"/>
    </row>
    <row r="2688" spans="3:3">
      <c r="C2688" s="6"/>
    </row>
    <row r="2689" spans="3:3">
      <c r="C2689" s="6"/>
    </row>
    <row r="2690" spans="3:3">
      <c r="C2690" s="6"/>
    </row>
    <row r="2691" spans="3:3">
      <c r="C2691" s="6"/>
    </row>
    <row r="2692" spans="3:3">
      <c r="C2692" s="6"/>
    </row>
    <row r="2693" spans="3:3">
      <c r="C2693" s="6"/>
    </row>
    <row r="2694" spans="3:3">
      <c r="C2694" s="6"/>
    </row>
    <row r="2695" spans="3:3">
      <c r="C2695" s="6"/>
    </row>
    <row r="2696" spans="3:3">
      <c r="C2696" s="6"/>
    </row>
    <row r="2697" spans="3:3">
      <c r="C2697" s="6"/>
    </row>
    <row r="2698" spans="3:3">
      <c r="C2698" s="6"/>
    </row>
    <row r="2699" spans="3:3">
      <c r="C2699" s="6"/>
    </row>
    <row r="2700" spans="3:3">
      <c r="C2700" s="6"/>
    </row>
    <row r="2701" spans="3:3">
      <c r="C2701" s="6"/>
    </row>
    <row r="2702" spans="3:3">
      <c r="C2702" s="6"/>
    </row>
    <row r="2703" spans="3:3">
      <c r="C2703" s="6"/>
    </row>
    <row r="2704" spans="3:3">
      <c r="C2704" s="6"/>
    </row>
    <row r="2705" spans="3:3">
      <c r="C2705" s="6"/>
    </row>
    <row r="2706" spans="3:3">
      <c r="C2706" s="6"/>
    </row>
    <row r="2707" spans="3:3">
      <c r="C2707" s="6"/>
    </row>
    <row r="2708" spans="3:3">
      <c r="C2708" s="6"/>
    </row>
    <row r="2709" spans="3:3">
      <c r="C2709" s="6"/>
    </row>
    <row r="2710" spans="3:3">
      <c r="C2710" s="6"/>
    </row>
    <row r="2711" spans="3:3">
      <c r="C2711" s="6"/>
    </row>
    <row r="2712" spans="3:3">
      <c r="C2712" s="6"/>
    </row>
    <row r="2713" spans="3:3">
      <c r="C2713" s="6"/>
    </row>
    <row r="2714" spans="3:3">
      <c r="C2714" s="6"/>
    </row>
    <row r="2715" spans="3:3">
      <c r="C2715" s="6"/>
    </row>
    <row r="2716" spans="3:3">
      <c r="C2716" s="6"/>
    </row>
    <row r="2717" spans="3:3">
      <c r="C2717" s="6"/>
    </row>
    <row r="2718" spans="3:3">
      <c r="C2718" s="6"/>
    </row>
    <row r="2719" spans="3:3">
      <c r="C2719" s="6"/>
    </row>
    <row r="2720" spans="3:3">
      <c r="C2720" s="6"/>
    </row>
    <row r="2721" spans="3:3">
      <c r="C2721" s="6"/>
    </row>
    <row r="2722" spans="3:3">
      <c r="C2722" s="6"/>
    </row>
    <row r="2723" spans="3:3">
      <c r="C2723" s="6"/>
    </row>
    <row r="2724" spans="3:3">
      <c r="C2724" s="6"/>
    </row>
    <row r="2725" spans="3:3">
      <c r="C2725" s="6"/>
    </row>
    <row r="2726" spans="3:3">
      <c r="C2726" s="6"/>
    </row>
    <row r="2727" spans="3:3">
      <c r="C2727" s="6"/>
    </row>
    <row r="2728" spans="3:3">
      <c r="C2728" s="6"/>
    </row>
    <row r="2729" spans="3:3">
      <c r="C2729" s="6"/>
    </row>
    <row r="2730" spans="3:3">
      <c r="C2730" s="6"/>
    </row>
    <row r="2731" spans="3:3">
      <c r="C2731" s="6"/>
    </row>
    <row r="2732" spans="3:3">
      <c r="C2732" s="6"/>
    </row>
    <row r="2733" spans="3:3">
      <c r="C2733" s="6"/>
    </row>
    <row r="2734" spans="3:3">
      <c r="C2734" s="6"/>
    </row>
    <row r="2735" spans="3:3">
      <c r="C2735" s="6"/>
    </row>
    <row r="2736" spans="3:3">
      <c r="C2736" s="6"/>
    </row>
    <row r="2737" spans="3:3">
      <c r="C2737" s="6"/>
    </row>
    <row r="2738" spans="3:3">
      <c r="C2738" s="6"/>
    </row>
    <row r="2739" spans="3:3">
      <c r="C2739" s="6"/>
    </row>
    <row r="2740" spans="3:3">
      <c r="C2740" s="6"/>
    </row>
    <row r="2741" spans="3:3">
      <c r="C2741" s="6"/>
    </row>
    <row r="2742" spans="3:3">
      <c r="C2742" s="6"/>
    </row>
    <row r="2743" spans="3:3">
      <c r="C2743" s="6"/>
    </row>
    <row r="2744" spans="3:3">
      <c r="C2744" s="6"/>
    </row>
    <row r="2745" spans="3:3">
      <c r="C2745" s="6"/>
    </row>
    <row r="2746" spans="3:3">
      <c r="C2746" s="6"/>
    </row>
    <row r="2747" spans="3:3">
      <c r="C2747" s="6"/>
    </row>
    <row r="2748" spans="3:3">
      <c r="C2748" s="6"/>
    </row>
    <row r="2749" spans="3:3">
      <c r="C2749" s="6"/>
    </row>
    <row r="2750" spans="3:3">
      <c r="C2750" s="6"/>
    </row>
    <row r="2751" spans="3:3">
      <c r="C2751" s="6"/>
    </row>
    <row r="2752" spans="3:3">
      <c r="C2752" s="6"/>
    </row>
    <row r="2753" spans="3:3">
      <c r="C2753" s="6"/>
    </row>
    <row r="2754" spans="3:3">
      <c r="C2754" s="6"/>
    </row>
    <row r="2755" spans="3:3">
      <c r="C2755" s="6"/>
    </row>
    <row r="2756" spans="3:3">
      <c r="C2756" s="6"/>
    </row>
    <row r="2757" spans="3:3">
      <c r="C2757" s="6"/>
    </row>
    <row r="2758" spans="3:3">
      <c r="C2758" s="6"/>
    </row>
    <row r="2759" spans="3:3">
      <c r="C2759" s="6"/>
    </row>
    <row r="2760" spans="3:3">
      <c r="C2760" s="6"/>
    </row>
    <row r="2761" spans="3:3">
      <c r="C2761" s="6"/>
    </row>
    <row r="2762" spans="3:3">
      <c r="C2762" s="6"/>
    </row>
    <row r="2763" spans="3:3">
      <c r="C2763" s="6"/>
    </row>
    <row r="2764" spans="3:3">
      <c r="C2764" s="6"/>
    </row>
    <row r="2765" spans="3:3">
      <c r="C2765" s="6"/>
    </row>
    <row r="2766" spans="3:3">
      <c r="C2766" s="6"/>
    </row>
    <row r="2767" spans="3:3">
      <c r="C2767" s="6"/>
    </row>
    <row r="2768" spans="3:3">
      <c r="C2768" s="6"/>
    </row>
    <row r="2769" spans="3:3">
      <c r="C2769" s="6"/>
    </row>
    <row r="2770" spans="3:3">
      <c r="C2770" s="6"/>
    </row>
    <row r="2771" spans="3:3">
      <c r="C2771" s="6"/>
    </row>
    <row r="2772" spans="3:3">
      <c r="C2772" s="6"/>
    </row>
    <row r="2773" spans="3:3">
      <c r="C2773" s="6"/>
    </row>
    <row r="2774" spans="3:3">
      <c r="C2774" s="6"/>
    </row>
    <row r="2775" spans="3:3">
      <c r="C2775" s="6"/>
    </row>
    <row r="2776" spans="3:3">
      <c r="C2776" s="6"/>
    </row>
    <row r="2777" spans="3:3">
      <c r="C2777" s="6"/>
    </row>
    <row r="2778" spans="3:3">
      <c r="C2778" s="6"/>
    </row>
    <row r="2779" spans="3:3">
      <c r="C2779" s="6"/>
    </row>
    <row r="2780" spans="3:3">
      <c r="C2780" s="6"/>
    </row>
    <row r="2781" spans="3:3">
      <c r="C2781" s="6"/>
    </row>
    <row r="2782" spans="3:3">
      <c r="C2782" s="6"/>
    </row>
    <row r="2783" spans="3:3">
      <c r="C2783" s="6"/>
    </row>
    <row r="2784" spans="3:3">
      <c r="C2784" s="6"/>
    </row>
    <row r="2785" spans="3:3">
      <c r="C2785" s="6"/>
    </row>
    <row r="2786" spans="3:3">
      <c r="C2786" s="6"/>
    </row>
    <row r="2787" spans="3:3">
      <c r="C2787" s="6"/>
    </row>
    <row r="2788" spans="3:3">
      <c r="C2788" s="6"/>
    </row>
    <row r="2789" spans="3:3">
      <c r="C2789" s="6"/>
    </row>
    <row r="2790" spans="3:3">
      <c r="C2790" s="6"/>
    </row>
    <row r="2791" spans="3:3">
      <c r="C2791" s="6"/>
    </row>
    <row r="2792" spans="3:3">
      <c r="C2792" s="6"/>
    </row>
    <row r="2793" spans="3:3">
      <c r="C2793" s="6"/>
    </row>
    <row r="2794" spans="3:3">
      <c r="C2794" s="6"/>
    </row>
    <row r="2795" spans="3:3">
      <c r="C2795" s="6"/>
    </row>
    <row r="2796" spans="3:3">
      <c r="C2796" s="6"/>
    </row>
    <row r="2797" spans="3:3">
      <c r="C2797" s="6"/>
    </row>
    <row r="2798" spans="3:3">
      <c r="C2798" s="6"/>
    </row>
    <row r="2799" spans="3:3">
      <c r="C2799" s="6"/>
    </row>
    <row r="2800" spans="3:3">
      <c r="C2800" s="6"/>
    </row>
    <row r="2801" spans="3:3">
      <c r="C2801" s="6"/>
    </row>
    <row r="2802" spans="3:3">
      <c r="C2802" s="6"/>
    </row>
    <row r="2803" spans="3:3">
      <c r="C2803" s="6"/>
    </row>
    <row r="2804" spans="3:3">
      <c r="C2804" s="6"/>
    </row>
    <row r="2805" spans="3:3">
      <c r="C2805" s="6"/>
    </row>
    <row r="2806" spans="3:3">
      <c r="C2806" s="6"/>
    </row>
    <row r="2807" spans="3:3">
      <c r="C2807" s="6"/>
    </row>
    <row r="2808" spans="3:3">
      <c r="C2808" s="6"/>
    </row>
    <row r="2809" spans="3:3">
      <c r="C2809" s="6"/>
    </row>
    <row r="2810" spans="3:3">
      <c r="C2810" s="6"/>
    </row>
    <row r="2811" spans="3:3">
      <c r="C2811" s="6"/>
    </row>
    <row r="2812" spans="3:3">
      <c r="C2812" s="6"/>
    </row>
    <row r="2813" spans="3:3">
      <c r="C2813" s="6"/>
    </row>
    <row r="2814" spans="3:3">
      <c r="C2814" s="6"/>
    </row>
    <row r="2815" spans="3:3">
      <c r="C2815" s="6"/>
    </row>
    <row r="2816" spans="3:3">
      <c r="C2816" s="6"/>
    </row>
    <row r="2817" spans="3:3">
      <c r="C2817" s="6"/>
    </row>
    <row r="2818" spans="3:3">
      <c r="C2818" s="6"/>
    </row>
    <row r="2819" spans="3:3">
      <c r="C2819" s="6"/>
    </row>
    <row r="2820" spans="3:3">
      <c r="C2820" s="6"/>
    </row>
    <row r="2821" spans="3:3">
      <c r="C2821" s="6"/>
    </row>
    <row r="2822" spans="3:3">
      <c r="C2822" s="6"/>
    </row>
    <row r="2823" spans="3:3">
      <c r="C2823" s="6"/>
    </row>
    <row r="2824" spans="3:3">
      <c r="C2824" s="6"/>
    </row>
    <row r="2825" spans="3:3">
      <c r="C2825" s="6"/>
    </row>
    <row r="2826" spans="3:3">
      <c r="C2826" s="6"/>
    </row>
    <row r="2827" spans="3:3">
      <c r="C2827" s="6"/>
    </row>
    <row r="2828" spans="3:3">
      <c r="C2828" s="6"/>
    </row>
    <row r="2829" spans="3:3">
      <c r="C2829" s="6"/>
    </row>
    <row r="2830" spans="3:3">
      <c r="C2830" s="6"/>
    </row>
    <row r="2831" spans="3:3">
      <c r="C2831" s="6"/>
    </row>
    <row r="2832" spans="3:3">
      <c r="C2832" s="6"/>
    </row>
    <row r="2833" spans="3:3">
      <c r="C2833" s="6"/>
    </row>
    <row r="2834" spans="3:3">
      <c r="C2834" s="6"/>
    </row>
    <row r="2835" spans="3:3">
      <c r="C2835" s="6"/>
    </row>
    <row r="2836" spans="3:3">
      <c r="C2836" s="6"/>
    </row>
    <row r="2837" spans="3:3">
      <c r="C2837" s="6"/>
    </row>
    <row r="2838" spans="3:3">
      <c r="C2838" s="6"/>
    </row>
    <row r="2839" spans="3:3">
      <c r="C2839" s="6"/>
    </row>
    <row r="2840" spans="3:3">
      <c r="C2840" s="6"/>
    </row>
    <row r="2841" spans="3:3">
      <c r="C2841" s="6"/>
    </row>
    <row r="2842" spans="3:3">
      <c r="C2842" s="6"/>
    </row>
    <row r="2843" spans="3:3">
      <c r="C2843" s="6"/>
    </row>
    <row r="2844" spans="3:3">
      <c r="C2844" s="6"/>
    </row>
    <row r="2845" spans="3:3">
      <c r="C2845" s="6"/>
    </row>
    <row r="2846" spans="3:3">
      <c r="C2846" s="6"/>
    </row>
    <row r="2847" spans="3:3">
      <c r="C2847" s="6"/>
    </row>
    <row r="2848" spans="3:3">
      <c r="C2848" s="6"/>
    </row>
    <row r="2849" spans="3:3">
      <c r="C2849" s="6"/>
    </row>
    <row r="2850" spans="3:3">
      <c r="C2850" s="6"/>
    </row>
    <row r="2851" spans="3:3">
      <c r="C2851" s="6"/>
    </row>
    <row r="2852" spans="3:3">
      <c r="C2852" s="6"/>
    </row>
    <row r="2853" spans="3:3">
      <c r="C2853" s="6"/>
    </row>
    <row r="2854" spans="3:3">
      <c r="C2854" s="6"/>
    </row>
    <row r="2855" spans="3:3">
      <c r="C2855" s="6"/>
    </row>
    <row r="2856" spans="3:3">
      <c r="C2856" s="6"/>
    </row>
    <row r="2857" spans="3:3">
      <c r="C2857" s="6"/>
    </row>
    <row r="2858" spans="3:3">
      <c r="C2858" s="6"/>
    </row>
    <row r="2859" spans="3:3">
      <c r="C2859" s="6"/>
    </row>
    <row r="2860" spans="3:3">
      <c r="C2860" s="6"/>
    </row>
    <row r="2861" spans="3:3">
      <c r="C2861" s="6"/>
    </row>
    <row r="2862" spans="3:3">
      <c r="C2862" s="6"/>
    </row>
    <row r="2863" spans="3:3">
      <c r="C2863" s="6"/>
    </row>
    <row r="2864" spans="3:3">
      <c r="C2864" s="6"/>
    </row>
    <row r="2865" spans="3:3">
      <c r="C2865" s="6"/>
    </row>
    <row r="2866" spans="3:3">
      <c r="C2866" s="6"/>
    </row>
    <row r="2867" spans="3:3">
      <c r="C2867" s="6"/>
    </row>
    <row r="2868" spans="3:3">
      <c r="C2868" s="6"/>
    </row>
    <row r="2869" spans="3:3">
      <c r="C2869" s="6"/>
    </row>
    <row r="2870" spans="3:3">
      <c r="C2870" s="6"/>
    </row>
    <row r="2871" spans="3:3">
      <c r="C2871" s="6"/>
    </row>
    <row r="2872" spans="3:3">
      <c r="C2872" s="6"/>
    </row>
    <row r="2873" spans="3:3">
      <c r="C2873" s="6"/>
    </row>
    <row r="2874" spans="3:3">
      <c r="C2874" s="6"/>
    </row>
    <row r="2875" spans="3:3">
      <c r="C2875" s="6"/>
    </row>
    <row r="2876" spans="3:3">
      <c r="C2876" s="6"/>
    </row>
    <row r="2877" spans="3:3">
      <c r="C2877" s="6"/>
    </row>
    <row r="2878" spans="3:3">
      <c r="C2878" s="6"/>
    </row>
    <row r="2879" spans="3:3">
      <c r="C2879" s="6"/>
    </row>
    <row r="2880" spans="3:3">
      <c r="C2880" s="6"/>
    </row>
    <row r="2881" spans="3:3">
      <c r="C2881" s="6"/>
    </row>
    <row r="2882" spans="3:3">
      <c r="C2882" s="6"/>
    </row>
    <row r="2883" spans="3:3">
      <c r="C2883" s="6"/>
    </row>
    <row r="2884" spans="3:3">
      <c r="C2884" s="6"/>
    </row>
    <row r="2885" spans="3:3">
      <c r="C2885" s="6"/>
    </row>
    <row r="2886" spans="3:3">
      <c r="C2886" s="6"/>
    </row>
    <row r="2887" spans="3:3">
      <c r="C2887" s="6"/>
    </row>
    <row r="2888" spans="3:3">
      <c r="C2888" s="6"/>
    </row>
    <row r="2889" spans="3:3">
      <c r="C2889" s="6"/>
    </row>
    <row r="2890" spans="3:3">
      <c r="C2890" s="6"/>
    </row>
    <row r="2891" spans="3:3">
      <c r="C2891" s="6"/>
    </row>
    <row r="2892" spans="3:3">
      <c r="C2892" s="6"/>
    </row>
    <row r="2893" spans="3:3">
      <c r="C2893" s="6"/>
    </row>
    <row r="2894" spans="3:3">
      <c r="C2894" s="6"/>
    </row>
    <row r="2895" spans="3:3">
      <c r="C2895" s="6"/>
    </row>
    <row r="2896" spans="3:3">
      <c r="C2896" s="6"/>
    </row>
    <row r="2897" spans="3:3">
      <c r="C2897" s="6"/>
    </row>
    <row r="2898" spans="3:3">
      <c r="C2898" s="6"/>
    </row>
    <row r="2899" spans="3:3">
      <c r="C2899" s="6"/>
    </row>
    <row r="2900" spans="3:3">
      <c r="C2900" s="6"/>
    </row>
    <row r="2901" spans="3:3">
      <c r="C2901" s="6"/>
    </row>
    <row r="2902" spans="3:3">
      <c r="C2902" s="6"/>
    </row>
    <row r="2903" spans="3:3">
      <c r="C2903" s="6"/>
    </row>
    <row r="2904" spans="3:3">
      <c r="C2904" s="6"/>
    </row>
    <row r="2905" spans="3:3">
      <c r="C2905" s="6"/>
    </row>
    <row r="2906" spans="3:3">
      <c r="C2906" s="6"/>
    </row>
    <row r="2907" spans="3:3">
      <c r="C2907" s="6"/>
    </row>
    <row r="2908" spans="3:3">
      <c r="C2908" s="6"/>
    </row>
    <row r="2909" spans="3:3">
      <c r="C2909" s="6"/>
    </row>
    <row r="2910" spans="3:3">
      <c r="C2910" s="6"/>
    </row>
    <row r="2911" spans="3:3">
      <c r="C2911" s="6"/>
    </row>
    <row r="2912" spans="3:3">
      <c r="C2912" s="6"/>
    </row>
    <row r="2913" spans="3:3">
      <c r="C2913" s="6"/>
    </row>
    <row r="2914" spans="3:3">
      <c r="C2914" s="6"/>
    </row>
    <row r="2915" spans="3:3">
      <c r="C2915" s="6"/>
    </row>
    <row r="2916" spans="3:3">
      <c r="C2916" s="6"/>
    </row>
    <row r="2917" spans="3:3">
      <c r="C2917" s="6"/>
    </row>
    <row r="2918" spans="3:3">
      <c r="C2918" s="6"/>
    </row>
    <row r="2919" spans="3:3">
      <c r="C2919" s="6"/>
    </row>
    <row r="2920" spans="3:3">
      <c r="C2920" s="6"/>
    </row>
    <row r="2921" spans="3:3">
      <c r="C2921" s="6"/>
    </row>
    <row r="2922" spans="3:3">
      <c r="C2922" s="6"/>
    </row>
    <row r="2923" spans="3:3">
      <c r="C2923" s="6"/>
    </row>
    <row r="2924" spans="3:3">
      <c r="C2924" s="6"/>
    </row>
    <row r="2925" spans="3:3">
      <c r="C2925" s="6"/>
    </row>
    <row r="2926" spans="3:3">
      <c r="C2926" s="6"/>
    </row>
    <row r="2927" spans="3:3">
      <c r="C2927" s="6"/>
    </row>
    <row r="2928" spans="3:3">
      <c r="C2928" s="6"/>
    </row>
    <row r="2929" spans="3:3">
      <c r="C2929" s="6"/>
    </row>
    <row r="2930" spans="3:3">
      <c r="C2930" s="6"/>
    </row>
    <row r="2931" spans="3:3">
      <c r="C2931" s="6"/>
    </row>
    <row r="2932" spans="3:3">
      <c r="C2932" s="6"/>
    </row>
    <row r="2933" spans="3:3">
      <c r="C2933" s="6"/>
    </row>
    <row r="2934" spans="3:3">
      <c r="C2934" s="6"/>
    </row>
    <row r="2935" spans="3:3">
      <c r="C2935" s="6"/>
    </row>
    <row r="2936" spans="3:3">
      <c r="C2936" s="6"/>
    </row>
    <row r="2937" spans="3:3">
      <c r="C2937" s="6"/>
    </row>
    <row r="2938" spans="3:3">
      <c r="C2938" s="6"/>
    </row>
    <row r="2939" spans="3:3">
      <c r="C2939" s="6"/>
    </row>
    <row r="2940" spans="3:3">
      <c r="C2940" s="6"/>
    </row>
    <row r="2941" spans="3:3">
      <c r="C2941" s="6"/>
    </row>
    <row r="2942" spans="3:3">
      <c r="C2942" s="6"/>
    </row>
    <row r="2943" spans="3:3">
      <c r="C2943" s="6"/>
    </row>
    <row r="2944" spans="3:3">
      <c r="C2944" s="6"/>
    </row>
    <row r="2945" spans="3:3">
      <c r="C2945" s="6"/>
    </row>
    <row r="2946" spans="3:3">
      <c r="C2946" s="6"/>
    </row>
    <row r="2947" spans="3:3">
      <c r="C2947" s="6"/>
    </row>
    <row r="2948" spans="3:3">
      <c r="C2948" s="6"/>
    </row>
    <row r="2949" spans="3:3">
      <c r="C2949" s="6"/>
    </row>
    <row r="2950" spans="3:3">
      <c r="C2950" s="6"/>
    </row>
    <row r="2951" spans="3:3">
      <c r="C2951" s="6"/>
    </row>
    <row r="2952" spans="3:3">
      <c r="C2952" s="6"/>
    </row>
    <row r="2953" spans="3:3">
      <c r="C2953" s="6"/>
    </row>
    <row r="2954" spans="3:3">
      <c r="C2954" s="6"/>
    </row>
    <row r="2955" spans="3:3">
      <c r="C2955" s="6"/>
    </row>
    <row r="2956" spans="3:3">
      <c r="C2956" s="6"/>
    </row>
    <row r="2957" spans="3:3">
      <c r="C2957" s="6"/>
    </row>
    <row r="2958" spans="3:3">
      <c r="C2958" s="6"/>
    </row>
    <row r="2959" spans="3:3">
      <c r="C2959" s="6"/>
    </row>
    <row r="2960" spans="3:3">
      <c r="C2960" s="6"/>
    </row>
    <row r="2961" spans="3:3">
      <c r="C2961" s="6"/>
    </row>
    <row r="2962" spans="3:3">
      <c r="C2962" s="6"/>
    </row>
    <row r="2963" spans="3:3">
      <c r="C2963" s="6"/>
    </row>
    <row r="2964" spans="3:3">
      <c r="C2964" s="6"/>
    </row>
    <row r="2965" spans="3:3">
      <c r="C2965" s="6"/>
    </row>
    <row r="2966" spans="3:3">
      <c r="C2966" s="6"/>
    </row>
    <row r="2967" spans="3:3">
      <c r="C2967" s="6"/>
    </row>
    <row r="2968" spans="3:3">
      <c r="C2968" s="6"/>
    </row>
    <row r="2969" spans="3:3">
      <c r="C2969" s="6"/>
    </row>
    <row r="2970" spans="3:3">
      <c r="C2970" s="6"/>
    </row>
    <row r="2971" spans="3:3">
      <c r="C2971" s="6"/>
    </row>
    <row r="2972" spans="3:3">
      <c r="C2972" s="6"/>
    </row>
    <row r="2973" spans="3:3">
      <c r="C2973" s="6"/>
    </row>
    <row r="2974" spans="3:3">
      <c r="C2974" s="6"/>
    </row>
    <row r="2975" spans="3:3">
      <c r="C2975" s="6"/>
    </row>
    <row r="2976" spans="3:3">
      <c r="C2976" s="6"/>
    </row>
    <row r="2977" spans="3:3">
      <c r="C2977" s="6"/>
    </row>
    <row r="2978" spans="3:3">
      <c r="C2978" s="6"/>
    </row>
    <row r="2979" spans="3:3">
      <c r="C2979" s="6"/>
    </row>
    <row r="2980" spans="3:3">
      <c r="C2980" s="6"/>
    </row>
    <row r="2981" spans="3:3">
      <c r="C2981" s="6"/>
    </row>
    <row r="2982" spans="3:3">
      <c r="C2982" s="6"/>
    </row>
    <row r="2983" spans="3:3">
      <c r="C2983" s="6"/>
    </row>
    <row r="2984" spans="3:3">
      <c r="C2984" s="6"/>
    </row>
    <row r="2985" spans="3:3">
      <c r="C2985" s="6"/>
    </row>
    <row r="2986" spans="3:3">
      <c r="C2986" s="6"/>
    </row>
    <row r="2987" spans="3:3">
      <c r="C2987" s="6"/>
    </row>
    <row r="2988" spans="3:3">
      <c r="C2988" s="6"/>
    </row>
    <row r="2989" spans="3:3">
      <c r="C2989" s="6"/>
    </row>
    <row r="2990" spans="3:3">
      <c r="C2990" s="6"/>
    </row>
    <row r="2991" spans="3:3">
      <c r="C2991" s="6"/>
    </row>
    <row r="2992" spans="3:3">
      <c r="C2992" s="6"/>
    </row>
    <row r="2993" spans="3:3">
      <c r="C2993" s="6"/>
    </row>
    <row r="2994" spans="3:3">
      <c r="C2994" s="6"/>
    </row>
    <row r="2995" spans="3:3">
      <c r="C2995" s="6"/>
    </row>
    <row r="2996" spans="3:3">
      <c r="C2996" s="6"/>
    </row>
    <row r="2997" spans="3:3">
      <c r="C2997" s="6"/>
    </row>
    <row r="2998" spans="3:3">
      <c r="C2998" s="6"/>
    </row>
    <row r="2999" spans="3:3">
      <c r="C2999" s="6"/>
    </row>
    <row r="3000" spans="3:3">
      <c r="C3000" s="6"/>
    </row>
    <row r="3001" spans="3:3">
      <c r="C3001" s="6"/>
    </row>
    <row r="3002" spans="3:3">
      <c r="C3002" s="6"/>
    </row>
    <row r="3003" spans="3:3">
      <c r="C3003" s="6"/>
    </row>
    <row r="3004" spans="3:3">
      <c r="C3004" s="6"/>
    </row>
    <row r="3005" spans="3:3">
      <c r="C3005" s="6"/>
    </row>
    <row r="3006" spans="3:3">
      <c r="C3006" s="6"/>
    </row>
    <row r="3007" spans="3:3">
      <c r="C3007" s="6"/>
    </row>
    <row r="3008" spans="3:3">
      <c r="C3008" s="6"/>
    </row>
    <row r="3009" spans="3:3">
      <c r="C3009" s="6"/>
    </row>
    <row r="3010" spans="3:3">
      <c r="C3010" s="6"/>
    </row>
    <row r="3011" spans="3:3">
      <c r="C3011" s="6"/>
    </row>
    <row r="3012" spans="3:3">
      <c r="C3012" s="6"/>
    </row>
    <row r="3013" spans="3:3">
      <c r="C3013" s="6"/>
    </row>
    <row r="3014" spans="3:3">
      <c r="C3014" s="6"/>
    </row>
    <row r="3015" spans="3:3">
      <c r="C3015" s="6"/>
    </row>
    <row r="3016" spans="3:3">
      <c r="C3016" s="6"/>
    </row>
    <row r="3017" spans="3:3">
      <c r="C3017" s="6"/>
    </row>
    <row r="3018" spans="3:3">
      <c r="C3018" s="6"/>
    </row>
    <row r="3019" spans="3:3">
      <c r="C3019" s="6"/>
    </row>
    <row r="3020" spans="3:3">
      <c r="C3020" s="6"/>
    </row>
    <row r="3021" spans="3:3">
      <c r="C3021" s="6"/>
    </row>
    <row r="3022" spans="3:3">
      <c r="C3022" s="6"/>
    </row>
    <row r="3023" spans="3:3">
      <c r="C3023" s="6"/>
    </row>
    <row r="3024" spans="3:3">
      <c r="C3024" s="6"/>
    </row>
    <row r="3025" spans="3:3">
      <c r="C3025" s="6"/>
    </row>
    <row r="3026" spans="3:3">
      <c r="C3026" s="6"/>
    </row>
    <row r="3027" spans="3:3">
      <c r="C3027" s="6"/>
    </row>
    <row r="3028" spans="3:3">
      <c r="C3028" s="6"/>
    </row>
    <row r="3029" spans="3:3">
      <c r="C3029" s="6"/>
    </row>
    <row r="3030" spans="3:3">
      <c r="C3030" s="6"/>
    </row>
    <row r="3031" spans="3:3">
      <c r="C3031" s="6"/>
    </row>
    <row r="3032" spans="3:3">
      <c r="C3032" s="6"/>
    </row>
    <row r="3033" spans="3:3">
      <c r="C3033" s="6"/>
    </row>
    <row r="3034" spans="3:3">
      <c r="C3034" s="6"/>
    </row>
    <row r="3035" spans="3:3">
      <c r="C3035" s="6"/>
    </row>
    <row r="3036" spans="3:3">
      <c r="C3036" s="6"/>
    </row>
    <row r="3037" spans="3:3">
      <c r="C3037" s="6"/>
    </row>
    <row r="3038" spans="3:3">
      <c r="C3038" s="6"/>
    </row>
    <row r="3039" spans="3:3">
      <c r="C3039" s="6"/>
    </row>
    <row r="3040" spans="3:3">
      <c r="C3040" s="6"/>
    </row>
    <row r="3041" spans="3:3">
      <c r="C3041" s="6"/>
    </row>
    <row r="3042" spans="3:3">
      <c r="C3042" s="6"/>
    </row>
    <row r="3043" spans="3:3">
      <c r="C3043" s="6"/>
    </row>
    <row r="3044" spans="3:3">
      <c r="C3044" s="6"/>
    </row>
    <row r="3045" spans="3:3">
      <c r="C3045" s="6"/>
    </row>
    <row r="3046" spans="3:3">
      <c r="C3046" s="6"/>
    </row>
    <row r="3047" spans="3:3">
      <c r="C3047" s="6"/>
    </row>
    <row r="3048" spans="3:3">
      <c r="C3048" s="6"/>
    </row>
    <row r="3049" spans="3:3">
      <c r="C3049" s="6"/>
    </row>
    <row r="3050" spans="3:3">
      <c r="C3050" s="6"/>
    </row>
    <row r="3051" spans="3:3">
      <c r="C3051" s="6"/>
    </row>
    <row r="3052" spans="3:3">
      <c r="C3052" s="6"/>
    </row>
    <row r="3053" spans="3:3">
      <c r="C3053" s="6"/>
    </row>
    <row r="3054" spans="3:3">
      <c r="C3054" s="6"/>
    </row>
    <row r="3055" spans="3:3">
      <c r="C3055" s="6"/>
    </row>
    <row r="3056" spans="3:3">
      <c r="C3056" s="6"/>
    </row>
    <row r="3057" spans="3:3">
      <c r="C3057" s="6"/>
    </row>
    <row r="3058" spans="3:3">
      <c r="C3058" s="6"/>
    </row>
    <row r="3059" spans="3:3">
      <c r="C3059" s="6"/>
    </row>
    <row r="3060" spans="3:3">
      <c r="C3060" s="6"/>
    </row>
    <row r="3061" spans="3:3">
      <c r="C3061" s="6"/>
    </row>
    <row r="3062" spans="3:3">
      <c r="C3062" s="6"/>
    </row>
    <row r="3063" spans="3:3">
      <c r="C3063" s="6"/>
    </row>
    <row r="3064" spans="3:3">
      <c r="C3064" s="6"/>
    </row>
    <row r="3065" spans="3:3">
      <c r="C3065" s="6"/>
    </row>
    <row r="3066" spans="3:3">
      <c r="C3066" s="6"/>
    </row>
    <row r="3067" spans="3:3">
      <c r="C3067" s="6"/>
    </row>
    <row r="3068" spans="3:3">
      <c r="C3068" s="6"/>
    </row>
    <row r="3069" spans="3:3">
      <c r="C3069" s="6"/>
    </row>
    <row r="3070" spans="3:3">
      <c r="C3070" s="6"/>
    </row>
    <row r="3071" spans="3:3">
      <c r="C3071" s="6"/>
    </row>
    <row r="3072" spans="3:3">
      <c r="C3072" s="6"/>
    </row>
    <row r="3073" spans="3:3">
      <c r="C3073" s="6"/>
    </row>
    <row r="3074" spans="3:3">
      <c r="C3074" s="6"/>
    </row>
    <row r="3075" spans="3:3">
      <c r="C3075" s="6"/>
    </row>
    <row r="3076" spans="3:3">
      <c r="C3076" s="6"/>
    </row>
    <row r="3077" spans="3:3">
      <c r="C3077" s="6"/>
    </row>
    <row r="3078" spans="3:3">
      <c r="C3078" s="6"/>
    </row>
    <row r="3079" spans="3:3">
      <c r="C3079" s="6"/>
    </row>
    <row r="3080" spans="3:3">
      <c r="C3080" s="6"/>
    </row>
    <row r="3081" spans="3:3">
      <c r="C3081" s="6"/>
    </row>
    <row r="3082" spans="3:3">
      <c r="C3082" s="6"/>
    </row>
    <row r="3083" spans="3:3">
      <c r="C3083" s="6"/>
    </row>
    <row r="3084" spans="3:3">
      <c r="C3084" s="6"/>
    </row>
    <row r="3085" spans="3:3">
      <c r="C3085" s="6"/>
    </row>
    <row r="3086" spans="3:3">
      <c r="C3086" s="6"/>
    </row>
    <row r="3087" spans="3:3">
      <c r="C3087" s="6"/>
    </row>
    <row r="3088" spans="3:3">
      <c r="C3088" s="6"/>
    </row>
    <row r="3089" spans="3:3">
      <c r="C3089" s="6"/>
    </row>
    <row r="3090" spans="3:3">
      <c r="C3090" s="6"/>
    </row>
    <row r="3091" spans="3:3">
      <c r="C3091" s="6"/>
    </row>
    <row r="3092" spans="3:3">
      <c r="C3092" s="6"/>
    </row>
    <row r="3093" spans="3:3">
      <c r="C3093" s="6"/>
    </row>
    <row r="3094" spans="3:3">
      <c r="C3094" s="6"/>
    </row>
    <row r="3095" spans="3:3">
      <c r="C3095" s="6"/>
    </row>
    <row r="3096" spans="3:3">
      <c r="C3096" s="6"/>
    </row>
    <row r="3097" spans="3:3">
      <c r="C3097" s="6"/>
    </row>
    <row r="3098" spans="3:3">
      <c r="C3098" s="6"/>
    </row>
    <row r="3099" spans="3:3">
      <c r="C3099" s="6"/>
    </row>
    <row r="3100" spans="3:3">
      <c r="C3100" s="6"/>
    </row>
    <row r="3101" spans="3:3">
      <c r="C3101" s="6"/>
    </row>
    <row r="3102" spans="3:3">
      <c r="C3102" s="6"/>
    </row>
    <row r="3103" spans="3:3">
      <c r="C3103" s="6"/>
    </row>
    <row r="3104" spans="3:3">
      <c r="C3104" s="6"/>
    </row>
    <row r="3105" spans="3:3">
      <c r="C3105" s="6"/>
    </row>
    <row r="3106" spans="3:3">
      <c r="C3106" s="6"/>
    </row>
    <row r="3107" spans="3:3">
      <c r="C3107" s="6"/>
    </row>
    <row r="3108" spans="3:3">
      <c r="C3108" s="6"/>
    </row>
    <row r="3109" spans="3:3">
      <c r="C3109" s="6"/>
    </row>
    <row r="3110" spans="3:3">
      <c r="C3110" s="6"/>
    </row>
    <row r="3111" spans="3:3">
      <c r="C3111" s="6"/>
    </row>
    <row r="3112" spans="3:3">
      <c r="C3112" s="6"/>
    </row>
    <row r="3113" spans="3:3">
      <c r="C3113" s="6"/>
    </row>
    <row r="3114" spans="3:3">
      <c r="C3114" s="6"/>
    </row>
    <row r="3115" spans="3:3">
      <c r="C3115" s="6"/>
    </row>
    <row r="3116" spans="3:3">
      <c r="C3116" s="6"/>
    </row>
    <row r="3117" spans="3:3">
      <c r="C3117" s="6"/>
    </row>
    <row r="3118" spans="3:3">
      <c r="C3118" s="6"/>
    </row>
    <row r="3119" spans="3:3">
      <c r="C3119" s="6"/>
    </row>
    <row r="3120" spans="3:3">
      <c r="C3120" s="6"/>
    </row>
    <row r="3121" spans="3:3">
      <c r="C3121" s="6"/>
    </row>
    <row r="3122" spans="3:3">
      <c r="C3122" s="6"/>
    </row>
    <row r="3123" spans="3:3">
      <c r="C3123" s="6"/>
    </row>
    <row r="3124" spans="3:3">
      <c r="C3124" s="6"/>
    </row>
    <row r="3125" spans="3:3">
      <c r="C3125" s="6"/>
    </row>
    <row r="3126" spans="3:3">
      <c r="C3126" s="6"/>
    </row>
    <row r="3127" spans="3:3">
      <c r="C3127" s="6"/>
    </row>
    <row r="3128" spans="3:3">
      <c r="C3128" s="6"/>
    </row>
    <row r="3129" spans="3:3">
      <c r="C3129" s="6"/>
    </row>
    <row r="3130" spans="3:3">
      <c r="C3130" s="6"/>
    </row>
    <row r="3131" spans="3:3">
      <c r="C3131" s="6"/>
    </row>
    <row r="3132" spans="3:3">
      <c r="C3132" s="6"/>
    </row>
    <row r="3133" spans="3:3">
      <c r="C3133" s="6"/>
    </row>
    <row r="3134" spans="3:3">
      <c r="C3134" s="6"/>
    </row>
    <row r="3135" spans="3:3">
      <c r="C3135" s="6"/>
    </row>
    <row r="3136" spans="3:3">
      <c r="C3136" s="6"/>
    </row>
    <row r="3137" spans="3:3">
      <c r="C3137" s="6"/>
    </row>
    <row r="3138" spans="3:3">
      <c r="C3138" s="6"/>
    </row>
    <row r="3139" spans="3:3">
      <c r="C3139" s="6"/>
    </row>
    <row r="3140" spans="3:3">
      <c r="C3140" s="6"/>
    </row>
    <row r="3141" spans="3:3">
      <c r="C3141" s="6"/>
    </row>
    <row r="3142" spans="3:3">
      <c r="C3142" s="6"/>
    </row>
    <row r="3143" spans="3:3">
      <c r="C3143" s="6"/>
    </row>
    <row r="3144" spans="3:3">
      <c r="C3144" s="6"/>
    </row>
    <row r="3145" spans="3:3">
      <c r="C3145" s="6"/>
    </row>
    <row r="3146" spans="3:3">
      <c r="C3146" s="6"/>
    </row>
    <row r="3147" spans="3:3">
      <c r="C3147" s="6"/>
    </row>
    <row r="3148" spans="3:3">
      <c r="C3148" s="6"/>
    </row>
    <row r="3149" spans="3:3">
      <c r="C3149" s="6"/>
    </row>
    <row r="3150" spans="3:3">
      <c r="C3150" s="6"/>
    </row>
    <row r="3151" spans="3:3">
      <c r="C3151" s="6"/>
    </row>
    <row r="3152" spans="3:3">
      <c r="C3152" s="6"/>
    </row>
    <row r="3153" spans="3:3">
      <c r="C3153" s="6"/>
    </row>
    <row r="3154" spans="3:3">
      <c r="C3154" s="6"/>
    </row>
    <row r="3155" spans="3:3">
      <c r="C3155" s="6"/>
    </row>
    <row r="3156" spans="3:3">
      <c r="C3156" s="6"/>
    </row>
    <row r="3157" spans="3:3">
      <c r="C3157" s="6"/>
    </row>
    <row r="3158" spans="3:3">
      <c r="C3158" s="6"/>
    </row>
    <row r="3159" spans="3:3">
      <c r="C3159" s="6"/>
    </row>
    <row r="3160" spans="3:3">
      <c r="C3160" s="6"/>
    </row>
    <row r="3161" spans="3:3">
      <c r="C3161" s="6"/>
    </row>
    <row r="3162" spans="3:3">
      <c r="C3162" s="6"/>
    </row>
    <row r="3163" spans="3:3">
      <c r="C3163" s="6"/>
    </row>
    <row r="3164" spans="3:3">
      <c r="C3164" s="6"/>
    </row>
    <row r="3165" spans="3:3">
      <c r="C3165" s="6"/>
    </row>
    <row r="3166" spans="3:3">
      <c r="C3166" s="6"/>
    </row>
    <row r="3167" spans="3:3">
      <c r="C3167" s="6"/>
    </row>
    <row r="3168" spans="3:3">
      <c r="C3168" s="6"/>
    </row>
    <row r="3169" spans="3:3">
      <c r="C3169" s="6"/>
    </row>
    <row r="3170" spans="3:3">
      <c r="C3170" s="6"/>
    </row>
    <row r="3171" spans="3:3">
      <c r="C3171" s="6"/>
    </row>
    <row r="3172" spans="3:3">
      <c r="C3172" s="6"/>
    </row>
    <row r="3173" spans="3:3">
      <c r="C3173" s="6"/>
    </row>
    <row r="3174" spans="3:3">
      <c r="C3174" s="6"/>
    </row>
    <row r="3175" spans="3:3">
      <c r="C3175" s="6"/>
    </row>
    <row r="3176" spans="3:3">
      <c r="C3176" s="6"/>
    </row>
    <row r="3177" spans="3:3">
      <c r="C3177" s="6"/>
    </row>
    <row r="3178" spans="3:3">
      <c r="C3178" s="6"/>
    </row>
    <row r="3179" spans="3:3">
      <c r="C3179" s="6"/>
    </row>
    <row r="3180" spans="3:3">
      <c r="C3180" s="6"/>
    </row>
    <row r="3181" spans="3:3">
      <c r="C3181" s="6"/>
    </row>
    <row r="3182" spans="3:3">
      <c r="C3182" s="6"/>
    </row>
    <row r="3183" spans="3:3">
      <c r="C3183" s="6"/>
    </row>
    <row r="3184" spans="3:3">
      <c r="C3184" s="6"/>
    </row>
    <row r="3185" spans="3:3">
      <c r="C3185" s="6"/>
    </row>
    <row r="3186" spans="3:3">
      <c r="C3186" s="6"/>
    </row>
    <row r="3187" spans="3:3">
      <c r="C3187" s="6"/>
    </row>
    <row r="3188" spans="3:3">
      <c r="C3188" s="6"/>
    </row>
    <row r="3189" spans="3:3">
      <c r="C3189" s="6"/>
    </row>
    <row r="3190" spans="3:3">
      <c r="C3190" s="6"/>
    </row>
    <row r="3191" spans="3:3">
      <c r="C3191" s="6"/>
    </row>
    <row r="3192" spans="3:3">
      <c r="C3192" s="6"/>
    </row>
    <row r="3193" spans="3:3">
      <c r="C3193" s="6"/>
    </row>
    <row r="3194" spans="3:3">
      <c r="C3194" s="6"/>
    </row>
    <row r="3195" spans="3:3">
      <c r="C3195" s="6"/>
    </row>
    <row r="3196" spans="3:3">
      <c r="C3196" s="6"/>
    </row>
    <row r="3197" spans="3:3">
      <c r="C3197" s="6"/>
    </row>
    <row r="3198" spans="3:3">
      <c r="C3198" s="6"/>
    </row>
    <row r="3199" spans="3:3">
      <c r="C3199" s="6"/>
    </row>
    <row r="3200" spans="3:3">
      <c r="C3200" s="6"/>
    </row>
    <row r="3201" spans="3:3">
      <c r="C3201" s="6"/>
    </row>
    <row r="3202" spans="3:3">
      <c r="C3202" s="6"/>
    </row>
    <row r="3203" spans="3:3">
      <c r="C3203" s="6"/>
    </row>
    <row r="3204" spans="3:3">
      <c r="C3204" s="6"/>
    </row>
    <row r="3205" spans="3:3">
      <c r="C3205" s="6"/>
    </row>
    <row r="3206" spans="3:3">
      <c r="C3206" s="6"/>
    </row>
    <row r="3207" spans="3:3">
      <c r="C3207" s="6"/>
    </row>
    <row r="3208" spans="3:3">
      <c r="C3208" s="6"/>
    </row>
    <row r="3209" spans="3:3">
      <c r="C3209" s="6"/>
    </row>
    <row r="3210" spans="3:3">
      <c r="C3210" s="6"/>
    </row>
    <row r="3211" spans="3:3">
      <c r="C3211" s="6"/>
    </row>
    <row r="3212" spans="3:3">
      <c r="C3212" s="6"/>
    </row>
    <row r="3213" spans="3:3">
      <c r="C3213" s="6"/>
    </row>
    <row r="3214" spans="3:3">
      <c r="C3214" s="6"/>
    </row>
    <row r="3215" spans="3:3">
      <c r="C3215" s="6"/>
    </row>
    <row r="3216" spans="3:3">
      <c r="C3216" s="6"/>
    </row>
    <row r="3217" spans="3:3">
      <c r="C3217" s="6"/>
    </row>
    <row r="3218" spans="3:3">
      <c r="C3218" s="6"/>
    </row>
    <row r="3219" spans="3:3">
      <c r="C3219" s="6"/>
    </row>
    <row r="3220" spans="3:3">
      <c r="C3220" s="6"/>
    </row>
    <row r="3221" spans="3:3">
      <c r="C3221" s="6"/>
    </row>
    <row r="3222" spans="3:3">
      <c r="C3222" s="6"/>
    </row>
    <row r="3223" spans="3:3">
      <c r="C3223" s="6"/>
    </row>
    <row r="3224" spans="3:3">
      <c r="C3224" s="6"/>
    </row>
    <row r="3225" spans="3:3">
      <c r="C3225" s="6"/>
    </row>
    <row r="3226" spans="3:3">
      <c r="C3226" s="6"/>
    </row>
    <row r="3227" spans="3:3">
      <c r="C3227" s="6"/>
    </row>
    <row r="3228" spans="3:3">
      <c r="C3228" s="6"/>
    </row>
    <row r="3229" spans="3:3">
      <c r="C3229" s="6"/>
    </row>
    <row r="3230" spans="3:3">
      <c r="C3230" s="6"/>
    </row>
    <row r="3231" spans="3:3">
      <c r="C3231" s="6"/>
    </row>
    <row r="3232" spans="3:3">
      <c r="C3232" s="6"/>
    </row>
    <row r="3233" spans="3:3">
      <c r="C3233" s="6"/>
    </row>
    <row r="3234" spans="3:3">
      <c r="C3234" s="6"/>
    </row>
    <row r="3235" spans="3:3">
      <c r="C3235" s="6"/>
    </row>
    <row r="3236" spans="3:3">
      <c r="C3236" s="6"/>
    </row>
    <row r="3237" spans="3:3">
      <c r="C3237" s="6"/>
    </row>
    <row r="3238" spans="3:3">
      <c r="C3238" s="6"/>
    </row>
    <row r="3239" spans="3:3">
      <c r="C3239" s="6"/>
    </row>
    <row r="3240" spans="3:3">
      <c r="C3240" s="6"/>
    </row>
    <row r="3241" spans="3:3">
      <c r="C3241" s="6"/>
    </row>
    <row r="3242" spans="3:3">
      <c r="C3242" s="6"/>
    </row>
    <row r="3243" spans="3:3">
      <c r="C3243" s="6"/>
    </row>
    <row r="3244" spans="3:3">
      <c r="C3244" s="6"/>
    </row>
    <row r="3245" spans="3:3">
      <c r="C3245" s="6"/>
    </row>
    <row r="3246" spans="3:3">
      <c r="C3246" s="6"/>
    </row>
    <row r="3247" spans="3:3">
      <c r="C3247" s="6"/>
    </row>
    <row r="3248" spans="3:3">
      <c r="C3248" s="6"/>
    </row>
    <row r="3249" spans="3:3">
      <c r="C3249" s="6"/>
    </row>
    <row r="3250" spans="3:3">
      <c r="C3250" s="6"/>
    </row>
    <row r="3251" spans="3:3">
      <c r="C3251" s="6"/>
    </row>
    <row r="3252" spans="3:3">
      <c r="C3252" s="6"/>
    </row>
    <row r="3253" spans="3:3">
      <c r="C3253" s="6"/>
    </row>
    <row r="3254" spans="3:3">
      <c r="C3254" s="6"/>
    </row>
    <row r="3255" spans="3:3">
      <c r="C3255" s="6"/>
    </row>
    <row r="3256" spans="3:3">
      <c r="C3256" s="6"/>
    </row>
    <row r="3257" spans="3:3">
      <c r="C3257" s="6"/>
    </row>
    <row r="3258" spans="3:3">
      <c r="C3258" s="6"/>
    </row>
    <row r="3259" spans="3:3">
      <c r="C3259" s="6"/>
    </row>
    <row r="3260" spans="3:3">
      <c r="C3260" s="6"/>
    </row>
    <row r="3261" spans="3:3">
      <c r="C3261" s="6"/>
    </row>
    <row r="3262" spans="3:3">
      <c r="C3262" s="6"/>
    </row>
    <row r="3263" spans="3:3">
      <c r="C3263" s="6"/>
    </row>
    <row r="3264" spans="3:3">
      <c r="C3264" s="6"/>
    </row>
    <row r="3265" spans="3:3">
      <c r="C3265" s="6"/>
    </row>
    <row r="3266" spans="3:3">
      <c r="C3266" s="6"/>
    </row>
    <row r="3267" spans="3:3">
      <c r="C3267" s="6"/>
    </row>
    <row r="3268" spans="3:3">
      <c r="C3268" s="6"/>
    </row>
    <row r="3269" spans="3:3">
      <c r="C3269" s="6"/>
    </row>
    <row r="3270" spans="3:3">
      <c r="C3270" s="6"/>
    </row>
    <row r="3271" spans="3:3">
      <c r="C3271" s="6"/>
    </row>
    <row r="3272" spans="3:3">
      <c r="C3272" s="6"/>
    </row>
    <row r="3273" spans="3:3">
      <c r="C3273" s="6"/>
    </row>
    <row r="3274" spans="3:3">
      <c r="C3274" s="6"/>
    </row>
    <row r="3275" spans="3:3">
      <c r="C3275" s="6"/>
    </row>
    <row r="3276" spans="3:3">
      <c r="C3276" s="6"/>
    </row>
    <row r="3277" spans="3:3">
      <c r="C3277" s="6"/>
    </row>
    <row r="3278" spans="3:3">
      <c r="C3278" s="6"/>
    </row>
    <row r="3279" spans="3:3">
      <c r="C3279" s="6"/>
    </row>
    <row r="3280" spans="3:3">
      <c r="C3280" s="6"/>
    </row>
    <row r="3281" spans="3:3">
      <c r="C3281" s="6"/>
    </row>
    <row r="3282" spans="3:3">
      <c r="C3282" s="6"/>
    </row>
    <row r="3283" spans="3:3">
      <c r="C3283" s="6"/>
    </row>
    <row r="3284" spans="3:3">
      <c r="C3284" s="6"/>
    </row>
    <row r="3285" spans="3:3">
      <c r="C3285" s="6"/>
    </row>
    <row r="3286" spans="3:3">
      <c r="C3286" s="6"/>
    </row>
    <row r="3287" spans="3:3">
      <c r="C3287" s="6"/>
    </row>
    <row r="3288" spans="3:3">
      <c r="C3288" s="6"/>
    </row>
    <row r="3289" spans="3:3">
      <c r="C3289" s="6"/>
    </row>
    <row r="3290" spans="3:3">
      <c r="C3290" s="6"/>
    </row>
    <row r="3291" spans="3:3">
      <c r="C3291" s="6"/>
    </row>
    <row r="3292" spans="3:3">
      <c r="C3292" s="6"/>
    </row>
    <row r="3293" spans="3:3">
      <c r="C3293" s="6"/>
    </row>
    <row r="3294" spans="3:3">
      <c r="C3294" s="6"/>
    </row>
    <row r="3295" spans="3:3">
      <c r="C3295" s="6"/>
    </row>
    <row r="3296" spans="3:3">
      <c r="C3296" s="6"/>
    </row>
    <row r="3297" spans="3:3">
      <c r="C3297" s="6"/>
    </row>
    <row r="3298" spans="3:3">
      <c r="C3298" s="6"/>
    </row>
    <row r="3299" spans="3:3">
      <c r="C3299" s="6"/>
    </row>
    <row r="3300" spans="3:3">
      <c r="C3300" s="6"/>
    </row>
    <row r="3301" spans="3:3">
      <c r="C3301" s="6"/>
    </row>
    <row r="3302" spans="3:3">
      <c r="C3302" s="6"/>
    </row>
    <row r="3303" spans="3:3">
      <c r="C3303" s="6"/>
    </row>
    <row r="3304" spans="3:3">
      <c r="C3304" s="6"/>
    </row>
    <row r="3305" spans="3:3">
      <c r="C3305" s="6"/>
    </row>
    <row r="3306" spans="3:3">
      <c r="C3306" s="6"/>
    </row>
    <row r="3307" spans="3:3">
      <c r="C3307" s="6"/>
    </row>
    <row r="3308" spans="3:3">
      <c r="C3308" s="6"/>
    </row>
    <row r="3309" spans="3:3">
      <c r="C3309" s="6"/>
    </row>
    <row r="3310" spans="3:3">
      <c r="C3310" s="6"/>
    </row>
    <row r="3311" spans="3:3">
      <c r="C3311" s="6"/>
    </row>
    <row r="3312" spans="3:3">
      <c r="C3312" s="6"/>
    </row>
    <row r="3313" spans="3:3">
      <c r="C3313" s="6"/>
    </row>
    <row r="3314" spans="3:3">
      <c r="C3314" s="6"/>
    </row>
    <row r="3315" spans="3:3">
      <c r="C3315" s="6"/>
    </row>
    <row r="3316" spans="3:3">
      <c r="C3316" s="6"/>
    </row>
    <row r="3317" spans="3:3">
      <c r="C3317" s="6"/>
    </row>
    <row r="3318" spans="3:3">
      <c r="C3318" s="6"/>
    </row>
    <row r="3319" spans="3:3">
      <c r="C3319" s="6"/>
    </row>
    <row r="3320" spans="3:3">
      <c r="C3320" s="6"/>
    </row>
    <row r="3321" spans="3:3">
      <c r="C3321" s="6"/>
    </row>
    <row r="3322" spans="3:3">
      <c r="C3322" s="6"/>
    </row>
    <row r="3323" spans="3:3">
      <c r="C3323" s="6"/>
    </row>
    <row r="3324" spans="3:3">
      <c r="C3324" s="6"/>
    </row>
    <row r="3325" spans="3:3">
      <c r="C3325" s="6"/>
    </row>
    <row r="3326" spans="3:3">
      <c r="C3326" s="6"/>
    </row>
    <row r="3327" spans="3:3">
      <c r="C3327" s="6"/>
    </row>
    <row r="3328" spans="3:3">
      <c r="C3328" s="6"/>
    </row>
    <row r="3329" spans="3:3">
      <c r="C3329" s="6"/>
    </row>
    <row r="3330" spans="3:3">
      <c r="C3330" s="6"/>
    </row>
    <row r="3331" spans="3:3">
      <c r="C3331" s="6"/>
    </row>
    <row r="3332" spans="3:3">
      <c r="C3332" s="6"/>
    </row>
    <row r="3333" spans="3:3">
      <c r="C3333" s="6"/>
    </row>
    <row r="3334" spans="3:3">
      <c r="C3334" s="6"/>
    </row>
    <row r="3335" spans="3:3">
      <c r="C3335" s="6"/>
    </row>
    <row r="3336" spans="3:3">
      <c r="C3336" s="6"/>
    </row>
    <row r="3337" spans="3:3">
      <c r="C3337" s="6"/>
    </row>
    <row r="3338" spans="3:3">
      <c r="C3338" s="6"/>
    </row>
    <row r="3339" spans="3:3">
      <c r="C3339" s="6"/>
    </row>
    <row r="3340" spans="3:3">
      <c r="C3340" s="6"/>
    </row>
    <row r="3341" spans="3:3">
      <c r="C3341" s="6"/>
    </row>
    <row r="3342" spans="3:3">
      <c r="C3342" s="6"/>
    </row>
    <row r="3343" spans="3:3">
      <c r="C3343" s="6"/>
    </row>
    <row r="3344" spans="3:3">
      <c r="C3344" s="6"/>
    </row>
    <row r="3345" spans="3:3">
      <c r="C3345" s="6"/>
    </row>
    <row r="3346" spans="3:3">
      <c r="C3346" s="6"/>
    </row>
    <row r="3347" spans="3:3">
      <c r="C3347" s="6"/>
    </row>
    <row r="3348" spans="3:3">
      <c r="C3348" s="6"/>
    </row>
    <row r="3349" spans="3:3">
      <c r="C3349" s="6"/>
    </row>
    <row r="3350" spans="3:3">
      <c r="C3350" s="6"/>
    </row>
    <row r="3351" spans="3:3">
      <c r="C3351" s="6"/>
    </row>
    <row r="3352" spans="3:3">
      <c r="C3352" s="6"/>
    </row>
    <row r="3353" spans="3:3">
      <c r="C3353" s="6"/>
    </row>
    <row r="3354" spans="3:3">
      <c r="C3354" s="6"/>
    </row>
    <row r="3355" spans="3:3">
      <c r="C3355" s="6"/>
    </row>
    <row r="3356" spans="3:3">
      <c r="C3356" s="6"/>
    </row>
    <row r="3357" spans="3:3">
      <c r="C3357" s="6"/>
    </row>
    <row r="3358" spans="3:3">
      <c r="C3358" s="6"/>
    </row>
    <row r="3359" spans="3:3">
      <c r="C3359" s="6"/>
    </row>
    <row r="3360" spans="3:3">
      <c r="C3360" s="6"/>
    </row>
    <row r="3361" spans="3:3">
      <c r="C3361" s="6"/>
    </row>
    <row r="3362" spans="3:3">
      <c r="C3362" s="6"/>
    </row>
    <row r="3363" spans="3:3">
      <c r="C3363" s="6"/>
    </row>
    <row r="3364" spans="3:3">
      <c r="C3364" s="6"/>
    </row>
    <row r="3365" spans="3:3">
      <c r="C3365" s="6"/>
    </row>
    <row r="3366" spans="3:3">
      <c r="C3366" s="6"/>
    </row>
    <row r="3367" spans="3:3">
      <c r="C3367" s="6"/>
    </row>
    <row r="3368" spans="3:3">
      <c r="C3368" s="6"/>
    </row>
    <row r="3369" spans="3:3">
      <c r="C3369" s="6"/>
    </row>
    <row r="3370" spans="3:3">
      <c r="C3370" s="6"/>
    </row>
    <row r="3371" spans="3:3">
      <c r="C3371" s="6"/>
    </row>
    <row r="3372" spans="3:3">
      <c r="C3372" s="6"/>
    </row>
    <row r="3373" spans="3:3">
      <c r="C3373" s="6"/>
    </row>
    <row r="3374" spans="3:3">
      <c r="C3374" s="6"/>
    </row>
    <row r="3375" spans="3:3">
      <c r="C3375" s="6"/>
    </row>
    <row r="3376" spans="3:3">
      <c r="C3376" s="6"/>
    </row>
    <row r="3377" spans="3:3">
      <c r="C3377" s="6"/>
    </row>
    <row r="3378" spans="3:3">
      <c r="C3378" s="6"/>
    </row>
    <row r="3379" spans="3:3">
      <c r="C3379" s="6"/>
    </row>
    <row r="3380" spans="3:3">
      <c r="C3380" s="6"/>
    </row>
    <row r="3381" spans="3:3">
      <c r="C3381" s="6"/>
    </row>
    <row r="3382" spans="3:3">
      <c r="C3382" s="6"/>
    </row>
    <row r="3383" spans="3:3">
      <c r="C3383" s="6"/>
    </row>
    <row r="3384" spans="3:3">
      <c r="C3384" s="6"/>
    </row>
    <row r="3385" spans="3:3">
      <c r="C3385" s="6"/>
    </row>
    <row r="3386" spans="3:3">
      <c r="C3386" s="6"/>
    </row>
    <row r="3387" spans="3:3">
      <c r="C3387" s="6"/>
    </row>
    <row r="3388" spans="3:3">
      <c r="C3388" s="6"/>
    </row>
    <row r="3389" spans="3:3">
      <c r="C3389" s="6"/>
    </row>
    <row r="3390" spans="3:3">
      <c r="C3390" s="6"/>
    </row>
    <row r="3391" spans="3:3">
      <c r="C3391" s="6"/>
    </row>
    <row r="3392" spans="3:3">
      <c r="C3392" s="6"/>
    </row>
    <row r="3393" spans="3:3">
      <c r="C3393" s="6"/>
    </row>
    <row r="3394" spans="3:3">
      <c r="C3394" s="6"/>
    </row>
    <row r="3395" spans="3:3">
      <c r="C3395" s="6"/>
    </row>
    <row r="3396" spans="3:3">
      <c r="C3396" s="6"/>
    </row>
    <row r="3397" spans="3:3">
      <c r="C3397" s="6"/>
    </row>
    <row r="3398" spans="3:3">
      <c r="C3398" s="6"/>
    </row>
    <row r="3399" spans="3:3">
      <c r="C3399" s="6"/>
    </row>
    <row r="3400" spans="3:3">
      <c r="C3400" s="6"/>
    </row>
    <row r="3401" spans="3:3">
      <c r="C3401" s="6"/>
    </row>
    <row r="3402" spans="3:3">
      <c r="C3402" s="6"/>
    </row>
    <row r="3403" spans="3:3">
      <c r="C3403" s="6"/>
    </row>
    <row r="3404" spans="3:3">
      <c r="C3404" s="6"/>
    </row>
    <row r="3405" spans="3:3">
      <c r="C3405" s="6"/>
    </row>
    <row r="3406" spans="3:3">
      <c r="C3406" s="6"/>
    </row>
    <row r="3407" spans="3:3">
      <c r="C3407" s="6"/>
    </row>
    <row r="3408" spans="3:3">
      <c r="C3408" s="6"/>
    </row>
    <row r="3409" spans="3:3">
      <c r="C3409" s="6"/>
    </row>
    <row r="3410" spans="3:3">
      <c r="C3410" s="6"/>
    </row>
    <row r="3411" spans="3:3">
      <c r="C3411" s="6"/>
    </row>
    <row r="3412" spans="3:3">
      <c r="C3412" s="6"/>
    </row>
    <row r="3413" spans="3:3">
      <c r="C3413" s="6"/>
    </row>
    <row r="3414" spans="3:3">
      <c r="C3414" s="6"/>
    </row>
    <row r="3415" spans="3:3">
      <c r="C3415" s="6"/>
    </row>
    <row r="3416" spans="3:3">
      <c r="C3416" s="6"/>
    </row>
    <row r="3417" spans="3:3">
      <c r="C3417" s="6"/>
    </row>
    <row r="3418" spans="3:3">
      <c r="C3418" s="6"/>
    </row>
    <row r="3419" spans="3:3">
      <c r="C3419" s="6"/>
    </row>
    <row r="3420" spans="3:3">
      <c r="C3420" s="6"/>
    </row>
    <row r="3421" spans="3:3">
      <c r="C3421" s="6"/>
    </row>
    <row r="3422" spans="3:3">
      <c r="C3422" s="6"/>
    </row>
    <row r="3423" spans="3:3">
      <c r="C3423" s="6"/>
    </row>
    <row r="3424" spans="3:3">
      <c r="C3424" s="6"/>
    </row>
    <row r="3425" spans="3:3">
      <c r="C3425" s="6"/>
    </row>
    <row r="3426" spans="3:3">
      <c r="C3426" s="6"/>
    </row>
    <row r="3427" spans="3:3">
      <c r="C3427" s="6"/>
    </row>
    <row r="3428" spans="3:3">
      <c r="C3428" s="6"/>
    </row>
    <row r="3429" spans="3:3">
      <c r="C3429" s="6"/>
    </row>
    <row r="3430" spans="3:3">
      <c r="C3430" s="6"/>
    </row>
    <row r="3431" spans="3:3">
      <c r="C3431" s="6"/>
    </row>
    <row r="3432" spans="3:3">
      <c r="C3432" s="6"/>
    </row>
    <row r="3433" spans="3:3">
      <c r="C3433" s="6"/>
    </row>
    <row r="3434" spans="3:3">
      <c r="C3434" s="6"/>
    </row>
    <row r="3435" spans="3:3">
      <c r="C3435" s="6"/>
    </row>
    <row r="3436" spans="3:3">
      <c r="C3436" s="6"/>
    </row>
    <row r="3437" spans="3:3">
      <c r="C3437" s="6"/>
    </row>
    <row r="3438" spans="3:3">
      <c r="C3438" s="6"/>
    </row>
    <row r="3439" spans="3:3">
      <c r="C3439" s="6"/>
    </row>
    <row r="3440" spans="3:3">
      <c r="C3440" s="6"/>
    </row>
    <row r="3441" spans="3:3">
      <c r="C3441" s="6"/>
    </row>
    <row r="3442" spans="3:3">
      <c r="C3442" s="6"/>
    </row>
    <row r="3443" spans="3:3">
      <c r="C3443" s="6"/>
    </row>
    <row r="3444" spans="3:3">
      <c r="C3444" s="6"/>
    </row>
    <row r="3445" spans="3:3">
      <c r="C3445" s="6"/>
    </row>
    <row r="3446" spans="3:3">
      <c r="C3446" s="6"/>
    </row>
    <row r="3447" spans="3:3">
      <c r="C3447" s="6"/>
    </row>
    <row r="3448" spans="3:3">
      <c r="C3448" s="6"/>
    </row>
    <row r="3449" spans="3:3">
      <c r="C3449" s="6"/>
    </row>
    <row r="3450" spans="3:3">
      <c r="C3450" s="6"/>
    </row>
    <row r="3451" spans="3:3">
      <c r="C3451" s="6"/>
    </row>
    <row r="3452" spans="3:3">
      <c r="C3452" s="6"/>
    </row>
    <row r="3453" spans="3:3">
      <c r="C3453" s="6"/>
    </row>
    <row r="3454" spans="3:3">
      <c r="C3454" s="6"/>
    </row>
    <row r="3455" spans="3:3">
      <c r="C3455" s="6"/>
    </row>
    <row r="3456" spans="3:3">
      <c r="C3456" s="6"/>
    </row>
    <row r="3457" spans="3:3">
      <c r="C3457" s="6"/>
    </row>
    <row r="3458" spans="3:3">
      <c r="C3458" s="6"/>
    </row>
    <row r="3459" spans="3:3">
      <c r="C3459" s="6"/>
    </row>
    <row r="3460" spans="3:3">
      <c r="C3460" s="6"/>
    </row>
    <row r="3461" spans="3:3">
      <c r="C3461" s="6"/>
    </row>
    <row r="3462" spans="3:3">
      <c r="C3462" s="6"/>
    </row>
    <row r="3463" spans="3:3">
      <c r="C3463" s="6"/>
    </row>
    <row r="3464" spans="3:3">
      <c r="C3464" s="6"/>
    </row>
    <row r="3465" spans="3:3">
      <c r="C3465" s="6"/>
    </row>
    <row r="3466" spans="3:3">
      <c r="C3466" s="6"/>
    </row>
    <row r="3467" spans="3:3">
      <c r="C3467" s="6"/>
    </row>
    <row r="3468" spans="3:3">
      <c r="C3468" s="6"/>
    </row>
    <row r="3469" spans="3:3">
      <c r="C3469" s="6"/>
    </row>
    <row r="3470" spans="3:3">
      <c r="C3470" s="6"/>
    </row>
    <row r="3471" spans="3:3">
      <c r="C3471" s="6"/>
    </row>
    <row r="3472" spans="3:3">
      <c r="C3472" s="6"/>
    </row>
    <row r="3473" spans="3:3">
      <c r="C3473" s="6"/>
    </row>
    <row r="3474" spans="3:3">
      <c r="C3474" s="6"/>
    </row>
    <row r="3475" spans="3:3">
      <c r="C3475" s="6"/>
    </row>
    <row r="3476" spans="3:3">
      <c r="C3476" s="6"/>
    </row>
    <row r="3477" spans="3:3">
      <c r="C3477" s="6"/>
    </row>
    <row r="3478" spans="3:3">
      <c r="C3478" s="6"/>
    </row>
    <row r="3479" spans="3:3">
      <c r="C3479" s="6"/>
    </row>
    <row r="3480" spans="3:3">
      <c r="C3480" s="6"/>
    </row>
    <row r="3481" spans="3:3">
      <c r="C3481" s="6"/>
    </row>
    <row r="3482" spans="3:3">
      <c r="C3482" s="6"/>
    </row>
    <row r="3483" spans="3:3">
      <c r="C3483" s="6"/>
    </row>
    <row r="3484" spans="3:3">
      <c r="C3484" s="6"/>
    </row>
    <row r="3485" spans="3:3">
      <c r="C3485" s="6"/>
    </row>
    <row r="3486" spans="3:3">
      <c r="C3486" s="6"/>
    </row>
    <row r="3487" spans="3:3">
      <c r="C3487" s="6"/>
    </row>
    <row r="3488" spans="3:3">
      <c r="C3488" s="6"/>
    </row>
    <row r="3489" spans="3:3">
      <c r="C3489" s="6"/>
    </row>
    <row r="3490" spans="3:3">
      <c r="C3490" s="6"/>
    </row>
    <row r="3491" spans="3:3">
      <c r="C3491" s="6"/>
    </row>
    <row r="3492" spans="3:3">
      <c r="C3492" s="6"/>
    </row>
    <row r="3493" spans="3:3">
      <c r="C3493" s="6"/>
    </row>
    <row r="3494" spans="3:3">
      <c r="C3494" s="6"/>
    </row>
    <row r="3495" spans="3:3">
      <c r="C3495" s="6"/>
    </row>
    <row r="3496" spans="3:3">
      <c r="C3496" s="6"/>
    </row>
    <row r="3497" spans="3:3">
      <c r="C3497" s="6"/>
    </row>
    <row r="3498" spans="3:3">
      <c r="C3498" s="6"/>
    </row>
    <row r="3499" spans="3:3">
      <c r="C3499" s="6"/>
    </row>
    <row r="3500" spans="3:3">
      <c r="C3500" s="6"/>
    </row>
    <row r="3501" spans="3:3">
      <c r="C3501" s="6"/>
    </row>
    <row r="3502" spans="3:3">
      <c r="C3502" s="6"/>
    </row>
    <row r="3503" spans="3:3">
      <c r="C3503" s="6"/>
    </row>
    <row r="3504" spans="3:3">
      <c r="C3504" s="6"/>
    </row>
    <row r="3505" spans="3:3">
      <c r="C3505" s="6"/>
    </row>
    <row r="3506" spans="3:3">
      <c r="C3506" s="6"/>
    </row>
    <row r="3507" spans="3:3">
      <c r="C3507" s="6"/>
    </row>
    <row r="3508" spans="3:3">
      <c r="C3508" s="6"/>
    </row>
    <row r="3509" spans="3:3">
      <c r="C3509" s="6"/>
    </row>
    <row r="3510" spans="3:3">
      <c r="C3510" s="6"/>
    </row>
    <row r="3511" spans="3:3">
      <c r="C3511" s="6"/>
    </row>
    <row r="3512" spans="3:3">
      <c r="C3512" s="6"/>
    </row>
    <row r="3513" spans="3:3">
      <c r="C3513" s="6"/>
    </row>
    <row r="3514" spans="3:3">
      <c r="C3514" s="6"/>
    </row>
    <row r="3515" spans="3:3">
      <c r="C3515" s="6"/>
    </row>
    <row r="3516" spans="3:3">
      <c r="C3516" s="6"/>
    </row>
    <row r="3517" spans="3:3">
      <c r="C3517" s="6"/>
    </row>
    <row r="3518" spans="3:3">
      <c r="C3518" s="6"/>
    </row>
    <row r="3519" spans="3:3">
      <c r="C3519" s="6"/>
    </row>
    <row r="3520" spans="3:3">
      <c r="C3520" s="6"/>
    </row>
    <row r="3521" spans="3:3">
      <c r="C3521" s="6"/>
    </row>
    <row r="3522" spans="3:3">
      <c r="C3522" s="6"/>
    </row>
    <row r="3523" spans="3:3">
      <c r="C3523" s="6"/>
    </row>
    <row r="3524" spans="3:3">
      <c r="C3524" s="6"/>
    </row>
    <row r="3525" spans="3:3">
      <c r="C3525" s="6"/>
    </row>
    <row r="3526" spans="3:3">
      <c r="C3526" s="6"/>
    </row>
    <row r="3527" spans="3:3">
      <c r="C3527" s="6"/>
    </row>
    <row r="3528" spans="3:3">
      <c r="C3528" s="6"/>
    </row>
    <row r="3529" spans="3:3">
      <c r="C3529" s="6"/>
    </row>
    <row r="3530" spans="3:3">
      <c r="C3530" s="6"/>
    </row>
    <row r="3531" spans="3:3">
      <c r="C3531" s="6"/>
    </row>
    <row r="3532" spans="3:3">
      <c r="C3532" s="6"/>
    </row>
    <row r="3533" spans="3:3">
      <c r="C3533" s="6"/>
    </row>
    <row r="3534" spans="3:3">
      <c r="C3534" s="6"/>
    </row>
    <row r="3535" spans="3:3">
      <c r="C3535" s="6"/>
    </row>
    <row r="3536" spans="3:3">
      <c r="C3536" s="6"/>
    </row>
    <row r="3537" spans="3:3">
      <c r="C3537" s="6"/>
    </row>
    <row r="3538" spans="3:3">
      <c r="C3538" s="6"/>
    </row>
    <row r="3539" spans="3:3">
      <c r="C3539" s="6"/>
    </row>
    <row r="3540" spans="3:3">
      <c r="C3540" s="6"/>
    </row>
    <row r="3541" spans="3:3">
      <c r="C3541" s="6"/>
    </row>
    <row r="3542" spans="3:3">
      <c r="C3542" s="6"/>
    </row>
    <row r="3543" spans="3:3">
      <c r="C3543" s="6"/>
    </row>
    <row r="3544" spans="3:3">
      <c r="C3544" s="6"/>
    </row>
    <row r="3545" spans="3:3">
      <c r="C3545" s="6"/>
    </row>
    <row r="3546" spans="3:3">
      <c r="C3546" s="6"/>
    </row>
    <row r="3547" spans="3:3">
      <c r="C3547" s="6"/>
    </row>
    <row r="3548" spans="3:3">
      <c r="C3548" s="6"/>
    </row>
    <row r="3549" spans="3:3">
      <c r="C3549" s="6"/>
    </row>
    <row r="3550" spans="3:3">
      <c r="C3550" s="6"/>
    </row>
    <row r="3551" spans="3:3">
      <c r="C3551" s="6"/>
    </row>
    <row r="3552" spans="3:3">
      <c r="C3552" s="6"/>
    </row>
    <row r="3553" spans="3:3">
      <c r="C3553" s="6"/>
    </row>
    <row r="3554" spans="3:3">
      <c r="C3554" s="6"/>
    </row>
    <row r="3555" spans="3:3">
      <c r="C3555" s="6"/>
    </row>
    <row r="3556" spans="3:3">
      <c r="C3556" s="6"/>
    </row>
    <row r="3557" spans="3:3">
      <c r="C3557" s="6"/>
    </row>
    <row r="3558" spans="3:3">
      <c r="C3558" s="6"/>
    </row>
    <row r="3559" spans="3:3">
      <c r="C3559" s="6"/>
    </row>
    <row r="3560" spans="3:3">
      <c r="C3560" s="6"/>
    </row>
    <row r="3561" spans="3:3">
      <c r="C3561" s="6"/>
    </row>
    <row r="3562" spans="3:3">
      <c r="C3562" s="6"/>
    </row>
    <row r="3563" spans="3:3">
      <c r="C3563" s="6"/>
    </row>
    <row r="3564" spans="3:3">
      <c r="C3564" s="6"/>
    </row>
    <row r="3565" spans="3:3">
      <c r="C3565" s="6"/>
    </row>
    <row r="3566" spans="3:3">
      <c r="C3566" s="6"/>
    </row>
    <row r="3567" spans="3:3">
      <c r="C3567" s="6"/>
    </row>
    <row r="3568" spans="3:3">
      <c r="C3568" s="6"/>
    </row>
    <row r="3569" spans="3:3">
      <c r="C3569" s="6"/>
    </row>
    <row r="3570" spans="3:3">
      <c r="C3570" s="6"/>
    </row>
    <row r="3571" spans="3:3">
      <c r="C3571" s="6"/>
    </row>
    <row r="3572" spans="3:3">
      <c r="C3572" s="6"/>
    </row>
    <row r="3573" spans="3:3">
      <c r="C3573" s="6"/>
    </row>
    <row r="3574" spans="3:3">
      <c r="C3574" s="6"/>
    </row>
    <row r="3575" spans="3:3">
      <c r="C3575" s="6"/>
    </row>
    <row r="3576" spans="3:3">
      <c r="C3576" s="6"/>
    </row>
    <row r="3577" spans="3:3">
      <c r="C3577" s="6"/>
    </row>
    <row r="3578" spans="3:3">
      <c r="C3578" s="6"/>
    </row>
    <row r="3579" spans="3:3">
      <c r="C3579" s="6"/>
    </row>
    <row r="3580" spans="3:3">
      <c r="C3580" s="6"/>
    </row>
    <row r="3581" spans="3:3">
      <c r="C3581" s="6"/>
    </row>
    <row r="3582" spans="3:3">
      <c r="C3582" s="6"/>
    </row>
    <row r="3583" spans="3:3">
      <c r="C3583" s="6"/>
    </row>
    <row r="3584" spans="3:3">
      <c r="C3584" s="6"/>
    </row>
    <row r="3585" spans="3:3">
      <c r="C3585" s="6"/>
    </row>
    <row r="3586" spans="3:3">
      <c r="C3586" s="6"/>
    </row>
    <row r="3587" spans="3:3">
      <c r="C3587" s="6"/>
    </row>
    <row r="3588" spans="3:3">
      <c r="C3588" s="6"/>
    </row>
    <row r="3589" spans="3:3">
      <c r="C3589" s="6"/>
    </row>
    <row r="3590" spans="3:3">
      <c r="C3590" s="6"/>
    </row>
    <row r="3591" spans="3:3">
      <c r="C3591" s="6"/>
    </row>
    <row r="3592" spans="3:3">
      <c r="C3592" s="6"/>
    </row>
    <row r="3593" spans="3:3">
      <c r="C3593" s="6"/>
    </row>
    <row r="3594" spans="3:3">
      <c r="C3594" s="6"/>
    </row>
    <row r="3595" spans="3:3">
      <c r="C3595" s="6"/>
    </row>
    <row r="3596" spans="3:3">
      <c r="C3596" s="6"/>
    </row>
    <row r="3597" spans="3:3">
      <c r="C3597" s="6"/>
    </row>
    <row r="3598" spans="3:3">
      <c r="C3598" s="6"/>
    </row>
    <row r="3599" spans="3:3">
      <c r="C3599" s="6"/>
    </row>
    <row r="3600" spans="3:3">
      <c r="C3600" s="6"/>
    </row>
    <row r="3601" spans="3:3">
      <c r="C3601" s="6"/>
    </row>
    <row r="3602" spans="3:3">
      <c r="C3602" s="6"/>
    </row>
    <row r="3603" spans="3:3">
      <c r="C3603" s="6"/>
    </row>
    <row r="3604" spans="3:3">
      <c r="C3604" s="6"/>
    </row>
    <row r="3605" spans="3:3">
      <c r="C3605" s="6"/>
    </row>
    <row r="3606" spans="3:3">
      <c r="C3606" s="6"/>
    </row>
    <row r="3607" spans="3:3">
      <c r="C3607" s="6"/>
    </row>
    <row r="3608" spans="3:3">
      <c r="C3608" s="6"/>
    </row>
    <row r="3609" spans="3:3">
      <c r="C3609" s="6"/>
    </row>
    <row r="3610" spans="3:3">
      <c r="C3610" s="6"/>
    </row>
    <row r="3611" spans="3:3">
      <c r="C3611" s="6"/>
    </row>
    <row r="3612" spans="3:3">
      <c r="C3612" s="6"/>
    </row>
    <row r="3613" spans="3:3">
      <c r="C3613" s="6"/>
    </row>
    <row r="3614" spans="3:3">
      <c r="C3614" s="6"/>
    </row>
    <row r="3615" spans="3:3">
      <c r="C3615" s="6"/>
    </row>
    <row r="3616" spans="3:3">
      <c r="C3616" s="6"/>
    </row>
    <row r="3617" spans="3:3">
      <c r="C3617" s="6"/>
    </row>
    <row r="3618" spans="3:3">
      <c r="C3618" s="6"/>
    </row>
    <row r="3619" spans="3:3">
      <c r="C3619" s="6"/>
    </row>
    <row r="3620" spans="3:3">
      <c r="C3620" s="6"/>
    </row>
    <row r="3621" spans="3:3">
      <c r="C3621" s="6"/>
    </row>
    <row r="3622" spans="3:3">
      <c r="C3622" s="6"/>
    </row>
    <row r="3623" spans="3:3">
      <c r="C3623" s="6"/>
    </row>
    <row r="3624" spans="3:3">
      <c r="C3624" s="6"/>
    </row>
    <row r="3625" spans="3:3">
      <c r="C3625" s="6"/>
    </row>
    <row r="3626" spans="3:3">
      <c r="C3626" s="6"/>
    </row>
    <row r="3627" spans="3:3">
      <c r="C3627" s="6"/>
    </row>
    <row r="3628" spans="3:3">
      <c r="C3628" s="6"/>
    </row>
    <row r="3629" spans="3:3">
      <c r="C3629" s="6"/>
    </row>
    <row r="3630" spans="3:3">
      <c r="C3630" s="6"/>
    </row>
    <row r="3631" spans="3:3">
      <c r="C3631" s="6"/>
    </row>
    <row r="3632" spans="3:3">
      <c r="C3632" s="6"/>
    </row>
    <row r="3633" spans="3:3">
      <c r="C3633" s="6"/>
    </row>
    <row r="3634" spans="3:3">
      <c r="C3634" s="6"/>
    </row>
    <row r="3635" spans="3:3">
      <c r="C3635" s="6"/>
    </row>
    <row r="3636" spans="3:3">
      <c r="C3636" s="6"/>
    </row>
    <row r="3637" spans="3:3">
      <c r="C3637" s="6"/>
    </row>
    <row r="3638" spans="3:3">
      <c r="C3638" s="6"/>
    </row>
    <row r="3639" spans="3:3">
      <c r="C3639" s="6"/>
    </row>
    <row r="3640" spans="3:3">
      <c r="C3640" s="6"/>
    </row>
    <row r="3641" spans="3:3">
      <c r="C3641" s="6"/>
    </row>
    <row r="3642" spans="3:3">
      <c r="C3642" s="6"/>
    </row>
    <row r="3643" spans="3:3">
      <c r="C3643" s="6"/>
    </row>
    <row r="3644" spans="3:3">
      <c r="C3644" s="6"/>
    </row>
    <row r="3645" spans="3:3">
      <c r="C3645" s="6"/>
    </row>
    <row r="3646" spans="3:3">
      <c r="C3646" s="6"/>
    </row>
    <row r="3647" spans="3:3">
      <c r="C3647" s="6"/>
    </row>
    <row r="3648" spans="3:3">
      <c r="C3648" s="6"/>
    </row>
    <row r="3649" spans="3:3">
      <c r="C3649" s="6"/>
    </row>
    <row r="3650" spans="3:3">
      <c r="C3650" s="6"/>
    </row>
    <row r="3651" spans="3:3">
      <c r="C3651" s="6"/>
    </row>
    <row r="3652" spans="3:3">
      <c r="C3652" s="6"/>
    </row>
    <row r="3653" spans="3:3">
      <c r="C3653" s="6"/>
    </row>
    <row r="3654" spans="3:3">
      <c r="C3654" s="6"/>
    </row>
    <row r="3655" spans="3:3">
      <c r="C3655" s="6"/>
    </row>
    <row r="3656" spans="3:3">
      <c r="C3656" s="6"/>
    </row>
    <row r="3657" spans="3:3">
      <c r="C3657" s="6"/>
    </row>
    <row r="3658" spans="3:3">
      <c r="C3658" s="6"/>
    </row>
    <row r="3659" spans="3:3">
      <c r="C3659" s="6"/>
    </row>
    <row r="3660" spans="3:3">
      <c r="C3660" s="6"/>
    </row>
    <row r="3661" spans="3:3">
      <c r="C3661" s="6"/>
    </row>
    <row r="3662" spans="3:3">
      <c r="C3662" s="6"/>
    </row>
    <row r="3663" spans="3:3">
      <c r="C3663" s="6"/>
    </row>
    <row r="3664" spans="3:3">
      <c r="C3664" s="6"/>
    </row>
    <row r="3665" spans="3:3">
      <c r="C3665" s="6"/>
    </row>
    <row r="3666" spans="3:3">
      <c r="C3666" s="6"/>
    </row>
    <row r="3667" spans="3:3">
      <c r="C3667" s="6"/>
    </row>
    <row r="3668" spans="3:3">
      <c r="C3668" s="6"/>
    </row>
    <row r="3669" spans="3:3">
      <c r="C3669" s="6"/>
    </row>
    <row r="3670" spans="3:3">
      <c r="C3670" s="6"/>
    </row>
    <row r="3671" spans="3:3">
      <c r="C3671" s="6"/>
    </row>
    <row r="3672" spans="3:3">
      <c r="C3672" s="6"/>
    </row>
    <row r="3673" spans="3:3">
      <c r="C3673" s="6"/>
    </row>
    <row r="3674" spans="3:3">
      <c r="C3674" s="6"/>
    </row>
    <row r="3675" spans="3:3">
      <c r="C3675" s="6"/>
    </row>
    <row r="3676" spans="3:3">
      <c r="C3676" s="6"/>
    </row>
    <row r="3677" spans="3:3">
      <c r="C3677" s="6"/>
    </row>
    <row r="3678" spans="3:3">
      <c r="C3678" s="6"/>
    </row>
    <row r="3679" spans="3:3">
      <c r="C3679" s="6"/>
    </row>
    <row r="3680" spans="3:3">
      <c r="C3680" s="6"/>
    </row>
    <row r="3681" spans="3:3">
      <c r="C3681" s="6"/>
    </row>
    <row r="3682" spans="3:3">
      <c r="C3682" s="6"/>
    </row>
    <row r="3683" spans="3:3">
      <c r="C3683" s="6"/>
    </row>
    <row r="3684" spans="3:3">
      <c r="C3684" s="6"/>
    </row>
    <row r="3685" spans="3:3">
      <c r="C3685" s="6"/>
    </row>
    <row r="3686" spans="3:3">
      <c r="C3686" s="6"/>
    </row>
    <row r="3687" spans="3:3">
      <c r="C3687" s="6"/>
    </row>
    <row r="3688" spans="3:3">
      <c r="C3688" s="6"/>
    </row>
    <row r="3689" spans="3:3">
      <c r="C3689" s="6"/>
    </row>
    <row r="3690" spans="3:3">
      <c r="C3690" s="6"/>
    </row>
    <row r="3691" spans="3:3">
      <c r="C3691" s="6"/>
    </row>
    <row r="3692" spans="3:3">
      <c r="C3692" s="6"/>
    </row>
    <row r="3693" spans="3:3">
      <c r="C3693" s="6"/>
    </row>
    <row r="3694" spans="3:3">
      <c r="C3694" s="6"/>
    </row>
    <row r="3695" spans="3:3">
      <c r="C3695" s="6"/>
    </row>
    <row r="3696" spans="3:3">
      <c r="C3696" s="6"/>
    </row>
    <row r="3697" spans="3:3">
      <c r="C3697" s="6"/>
    </row>
    <row r="3698" spans="3:3">
      <c r="C3698" s="6"/>
    </row>
    <row r="3699" spans="3:3">
      <c r="C3699" s="6"/>
    </row>
    <row r="3700" spans="3:3">
      <c r="C3700" s="6"/>
    </row>
    <row r="3701" spans="3:3">
      <c r="C3701" s="6"/>
    </row>
    <row r="3702" spans="3:3">
      <c r="C3702" s="6"/>
    </row>
    <row r="3703" spans="3:3">
      <c r="C3703" s="6"/>
    </row>
    <row r="3704" spans="3:3">
      <c r="C3704" s="6"/>
    </row>
    <row r="3705" spans="3:3">
      <c r="C3705" s="6"/>
    </row>
    <row r="3706" spans="3:3">
      <c r="C3706" s="6"/>
    </row>
    <row r="3707" spans="3:3">
      <c r="C3707" s="6"/>
    </row>
    <row r="3708" spans="3:3">
      <c r="C3708" s="6"/>
    </row>
    <row r="3709" spans="3:3">
      <c r="C3709" s="6"/>
    </row>
    <row r="3710" spans="3:3">
      <c r="C3710" s="6"/>
    </row>
    <row r="3711" spans="3:3">
      <c r="C3711" s="6"/>
    </row>
    <row r="3712" spans="3:3">
      <c r="C3712" s="6"/>
    </row>
    <row r="3713" spans="3:3">
      <c r="C3713" s="6"/>
    </row>
    <row r="3714" spans="3:3">
      <c r="C3714" s="6"/>
    </row>
    <row r="3715" spans="3:3">
      <c r="C3715" s="6"/>
    </row>
    <row r="3716" spans="3:3">
      <c r="C3716" s="6"/>
    </row>
    <row r="3717" spans="3:3">
      <c r="C3717" s="6"/>
    </row>
    <row r="3718" spans="3:3">
      <c r="C3718" s="6"/>
    </row>
    <row r="3719" spans="3:3">
      <c r="C3719" s="6"/>
    </row>
    <row r="3720" spans="3:3">
      <c r="C3720" s="6"/>
    </row>
    <row r="3721" spans="3:3">
      <c r="C3721" s="6"/>
    </row>
    <row r="3722" spans="3:3">
      <c r="C3722" s="6"/>
    </row>
    <row r="3723" spans="3:3">
      <c r="C3723" s="6"/>
    </row>
    <row r="3724" spans="3:3">
      <c r="C3724" s="6"/>
    </row>
    <row r="3725" spans="3:3">
      <c r="C3725" s="6"/>
    </row>
    <row r="3726" spans="3:3">
      <c r="C3726" s="6"/>
    </row>
    <row r="3727" spans="3:3">
      <c r="C3727" s="6"/>
    </row>
    <row r="3728" spans="3:3">
      <c r="C3728" s="6"/>
    </row>
    <row r="3729" spans="3:3">
      <c r="C3729" s="6"/>
    </row>
    <row r="3730" spans="3:3">
      <c r="C3730" s="6"/>
    </row>
    <row r="3731" spans="3:3">
      <c r="C3731" s="6"/>
    </row>
    <row r="3732" spans="3:3">
      <c r="C3732" s="6"/>
    </row>
    <row r="3733" spans="3:3">
      <c r="C3733" s="6"/>
    </row>
    <row r="3734" spans="3:3">
      <c r="C3734" s="6"/>
    </row>
    <row r="3735" spans="3:3">
      <c r="C3735" s="6"/>
    </row>
    <row r="3736" spans="3:3">
      <c r="C3736" s="6"/>
    </row>
    <row r="3737" spans="3:3">
      <c r="C3737" s="6"/>
    </row>
    <row r="3738" spans="3:3">
      <c r="C3738" s="6"/>
    </row>
    <row r="3739" spans="3:3">
      <c r="C3739" s="6"/>
    </row>
    <row r="3740" spans="3:3">
      <c r="C3740" s="6"/>
    </row>
    <row r="3741" spans="3:3">
      <c r="C3741" s="6"/>
    </row>
    <row r="3742" spans="3:3">
      <c r="C3742" s="6"/>
    </row>
    <row r="3743" spans="3:3">
      <c r="C3743" s="6"/>
    </row>
    <row r="3744" spans="3:3">
      <c r="C3744" s="6"/>
    </row>
    <row r="3745" spans="3:3">
      <c r="C3745" s="6"/>
    </row>
    <row r="3746" spans="3:3">
      <c r="C3746" s="6"/>
    </row>
    <row r="3747" spans="3:3">
      <c r="C3747" s="6"/>
    </row>
    <row r="3748" spans="3:3">
      <c r="C3748" s="6"/>
    </row>
    <row r="3749" spans="3:3">
      <c r="C3749" s="6"/>
    </row>
    <row r="3750" spans="3:3">
      <c r="C3750" s="6"/>
    </row>
    <row r="3751" spans="3:3">
      <c r="C3751" s="6"/>
    </row>
    <row r="3752" spans="3:3">
      <c r="C3752" s="6"/>
    </row>
    <row r="3753" spans="3:3">
      <c r="C3753" s="6"/>
    </row>
    <row r="3754" spans="3:3">
      <c r="C3754" s="6"/>
    </row>
    <row r="3755" spans="3:3">
      <c r="C3755" s="6"/>
    </row>
    <row r="3756" spans="3:3">
      <c r="C3756" s="6"/>
    </row>
    <row r="3757" spans="3:3">
      <c r="C3757" s="6"/>
    </row>
    <row r="3758" spans="3:3">
      <c r="C3758" s="6"/>
    </row>
    <row r="3759" spans="3:3">
      <c r="C3759" s="6"/>
    </row>
    <row r="3760" spans="3:3">
      <c r="C3760" s="6"/>
    </row>
    <row r="3761" spans="3:3">
      <c r="C3761" s="6"/>
    </row>
    <row r="3762" spans="3:3">
      <c r="C3762" s="6"/>
    </row>
    <row r="3763" spans="3:3">
      <c r="C3763" s="6"/>
    </row>
    <row r="3764" spans="3:3">
      <c r="C3764" s="6"/>
    </row>
    <row r="3765" spans="3:3">
      <c r="C3765" s="6"/>
    </row>
    <row r="3766" spans="3:3">
      <c r="C3766" s="6"/>
    </row>
    <row r="3767" spans="3:3">
      <c r="C3767" s="6"/>
    </row>
    <row r="3768" spans="3:3">
      <c r="C3768" s="6"/>
    </row>
    <row r="3769" spans="3:3">
      <c r="C3769" s="6"/>
    </row>
    <row r="3770" spans="3:3">
      <c r="C3770" s="6"/>
    </row>
    <row r="3771" spans="3:3">
      <c r="C3771" s="6"/>
    </row>
    <row r="3772" spans="3:3">
      <c r="C3772" s="6"/>
    </row>
    <row r="3773" spans="3:3">
      <c r="C3773" s="6"/>
    </row>
    <row r="3774" spans="3:3">
      <c r="C3774" s="6"/>
    </row>
    <row r="3775" spans="3:3">
      <c r="C3775" s="6"/>
    </row>
    <row r="3776" spans="3:3">
      <c r="C3776" s="6"/>
    </row>
    <row r="3777" spans="3:3">
      <c r="C3777" s="6"/>
    </row>
    <row r="3778" spans="3:3">
      <c r="C3778" s="6"/>
    </row>
    <row r="3779" spans="3:3">
      <c r="C3779" s="6"/>
    </row>
    <row r="3780" spans="3:3">
      <c r="C3780" s="6"/>
    </row>
    <row r="3781" spans="3:3">
      <c r="C3781" s="6"/>
    </row>
    <row r="3782" spans="3:3">
      <c r="C3782" s="6"/>
    </row>
    <row r="3783" spans="3:3">
      <c r="C3783" s="6"/>
    </row>
    <row r="3784" spans="3:3">
      <c r="C3784" s="6"/>
    </row>
    <row r="3785" spans="3:3">
      <c r="C3785" s="6"/>
    </row>
    <row r="3786" spans="3:3">
      <c r="C3786" s="6"/>
    </row>
    <row r="3787" spans="3:3">
      <c r="C3787" s="6"/>
    </row>
    <row r="3788" spans="3:3">
      <c r="C3788" s="6"/>
    </row>
    <row r="3789" spans="3:3">
      <c r="C3789" s="6"/>
    </row>
    <row r="3790" spans="3:3">
      <c r="C3790" s="6"/>
    </row>
    <row r="3791" spans="3:3">
      <c r="C3791" s="6"/>
    </row>
    <row r="3792" spans="3:3">
      <c r="C3792" s="6"/>
    </row>
    <row r="3793" spans="3:3">
      <c r="C3793" s="6"/>
    </row>
    <row r="3794" spans="3:3">
      <c r="C3794" s="6"/>
    </row>
    <row r="3795" spans="3:3">
      <c r="C3795" s="6"/>
    </row>
    <row r="3796" spans="3:3">
      <c r="C3796" s="6"/>
    </row>
    <row r="3797" spans="3:3">
      <c r="C3797" s="6"/>
    </row>
    <row r="3798" spans="3:3">
      <c r="C3798" s="6"/>
    </row>
    <row r="3799" spans="3:3">
      <c r="C3799" s="6"/>
    </row>
    <row r="3800" spans="3:3">
      <c r="C3800" s="6"/>
    </row>
    <row r="3801" spans="3:3">
      <c r="C3801" s="6"/>
    </row>
    <row r="3802" spans="3:3">
      <c r="C3802" s="6"/>
    </row>
    <row r="3803" spans="3:3">
      <c r="C3803" s="6"/>
    </row>
    <row r="3804" spans="3:3">
      <c r="C3804" s="6"/>
    </row>
    <row r="3805" spans="3:3">
      <c r="C3805" s="6"/>
    </row>
    <row r="3806" spans="3:3">
      <c r="C3806" s="6"/>
    </row>
    <row r="3807" spans="3:3">
      <c r="C3807" s="6"/>
    </row>
    <row r="3808" spans="3:3">
      <c r="C3808" s="6"/>
    </row>
    <row r="3809" spans="3:3">
      <c r="C3809" s="6"/>
    </row>
    <row r="3810" spans="3:3">
      <c r="C3810" s="6"/>
    </row>
    <row r="3811" spans="3:3">
      <c r="C3811" s="6"/>
    </row>
    <row r="3812" spans="3:3">
      <c r="C3812" s="6"/>
    </row>
    <row r="3813" spans="3:3">
      <c r="C3813" s="6"/>
    </row>
    <row r="3814" spans="3:3">
      <c r="C3814" s="6"/>
    </row>
    <row r="3815" spans="3:3">
      <c r="C3815" s="6"/>
    </row>
    <row r="3816" spans="3:3">
      <c r="C3816" s="6"/>
    </row>
    <row r="3817" spans="3:3">
      <c r="C3817" s="6"/>
    </row>
    <row r="3818" spans="3:3">
      <c r="C3818" s="6"/>
    </row>
    <row r="3819" spans="3:3">
      <c r="C3819" s="6"/>
    </row>
    <row r="3820" spans="3:3">
      <c r="C3820" s="6"/>
    </row>
    <row r="3821" spans="3:3">
      <c r="C3821" s="6"/>
    </row>
    <row r="3822" spans="3:3">
      <c r="C3822" s="6"/>
    </row>
    <row r="3823" spans="3:3">
      <c r="C3823" s="6"/>
    </row>
    <row r="3824" spans="3:3">
      <c r="C3824" s="6"/>
    </row>
    <row r="3825" spans="3:3">
      <c r="C3825" s="6"/>
    </row>
    <row r="3826" spans="3:3">
      <c r="C3826" s="6"/>
    </row>
    <row r="3827" spans="3:3">
      <c r="C3827" s="6"/>
    </row>
    <row r="3828" spans="3:3">
      <c r="C3828" s="6"/>
    </row>
    <row r="3829" spans="3:3">
      <c r="C3829" s="6"/>
    </row>
    <row r="3830" spans="3:3">
      <c r="C3830" s="6"/>
    </row>
    <row r="3831" spans="3:3">
      <c r="C3831" s="6"/>
    </row>
    <row r="3832" spans="3:3">
      <c r="C3832" s="6"/>
    </row>
    <row r="3833" spans="3:3">
      <c r="C3833" s="6"/>
    </row>
    <row r="3834" spans="3:3">
      <c r="C3834" s="6"/>
    </row>
    <row r="3835" spans="3:3">
      <c r="C3835" s="6"/>
    </row>
    <row r="3836" spans="3:3">
      <c r="C3836" s="6"/>
    </row>
    <row r="3837" spans="3:3">
      <c r="C3837" s="6"/>
    </row>
    <row r="3838" spans="3:3">
      <c r="C3838" s="6"/>
    </row>
    <row r="3839" spans="3:3">
      <c r="C3839" s="6"/>
    </row>
    <row r="3840" spans="3:3">
      <c r="C3840" s="6"/>
    </row>
    <row r="3841" spans="3:3">
      <c r="C3841" s="6"/>
    </row>
    <row r="3842" spans="3:3">
      <c r="C3842" s="6"/>
    </row>
    <row r="3843" spans="3:3">
      <c r="C3843" s="6"/>
    </row>
    <row r="3844" spans="3:3">
      <c r="C3844" s="6"/>
    </row>
    <row r="3845" spans="3:3">
      <c r="C3845" s="6"/>
    </row>
    <row r="3846" spans="3:3">
      <c r="C3846" s="6"/>
    </row>
    <row r="3847" spans="3:3">
      <c r="C3847" s="6"/>
    </row>
    <row r="3848" spans="3:3">
      <c r="C3848" s="6"/>
    </row>
    <row r="3849" spans="3:3">
      <c r="C3849" s="6"/>
    </row>
    <row r="3850" spans="3:3">
      <c r="C3850" s="6"/>
    </row>
    <row r="3851" spans="3:3">
      <c r="C3851" s="6"/>
    </row>
    <row r="3852" spans="3:3">
      <c r="C3852" s="6"/>
    </row>
    <row r="3853" spans="3:3">
      <c r="C3853" s="6"/>
    </row>
    <row r="3854" spans="3:3">
      <c r="C3854" s="6"/>
    </row>
    <row r="3855" spans="3:3">
      <c r="C3855" s="6"/>
    </row>
    <row r="3856" spans="3:3">
      <c r="C3856" s="6"/>
    </row>
    <row r="3857" spans="3:3">
      <c r="C3857" s="6"/>
    </row>
    <row r="3858" spans="3:3">
      <c r="C3858" s="6"/>
    </row>
    <row r="3859" spans="3:3">
      <c r="C3859" s="6"/>
    </row>
    <row r="3860" spans="3:3">
      <c r="C3860" s="6"/>
    </row>
    <row r="3861" spans="3:3">
      <c r="C3861" s="6"/>
    </row>
    <row r="3862" spans="3:3">
      <c r="C3862" s="6"/>
    </row>
    <row r="3863" spans="3:3">
      <c r="C3863" s="6"/>
    </row>
    <row r="3864" spans="3:3">
      <c r="C3864" s="6"/>
    </row>
    <row r="3865" spans="3:3">
      <c r="C3865" s="6"/>
    </row>
    <row r="3866" spans="3:3">
      <c r="C3866" s="6"/>
    </row>
    <row r="3867" spans="3:3">
      <c r="C3867" s="6"/>
    </row>
    <row r="3868" spans="3:3">
      <c r="C3868" s="6"/>
    </row>
    <row r="3869" spans="3:3">
      <c r="C3869" s="6"/>
    </row>
    <row r="3870" spans="3:3">
      <c r="C3870" s="6"/>
    </row>
    <row r="3871" spans="3:3">
      <c r="C3871" s="6"/>
    </row>
    <row r="3872" spans="3:3">
      <c r="C3872" s="6"/>
    </row>
    <row r="3873" spans="3:3">
      <c r="C3873" s="6"/>
    </row>
    <row r="3874" spans="3:3">
      <c r="C3874" s="6"/>
    </row>
    <row r="3875" spans="3:3">
      <c r="C3875" s="6"/>
    </row>
    <row r="3876" spans="3:3">
      <c r="C3876" s="6"/>
    </row>
    <row r="3877" spans="3:3">
      <c r="C3877" s="6"/>
    </row>
    <row r="3878" spans="3:3">
      <c r="C3878" s="6"/>
    </row>
    <row r="3879" spans="3:3">
      <c r="C3879" s="6"/>
    </row>
    <row r="3880" spans="3:3">
      <c r="C3880" s="6"/>
    </row>
    <row r="3881" spans="3:3">
      <c r="C3881" s="6"/>
    </row>
    <row r="3882" spans="3:3">
      <c r="C3882" s="6"/>
    </row>
    <row r="3883" spans="3:3">
      <c r="C3883" s="6"/>
    </row>
    <row r="3884" spans="3:3">
      <c r="C3884" s="6"/>
    </row>
    <row r="3885" spans="3:3">
      <c r="C3885" s="6"/>
    </row>
    <row r="3886" spans="3:3">
      <c r="C3886" s="6"/>
    </row>
    <row r="3887" spans="3:3">
      <c r="C3887" s="6"/>
    </row>
    <row r="3888" spans="3:3">
      <c r="C3888" s="6"/>
    </row>
    <row r="3889" spans="3:3">
      <c r="C3889" s="6"/>
    </row>
    <row r="3890" spans="3:3">
      <c r="C3890" s="6"/>
    </row>
    <row r="3891" spans="3:3">
      <c r="C3891" s="6"/>
    </row>
    <row r="3892" spans="3:3">
      <c r="C3892" s="6"/>
    </row>
    <row r="3893" spans="3:3">
      <c r="C3893" s="6"/>
    </row>
    <row r="3894" spans="3:3">
      <c r="C3894" s="6"/>
    </row>
    <row r="3895" spans="3:3">
      <c r="C3895" s="6"/>
    </row>
    <row r="3896" spans="3:3">
      <c r="C3896" s="6"/>
    </row>
    <row r="3897" spans="3:3">
      <c r="C3897" s="6"/>
    </row>
    <row r="3898" spans="3:3">
      <c r="C3898" s="6"/>
    </row>
    <row r="3899" spans="3:3">
      <c r="C3899" s="6"/>
    </row>
    <row r="3900" spans="3:3">
      <c r="C3900" s="6"/>
    </row>
    <row r="3901" spans="3:3">
      <c r="C3901" s="6"/>
    </row>
    <row r="3902" spans="3:3">
      <c r="C3902" s="6"/>
    </row>
    <row r="3903" spans="3:3">
      <c r="C3903" s="6"/>
    </row>
    <row r="3904" spans="3:3">
      <c r="C3904" s="6"/>
    </row>
    <row r="3905" spans="3:3">
      <c r="C3905" s="6"/>
    </row>
    <row r="3906" spans="3:3">
      <c r="C3906" s="6"/>
    </row>
    <row r="3907" spans="3:3">
      <c r="C3907" s="6"/>
    </row>
    <row r="3908" spans="3:3">
      <c r="C3908" s="6"/>
    </row>
    <row r="3909" spans="3:3">
      <c r="C3909" s="6"/>
    </row>
    <row r="3910" spans="3:3">
      <c r="C3910" s="6"/>
    </row>
    <row r="3911" spans="3:3">
      <c r="C3911" s="6"/>
    </row>
    <row r="3912" spans="3:3">
      <c r="C3912" s="6"/>
    </row>
    <row r="3913" spans="3:3">
      <c r="C3913" s="6"/>
    </row>
    <row r="3914" spans="3:3">
      <c r="C3914" s="6"/>
    </row>
    <row r="3915" spans="3:3">
      <c r="C3915" s="6"/>
    </row>
    <row r="3916" spans="3:3">
      <c r="C3916" s="6"/>
    </row>
    <row r="3917" spans="3:3">
      <c r="C3917" s="6"/>
    </row>
    <row r="3918" spans="3:3">
      <c r="C3918" s="6"/>
    </row>
    <row r="3919" spans="3:3">
      <c r="C3919" s="6"/>
    </row>
    <row r="3920" spans="3:3">
      <c r="C3920" s="6"/>
    </row>
    <row r="3921" spans="3:3">
      <c r="C3921" s="6"/>
    </row>
    <row r="3922" spans="3:3">
      <c r="C3922" s="6"/>
    </row>
    <row r="3923" spans="3:3">
      <c r="C3923" s="6"/>
    </row>
    <row r="3924" spans="3:3">
      <c r="C3924" s="6"/>
    </row>
    <row r="3925" spans="3:3">
      <c r="C3925" s="6"/>
    </row>
    <row r="3926" spans="3:3">
      <c r="C3926" s="6"/>
    </row>
    <row r="3927" spans="3:3">
      <c r="C3927" s="6"/>
    </row>
    <row r="3928" spans="3:3">
      <c r="C3928" s="6"/>
    </row>
    <row r="3929" spans="3:3">
      <c r="C3929" s="6"/>
    </row>
    <row r="3930" spans="3:3">
      <c r="C3930" s="6"/>
    </row>
    <row r="3931" spans="3:3">
      <c r="C3931" s="6"/>
    </row>
    <row r="3932" spans="3:3">
      <c r="C3932" s="6"/>
    </row>
    <row r="3933" spans="3:3">
      <c r="C3933" s="6"/>
    </row>
    <row r="3934" spans="3:3">
      <c r="C3934" s="6"/>
    </row>
    <row r="3935" spans="3:3">
      <c r="C3935" s="6"/>
    </row>
    <row r="3936" spans="3:3">
      <c r="C3936" s="6"/>
    </row>
    <row r="3937" spans="3:3">
      <c r="C3937" s="6"/>
    </row>
    <row r="3938" spans="3:3">
      <c r="C3938" s="6"/>
    </row>
    <row r="3939" spans="3:3">
      <c r="C3939" s="6"/>
    </row>
    <row r="3940" spans="3:3">
      <c r="C3940" s="6"/>
    </row>
    <row r="3941" spans="3:3">
      <c r="C3941" s="6"/>
    </row>
    <row r="3942" spans="3:3">
      <c r="C3942" s="6"/>
    </row>
    <row r="3943" spans="3:3">
      <c r="C3943" s="6"/>
    </row>
    <row r="3944" spans="3:3">
      <c r="C3944" s="6"/>
    </row>
    <row r="3945" spans="3:3">
      <c r="C3945" s="6"/>
    </row>
    <row r="3946" spans="3:3">
      <c r="C3946" s="6"/>
    </row>
    <row r="3947" spans="3:3">
      <c r="C3947" s="6"/>
    </row>
    <row r="3948" spans="3:3">
      <c r="C3948" s="6"/>
    </row>
    <row r="3949" spans="3:3">
      <c r="C3949" s="6"/>
    </row>
    <row r="3950" spans="3:3">
      <c r="C3950" s="6"/>
    </row>
    <row r="3951" spans="3:3">
      <c r="C3951" s="6"/>
    </row>
    <row r="3952" spans="3:3">
      <c r="C3952" s="6"/>
    </row>
    <row r="3953" spans="3:3">
      <c r="C3953" s="6"/>
    </row>
    <row r="3954" spans="3:3">
      <c r="C3954" s="6"/>
    </row>
    <row r="3955" spans="3:3">
      <c r="C3955" s="6"/>
    </row>
    <row r="3956" spans="3:3">
      <c r="C3956" s="6"/>
    </row>
    <row r="3957" spans="3:3">
      <c r="C3957" s="6"/>
    </row>
    <row r="3958" spans="3:3">
      <c r="C3958" s="6"/>
    </row>
    <row r="3959" spans="3:3">
      <c r="C3959" s="6"/>
    </row>
    <row r="3960" spans="3:3">
      <c r="C3960" s="6"/>
    </row>
    <row r="3961" spans="3:3">
      <c r="C3961" s="6"/>
    </row>
    <row r="3962" spans="3:3">
      <c r="C3962" s="6"/>
    </row>
    <row r="3963" spans="3:3">
      <c r="C3963" s="6"/>
    </row>
    <row r="3964" spans="3:3">
      <c r="C3964" s="6"/>
    </row>
    <row r="3965" spans="3:3">
      <c r="C3965" s="6"/>
    </row>
    <row r="3966" spans="3:3">
      <c r="C3966" s="6"/>
    </row>
    <row r="3967" spans="3:3">
      <c r="C3967" s="6"/>
    </row>
    <row r="3968" spans="3:3">
      <c r="C3968" s="6"/>
    </row>
    <row r="3969" spans="3:3">
      <c r="C3969" s="6"/>
    </row>
    <row r="3970" spans="3:3">
      <c r="C3970" s="6"/>
    </row>
    <row r="3971" spans="3:3">
      <c r="C3971" s="6"/>
    </row>
    <row r="3972" spans="3:3">
      <c r="C3972" s="6"/>
    </row>
    <row r="3973" spans="3:3">
      <c r="C3973" s="6"/>
    </row>
    <row r="3974" spans="3:3">
      <c r="C3974" s="6"/>
    </row>
    <row r="3975" spans="3:3">
      <c r="C3975" s="6"/>
    </row>
    <row r="3976" spans="3:3">
      <c r="C3976" s="6"/>
    </row>
    <row r="3977" spans="3:3">
      <c r="C3977" s="6"/>
    </row>
    <row r="3978" spans="3:3">
      <c r="C3978" s="6"/>
    </row>
    <row r="3979" spans="3:3">
      <c r="C3979" s="6"/>
    </row>
    <row r="3980" spans="3:3">
      <c r="C3980" s="6"/>
    </row>
    <row r="3981" spans="3:3">
      <c r="C3981" s="6"/>
    </row>
    <row r="3982" spans="3:3">
      <c r="C3982" s="6"/>
    </row>
    <row r="3983" spans="3:3">
      <c r="C3983" s="6"/>
    </row>
    <row r="3984" spans="3:3">
      <c r="C3984" s="6"/>
    </row>
    <row r="3985" spans="3:3">
      <c r="C3985" s="6"/>
    </row>
    <row r="3986" spans="3:3">
      <c r="C3986" s="6"/>
    </row>
    <row r="3987" spans="3:3">
      <c r="C3987" s="6"/>
    </row>
    <row r="3988" spans="3:3">
      <c r="C3988" s="6"/>
    </row>
    <row r="3989" spans="3:3">
      <c r="C3989" s="6"/>
    </row>
    <row r="3990" spans="3:3">
      <c r="C3990" s="6"/>
    </row>
    <row r="3991" spans="3:3">
      <c r="C3991" s="6"/>
    </row>
    <row r="3992" spans="3:3">
      <c r="C3992" s="6"/>
    </row>
    <row r="3993" spans="3:3">
      <c r="C3993" s="6"/>
    </row>
    <row r="3994" spans="3:3">
      <c r="C3994" s="6"/>
    </row>
    <row r="3995" spans="3:3">
      <c r="C3995" s="6"/>
    </row>
    <row r="3996" spans="3:3">
      <c r="C3996" s="6"/>
    </row>
    <row r="3997" spans="3:3">
      <c r="C3997" s="6"/>
    </row>
    <row r="3998" spans="3:3">
      <c r="C3998" s="6"/>
    </row>
    <row r="3999" spans="3:3">
      <c r="C3999" s="6"/>
    </row>
    <row r="4000" spans="3:3">
      <c r="C4000" s="6"/>
    </row>
    <row r="4001" spans="3:3">
      <c r="C4001" s="6"/>
    </row>
    <row r="4002" spans="3:3">
      <c r="C4002" s="6"/>
    </row>
    <row r="4003" spans="3:3">
      <c r="C4003" s="6"/>
    </row>
    <row r="4004" spans="3:3">
      <c r="C4004" s="6"/>
    </row>
    <row r="4005" spans="3:3">
      <c r="C4005" s="6"/>
    </row>
    <row r="4006" spans="3:3">
      <c r="C4006" s="6"/>
    </row>
    <row r="4007" spans="3:3">
      <c r="C4007" s="6"/>
    </row>
    <row r="4008" spans="3:3">
      <c r="C4008" s="6"/>
    </row>
    <row r="4009" spans="3:3">
      <c r="C4009" s="6"/>
    </row>
    <row r="4010" spans="3:3">
      <c r="C4010" s="6"/>
    </row>
    <row r="4011" spans="3:3">
      <c r="C4011" s="6"/>
    </row>
    <row r="4012" spans="3:3">
      <c r="C4012" s="6"/>
    </row>
    <row r="4013" spans="3:3">
      <c r="C4013" s="6"/>
    </row>
    <row r="4014" spans="3:3">
      <c r="C4014" s="6"/>
    </row>
    <row r="4015" spans="3:3">
      <c r="C4015" s="6"/>
    </row>
    <row r="4016" spans="3:3">
      <c r="C4016" s="6"/>
    </row>
    <row r="4017" spans="3:3">
      <c r="C4017" s="6"/>
    </row>
    <row r="4018" spans="3:3">
      <c r="C4018" s="6"/>
    </row>
    <row r="4019" spans="3:3">
      <c r="C4019" s="6"/>
    </row>
    <row r="4020" spans="3:3">
      <c r="C4020" s="6"/>
    </row>
    <row r="4021" spans="3:3">
      <c r="C4021" s="6"/>
    </row>
    <row r="4022" spans="3:3">
      <c r="C4022" s="6"/>
    </row>
    <row r="4023" spans="3:3">
      <c r="C4023" s="6"/>
    </row>
    <row r="4024" spans="3:3">
      <c r="C4024" s="6"/>
    </row>
    <row r="4025" spans="3:3">
      <c r="C4025" s="6"/>
    </row>
    <row r="4026" spans="3:3">
      <c r="C4026" s="6"/>
    </row>
    <row r="4027" spans="3:3">
      <c r="C4027" s="6"/>
    </row>
    <row r="4028" spans="3:3">
      <c r="C4028" s="6"/>
    </row>
    <row r="4029" spans="3:3">
      <c r="C4029" s="6"/>
    </row>
    <row r="4030" spans="3:3">
      <c r="C4030" s="6"/>
    </row>
    <row r="4031" spans="3:3">
      <c r="C4031" s="6"/>
    </row>
    <row r="4032" spans="3:3">
      <c r="C4032" s="6"/>
    </row>
    <row r="4033" spans="3:3">
      <c r="C4033" s="6"/>
    </row>
    <row r="4034" spans="3:3">
      <c r="C4034" s="6"/>
    </row>
    <row r="4035" spans="3:3">
      <c r="C4035" s="6"/>
    </row>
    <row r="4036" spans="3:3">
      <c r="C4036" s="6"/>
    </row>
    <row r="4037" spans="3:3">
      <c r="C4037" s="6"/>
    </row>
    <row r="4038" spans="3:3">
      <c r="C4038" s="6"/>
    </row>
    <row r="4039" spans="3:3">
      <c r="C4039" s="6"/>
    </row>
    <row r="4040" spans="3:3">
      <c r="C4040" s="6"/>
    </row>
    <row r="4041" spans="3:3">
      <c r="C4041" s="6"/>
    </row>
    <row r="4042" spans="3:3">
      <c r="C4042" s="6"/>
    </row>
    <row r="4043" spans="3:3">
      <c r="C4043" s="6"/>
    </row>
    <row r="4044" spans="3:3">
      <c r="C4044" s="6"/>
    </row>
    <row r="4045" spans="3:3">
      <c r="C4045" s="6"/>
    </row>
    <row r="4046" spans="3:3">
      <c r="C4046" s="6"/>
    </row>
    <row r="4047" spans="3:3">
      <c r="C4047" s="6"/>
    </row>
    <row r="4048" spans="3:3">
      <c r="C4048" s="6"/>
    </row>
    <row r="4049" spans="3:3">
      <c r="C4049" s="6"/>
    </row>
    <row r="4050" spans="3:3">
      <c r="C4050" s="6"/>
    </row>
    <row r="4051" spans="3:3">
      <c r="C4051" s="6"/>
    </row>
    <row r="4052" spans="3:3">
      <c r="C4052" s="6"/>
    </row>
    <row r="4053" spans="3:3">
      <c r="C4053" s="6"/>
    </row>
    <row r="4054" spans="3:3">
      <c r="C4054" s="6"/>
    </row>
    <row r="4055" spans="3:3">
      <c r="C4055" s="6"/>
    </row>
    <row r="4056" spans="3:3">
      <c r="C4056" s="6"/>
    </row>
    <row r="4057" spans="3:3">
      <c r="C4057" s="6"/>
    </row>
    <row r="4058" spans="3:3">
      <c r="C4058" s="6"/>
    </row>
    <row r="4059" spans="3:3">
      <c r="C4059" s="6"/>
    </row>
    <row r="4060" spans="3:3">
      <c r="C4060" s="6"/>
    </row>
    <row r="4061" spans="3:3">
      <c r="C4061" s="6"/>
    </row>
    <row r="4062" spans="3:3">
      <c r="C4062" s="6"/>
    </row>
    <row r="4063" spans="3:3">
      <c r="C4063" s="6"/>
    </row>
    <row r="4064" spans="3:3">
      <c r="C4064" s="6"/>
    </row>
    <row r="4065" spans="3:3">
      <c r="C4065" s="6"/>
    </row>
    <row r="4066" spans="3:3">
      <c r="C4066" s="6"/>
    </row>
    <row r="4067" spans="3:3">
      <c r="C4067" s="6"/>
    </row>
    <row r="4068" spans="3:3">
      <c r="C4068" s="6"/>
    </row>
    <row r="4069" spans="3:3">
      <c r="C4069" s="6"/>
    </row>
    <row r="4070" spans="3:3">
      <c r="C4070" s="6"/>
    </row>
    <row r="4071" spans="3:3">
      <c r="C4071" s="6"/>
    </row>
    <row r="4072" spans="3:3">
      <c r="C4072" s="6"/>
    </row>
    <row r="4073" spans="3:3">
      <c r="C4073" s="6"/>
    </row>
    <row r="4074" spans="3:3">
      <c r="C4074" s="6"/>
    </row>
    <row r="4075" spans="3:3">
      <c r="C4075" s="6"/>
    </row>
    <row r="4076" spans="3:3">
      <c r="C4076" s="6"/>
    </row>
    <row r="4077" spans="3:3">
      <c r="C4077" s="6"/>
    </row>
    <row r="4078" spans="3:3">
      <c r="C4078" s="6"/>
    </row>
    <row r="4079" spans="3:3">
      <c r="C4079" s="6"/>
    </row>
    <row r="4080" spans="3:3">
      <c r="C4080" s="6"/>
    </row>
    <row r="4081" spans="3:3">
      <c r="C4081" s="6"/>
    </row>
    <row r="4082" spans="3:3">
      <c r="C4082" s="6"/>
    </row>
    <row r="4083" spans="3:3">
      <c r="C4083" s="6"/>
    </row>
    <row r="4084" spans="3:3">
      <c r="C4084" s="6"/>
    </row>
    <row r="4085" spans="3:3">
      <c r="C4085" s="6"/>
    </row>
    <row r="4086" spans="3:3">
      <c r="C4086" s="6"/>
    </row>
    <row r="4087" spans="3:3">
      <c r="C4087" s="6"/>
    </row>
    <row r="4088" spans="3:3">
      <c r="C4088" s="6"/>
    </row>
    <row r="4089" spans="3:3">
      <c r="C4089" s="6"/>
    </row>
    <row r="4090" spans="3:3">
      <c r="C4090" s="6"/>
    </row>
    <row r="4091" spans="3:3">
      <c r="C4091" s="6"/>
    </row>
    <row r="4092" spans="3:3">
      <c r="C4092" s="6"/>
    </row>
    <row r="4093" spans="3:3">
      <c r="C4093" s="6"/>
    </row>
    <row r="4094" spans="3:3">
      <c r="C4094" s="6"/>
    </row>
    <row r="4095" spans="3:3">
      <c r="C4095" s="6"/>
    </row>
    <row r="4096" spans="3:3">
      <c r="C4096" s="6"/>
    </row>
    <row r="4097" spans="3:3">
      <c r="C4097" s="6"/>
    </row>
    <row r="4098" spans="3:3">
      <c r="C4098" s="6"/>
    </row>
    <row r="4099" spans="3:3">
      <c r="C4099" s="6"/>
    </row>
    <row r="4100" spans="3:3">
      <c r="C4100" s="6"/>
    </row>
    <row r="4101" spans="3:3">
      <c r="C4101" s="6"/>
    </row>
    <row r="4102" spans="3:3">
      <c r="C4102" s="6"/>
    </row>
    <row r="4103" spans="3:3">
      <c r="C4103" s="6"/>
    </row>
    <row r="4104" spans="3:3">
      <c r="C4104" s="6"/>
    </row>
    <row r="4105" spans="3:3">
      <c r="C4105" s="6"/>
    </row>
    <row r="4106" spans="3:3">
      <c r="C4106" s="6"/>
    </row>
    <row r="4107" spans="3:3">
      <c r="C4107" s="6"/>
    </row>
    <row r="4108" spans="3:3">
      <c r="C4108" s="6"/>
    </row>
    <row r="4109" spans="3:3">
      <c r="C4109" s="6"/>
    </row>
    <row r="4110" spans="3:3">
      <c r="C4110" s="6"/>
    </row>
    <row r="4111" spans="3:3">
      <c r="C4111" s="6"/>
    </row>
    <row r="4112" spans="3:3">
      <c r="C4112" s="6"/>
    </row>
    <row r="4113" spans="3:3">
      <c r="C4113" s="6"/>
    </row>
    <row r="4114" spans="3:3">
      <c r="C4114" s="6"/>
    </row>
    <row r="4115" spans="3:3">
      <c r="C4115" s="6"/>
    </row>
    <row r="4116" spans="3:3">
      <c r="C4116" s="6"/>
    </row>
    <row r="4117" spans="3:3">
      <c r="C4117" s="6"/>
    </row>
    <row r="4118" spans="3:3">
      <c r="C4118" s="6"/>
    </row>
    <row r="4119" spans="3:3">
      <c r="C4119" s="6"/>
    </row>
    <row r="4120" spans="3:3">
      <c r="C4120" s="6"/>
    </row>
    <row r="4121" spans="3:3">
      <c r="C4121" s="6"/>
    </row>
    <row r="4122" spans="3:3">
      <c r="C4122" s="6"/>
    </row>
    <row r="4123" spans="3:3">
      <c r="C4123" s="6"/>
    </row>
    <row r="4124" spans="3:3">
      <c r="C4124" s="6"/>
    </row>
    <row r="4125" spans="3:3">
      <c r="C4125" s="6"/>
    </row>
    <row r="4126" spans="3:3">
      <c r="C4126" s="6"/>
    </row>
    <row r="4127" spans="3:3">
      <c r="C4127" s="6"/>
    </row>
    <row r="4128" spans="3:3">
      <c r="C4128" s="6"/>
    </row>
    <row r="4129" spans="3:3">
      <c r="C4129" s="6"/>
    </row>
    <row r="4130" spans="3:3">
      <c r="C4130" s="6"/>
    </row>
    <row r="4131" spans="3:3">
      <c r="C4131" s="6"/>
    </row>
    <row r="4132" spans="3:3">
      <c r="C4132" s="6"/>
    </row>
    <row r="4133" spans="3:3">
      <c r="C4133" s="6"/>
    </row>
    <row r="4134" spans="3:3">
      <c r="C4134" s="6"/>
    </row>
    <row r="4135" spans="3:3">
      <c r="C4135" s="6"/>
    </row>
    <row r="4136" spans="3:3">
      <c r="C4136" s="6"/>
    </row>
    <row r="4137" spans="3:3">
      <c r="C4137" s="6"/>
    </row>
    <row r="4138" spans="3:3">
      <c r="C4138" s="6"/>
    </row>
    <row r="4139" spans="3:3">
      <c r="C4139" s="6"/>
    </row>
    <row r="4140" spans="3:3">
      <c r="C4140" s="6"/>
    </row>
    <row r="4141" spans="3:3">
      <c r="C4141" s="6"/>
    </row>
    <row r="4142" spans="3:3">
      <c r="C4142" s="6"/>
    </row>
    <row r="4143" spans="3:3">
      <c r="C4143" s="6"/>
    </row>
    <row r="4144" spans="3:3">
      <c r="C4144" s="6"/>
    </row>
    <row r="4145" spans="3:3">
      <c r="C4145" s="6"/>
    </row>
    <row r="4146" spans="3:3">
      <c r="C4146" s="6"/>
    </row>
    <row r="4147" spans="3:3">
      <c r="C4147" s="6"/>
    </row>
    <row r="4148" spans="3:3">
      <c r="C4148" s="6"/>
    </row>
    <row r="4149" spans="3:3">
      <c r="C4149" s="6"/>
    </row>
    <row r="4150" spans="3:3">
      <c r="C4150" s="6"/>
    </row>
    <row r="4151" spans="3:3">
      <c r="C4151" s="6"/>
    </row>
    <row r="4152" spans="3:3">
      <c r="C4152" s="6"/>
    </row>
    <row r="4153" spans="3:3">
      <c r="C4153" s="6"/>
    </row>
    <row r="4154" spans="3:3">
      <c r="C4154" s="6"/>
    </row>
    <row r="4155" spans="3:3">
      <c r="C4155" s="6"/>
    </row>
    <row r="4156" spans="3:3">
      <c r="C4156" s="6"/>
    </row>
    <row r="4157" spans="3:3">
      <c r="C4157" s="6"/>
    </row>
    <row r="4158" spans="3:3">
      <c r="C4158" s="6"/>
    </row>
    <row r="4159" spans="3:3">
      <c r="C4159" s="6"/>
    </row>
    <row r="4160" spans="3:3">
      <c r="C4160" s="6"/>
    </row>
    <row r="4161" spans="3:3">
      <c r="C4161" s="6"/>
    </row>
    <row r="4162" spans="3:3">
      <c r="C4162" s="6"/>
    </row>
    <row r="4163" spans="3:3">
      <c r="C4163" s="6"/>
    </row>
    <row r="4164" spans="3:3">
      <c r="C4164" s="6"/>
    </row>
    <row r="4165" spans="3:3">
      <c r="C4165" s="6"/>
    </row>
    <row r="4166" spans="3:3">
      <c r="C4166" s="6"/>
    </row>
    <row r="4167" spans="3:3">
      <c r="C4167" s="6"/>
    </row>
    <row r="4168" spans="3:3">
      <c r="C4168" s="6"/>
    </row>
    <row r="4169" spans="3:3">
      <c r="C4169" s="6"/>
    </row>
    <row r="4170" spans="3:3">
      <c r="C4170" s="6"/>
    </row>
    <row r="4171" spans="3:3">
      <c r="C4171" s="6"/>
    </row>
    <row r="4172" spans="3:3">
      <c r="C4172" s="6"/>
    </row>
    <row r="4173" spans="3:3">
      <c r="C4173" s="6"/>
    </row>
    <row r="4174" spans="3:3">
      <c r="C4174" s="6"/>
    </row>
    <row r="4175" spans="3:3">
      <c r="C4175" s="6"/>
    </row>
    <row r="4176" spans="3:3">
      <c r="C4176" s="6"/>
    </row>
    <row r="4177" spans="3:3">
      <c r="C4177" s="6"/>
    </row>
    <row r="4178" spans="3:3">
      <c r="C4178" s="6"/>
    </row>
    <row r="4179" spans="3:3">
      <c r="C4179" s="6"/>
    </row>
    <row r="4180" spans="3:3">
      <c r="C4180" s="6"/>
    </row>
    <row r="4181" spans="3:3">
      <c r="C4181" s="6"/>
    </row>
    <row r="4182" spans="3:3">
      <c r="C4182" s="6"/>
    </row>
    <row r="4183" spans="3:3">
      <c r="C4183" s="6"/>
    </row>
    <row r="4184" spans="3:3">
      <c r="C4184" s="6"/>
    </row>
    <row r="4185" spans="3:3">
      <c r="C4185" s="6"/>
    </row>
    <row r="4186" spans="3:3">
      <c r="C4186" s="6"/>
    </row>
    <row r="4187" spans="3:3">
      <c r="C4187" s="6"/>
    </row>
    <row r="4188" spans="3:3">
      <c r="C4188" s="6"/>
    </row>
    <row r="4189" spans="3:3">
      <c r="C4189" s="6"/>
    </row>
    <row r="4190" spans="3:3">
      <c r="C4190" s="6"/>
    </row>
    <row r="4191" spans="3:3">
      <c r="C4191" s="6"/>
    </row>
    <row r="4192" spans="3:3">
      <c r="C4192" s="6"/>
    </row>
    <row r="4193" spans="3:3">
      <c r="C4193" s="6"/>
    </row>
    <row r="4194" spans="3:3">
      <c r="C4194" s="6"/>
    </row>
    <row r="4195" spans="3:3">
      <c r="C4195" s="6"/>
    </row>
    <row r="4196" spans="3:3">
      <c r="C4196" s="6"/>
    </row>
    <row r="4197" spans="3:3">
      <c r="C4197" s="6"/>
    </row>
    <row r="4198" spans="3:3">
      <c r="C4198" s="6"/>
    </row>
    <row r="4199" spans="3:3">
      <c r="C4199" s="6"/>
    </row>
    <row r="4200" spans="3:3">
      <c r="C4200" s="6"/>
    </row>
    <row r="4201" spans="3:3">
      <c r="C4201" s="6"/>
    </row>
    <row r="4202" spans="3:3">
      <c r="C4202" s="6"/>
    </row>
    <row r="4203" spans="3:3">
      <c r="C4203" s="6"/>
    </row>
    <row r="4204" spans="3:3">
      <c r="C4204" s="6"/>
    </row>
    <row r="4205" spans="3:3">
      <c r="C4205" s="6"/>
    </row>
    <row r="4206" spans="3:3">
      <c r="C4206" s="6"/>
    </row>
    <row r="4207" spans="3:3">
      <c r="C4207" s="6"/>
    </row>
    <row r="4208" spans="3:3">
      <c r="C4208" s="6"/>
    </row>
    <row r="4209" spans="3:3">
      <c r="C4209" s="6"/>
    </row>
    <row r="4210" spans="3:3">
      <c r="C4210" s="6"/>
    </row>
    <row r="4211" spans="3:3">
      <c r="C4211" s="6"/>
    </row>
    <row r="4212" spans="3:3">
      <c r="C4212" s="6"/>
    </row>
    <row r="4213" spans="3:3">
      <c r="C4213" s="6"/>
    </row>
    <row r="4214" spans="3:3">
      <c r="C4214" s="6"/>
    </row>
    <row r="4215" spans="3:3">
      <c r="C4215" s="6"/>
    </row>
    <row r="4216" spans="3:3">
      <c r="C4216" s="6"/>
    </row>
    <row r="4217" spans="3:3">
      <c r="C4217" s="6"/>
    </row>
    <row r="4218" spans="3:3">
      <c r="C4218" s="6"/>
    </row>
    <row r="4219" spans="3:3">
      <c r="C4219" s="6"/>
    </row>
    <row r="4220" spans="3:3">
      <c r="C4220" s="6"/>
    </row>
    <row r="4221" spans="3:3">
      <c r="C4221" s="6"/>
    </row>
    <row r="4222" spans="3:3">
      <c r="C4222" s="6"/>
    </row>
    <row r="4223" spans="3:3">
      <c r="C4223" s="6"/>
    </row>
    <row r="4224" spans="3:3">
      <c r="C4224" s="6"/>
    </row>
    <row r="4225" spans="3:3">
      <c r="C4225" s="6"/>
    </row>
    <row r="4226" spans="3:3">
      <c r="C4226" s="6"/>
    </row>
    <row r="4227" spans="3:3">
      <c r="C4227" s="6"/>
    </row>
    <row r="4228" spans="3:3">
      <c r="C4228" s="6"/>
    </row>
    <row r="4229" spans="3:3">
      <c r="C4229" s="6"/>
    </row>
    <row r="4230" spans="3:3">
      <c r="C4230" s="6"/>
    </row>
    <row r="4231" spans="3:3">
      <c r="C4231" s="6"/>
    </row>
    <row r="4232" spans="3:3">
      <c r="C4232" s="6"/>
    </row>
    <row r="4233" spans="3:3">
      <c r="C4233" s="6"/>
    </row>
    <row r="4234" spans="3:3">
      <c r="C4234" s="6"/>
    </row>
    <row r="4235" spans="3:3">
      <c r="C4235" s="6"/>
    </row>
    <row r="4236" spans="3:3">
      <c r="C4236" s="6"/>
    </row>
    <row r="4237" spans="3:3">
      <c r="C4237" s="6"/>
    </row>
    <row r="4238" spans="3:3">
      <c r="C4238" s="6"/>
    </row>
    <row r="4239" spans="3:3">
      <c r="C4239" s="6"/>
    </row>
    <row r="4240" spans="3:3">
      <c r="C4240" s="6"/>
    </row>
    <row r="4241" spans="3:3">
      <c r="C4241" s="6"/>
    </row>
    <row r="4242" spans="3:3">
      <c r="C4242" s="6"/>
    </row>
    <row r="4243" spans="3:3">
      <c r="C4243" s="6"/>
    </row>
    <row r="4244" spans="3:3">
      <c r="C4244" s="6"/>
    </row>
    <row r="4245" spans="3:3">
      <c r="C4245" s="6"/>
    </row>
    <row r="4246" spans="3:3">
      <c r="C4246" s="6"/>
    </row>
    <row r="4247" spans="3:3">
      <c r="C4247" s="6"/>
    </row>
    <row r="4248" spans="3:3">
      <c r="C4248" s="6"/>
    </row>
    <row r="4249" spans="3:3">
      <c r="C4249" s="6"/>
    </row>
    <row r="4250" spans="3:3">
      <c r="C4250" s="6"/>
    </row>
    <row r="4251" spans="3:3">
      <c r="C4251" s="6"/>
    </row>
    <row r="4252" spans="3:3">
      <c r="C4252" s="6"/>
    </row>
    <row r="4253" spans="3:3">
      <c r="C4253" s="6"/>
    </row>
    <row r="4254" spans="3:3">
      <c r="C4254" s="6"/>
    </row>
    <row r="4255" spans="3:3">
      <c r="C4255" s="6"/>
    </row>
    <row r="4256" spans="3:3">
      <c r="C4256" s="6"/>
    </row>
    <row r="4257" spans="3:3">
      <c r="C4257" s="6"/>
    </row>
    <row r="4258" spans="3:3">
      <c r="C4258" s="6"/>
    </row>
    <row r="4259" spans="3:3">
      <c r="C4259" s="6"/>
    </row>
    <row r="4260" spans="3:3">
      <c r="C4260" s="6"/>
    </row>
    <row r="4261" spans="3:3">
      <c r="C4261" s="6"/>
    </row>
    <row r="4262" spans="3:3">
      <c r="C4262" s="6"/>
    </row>
    <row r="4263" spans="3:3">
      <c r="C4263" s="6"/>
    </row>
    <row r="4264" spans="3:3">
      <c r="C4264" s="6"/>
    </row>
    <row r="4265" spans="3:3">
      <c r="C4265" s="6"/>
    </row>
    <row r="4266" spans="3:3">
      <c r="C4266" s="6"/>
    </row>
    <row r="4267" spans="3:3">
      <c r="C4267" s="6"/>
    </row>
    <row r="4268" spans="3:3">
      <c r="C4268" s="6"/>
    </row>
    <row r="4269" spans="3:3">
      <c r="C4269" s="6"/>
    </row>
    <row r="4270" spans="3:3">
      <c r="C4270" s="6"/>
    </row>
    <row r="4271" spans="3:3">
      <c r="C4271" s="6"/>
    </row>
    <row r="4272" spans="3:3">
      <c r="C4272" s="6"/>
    </row>
    <row r="4273" spans="3:3">
      <c r="C4273" s="6"/>
    </row>
    <row r="4274" spans="3:3">
      <c r="C4274" s="6"/>
    </row>
    <row r="4275" spans="3:3">
      <c r="C4275" s="6"/>
    </row>
    <row r="4276" spans="3:3">
      <c r="C4276" s="6"/>
    </row>
    <row r="4277" spans="3:3">
      <c r="C4277" s="6"/>
    </row>
    <row r="4278" spans="3:3">
      <c r="C4278" s="6"/>
    </row>
    <row r="4279" spans="3:3">
      <c r="C4279" s="6"/>
    </row>
    <row r="4280" spans="3:3">
      <c r="C4280" s="6"/>
    </row>
    <row r="4281" spans="3:3">
      <c r="C4281" s="6"/>
    </row>
    <row r="4282" spans="3:3">
      <c r="C4282" s="6"/>
    </row>
    <row r="4283" spans="3:3">
      <c r="C4283" s="6"/>
    </row>
    <row r="4284" spans="3:3">
      <c r="C4284" s="6"/>
    </row>
    <row r="4285" spans="3:3">
      <c r="C4285" s="6"/>
    </row>
    <row r="4286" spans="3:3">
      <c r="C4286" s="6"/>
    </row>
    <row r="4287" spans="3:3">
      <c r="C4287" s="6"/>
    </row>
    <row r="4288" spans="3:3">
      <c r="C4288" s="6"/>
    </row>
    <row r="4289" spans="3:3">
      <c r="C4289" s="6"/>
    </row>
    <row r="4290" spans="3:3">
      <c r="C4290" s="6"/>
    </row>
    <row r="4291" spans="3:3">
      <c r="C4291" s="6"/>
    </row>
    <row r="4292" spans="3:3">
      <c r="C4292" s="6"/>
    </row>
    <row r="4293" spans="3:3">
      <c r="C4293" s="6"/>
    </row>
    <row r="4294" spans="3:3">
      <c r="C4294" s="6"/>
    </row>
    <row r="4295" spans="3:3">
      <c r="C4295" s="6"/>
    </row>
    <row r="4296" spans="3:3">
      <c r="C4296" s="6"/>
    </row>
    <row r="4297" spans="3:3">
      <c r="C4297" s="6"/>
    </row>
    <row r="4298" spans="3:3">
      <c r="C4298" s="6"/>
    </row>
    <row r="4299" spans="3:3">
      <c r="C4299" s="6"/>
    </row>
    <row r="4300" spans="3:3">
      <c r="C4300" s="6"/>
    </row>
    <row r="4301" spans="3:3">
      <c r="C4301" s="6"/>
    </row>
    <row r="4302" spans="3:3">
      <c r="C4302" s="6"/>
    </row>
    <row r="4303" spans="3:3">
      <c r="C4303" s="6"/>
    </row>
    <row r="4304" spans="3:3">
      <c r="C4304" s="6"/>
    </row>
    <row r="4305" spans="3:3">
      <c r="C4305" s="6"/>
    </row>
    <row r="4306" spans="3:3">
      <c r="C4306" s="6"/>
    </row>
    <row r="4307" spans="3:3">
      <c r="C4307" s="6"/>
    </row>
    <row r="4308" spans="3:3">
      <c r="C4308" s="6"/>
    </row>
    <row r="4309" spans="3:3">
      <c r="C4309" s="6"/>
    </row>
    <row r="4310" spans="3:3">
      <c r="C4310" s="6"/>
    </row>
    <row r="4311" spans="3:3">
      <c r="C4311" s="6"/>
    </row>
    <row r="4312" spans="3:3">
      <c r="C4312" s="6"/>
    </row>
    <row r="4313" spans="3:3">
      <c r="C4313" s="6"/>
    </row>
    <row r="4314" spans="3:3">
      <c r="C4314" s="6"/>
    </row>
    <row r="4315" spans="3:3">
      <c r="C4315" s="6"/>
    </row>
    <row r="4316" spans="3:3">
      <c r="C4316" s="6"/>
    </row>
    <row r="4317" spans="3:3">
      <c r="C4317" s="6"/>
    </row>
    <row r="4318" spans="3:3">
      <c r="C4318" s="6"/>
    </row>
    <row r="4319" spans="3:3">
      <c r="C4319" s="6"/>
    </row>
    <row r="4320" spans="3:3">
      <c r="C4320" s="6"/>
    </row>
    <row r="4321" spans="3:3">
      <c r="C4321" s="6"/>
    </row>
    <row r="4322" spans="3:3">
      <c r="C4322" s="6"/>
    </row>
    <row r="4323" spans="3:3">
      <c r="C4323" s="6"/>
    </row>
    <row r="4324" spans="3:3">
      <c r="C4324" s="6"/>
    </row>
    <row r="4325" spans="3:3">
      <c r="C4325" s="6"/>
    </row>
    <row r="4326" spans="3:3">
      <c r="C4326" s="6"/>
    </row>
    <row r="4327" spans="3:3">
      <c r="C4327" s="6"/>
    </row>
    <row r="4328" spans="3:3">
      <c r="C4328" s="6"/>
    </row>
    <row r="4329" spans="3:3">
      <c r="C4329" s="6"/>
    </row>
    <row r="4330" spans="3:3">
      <c r="C4330" s="6"/>
    </row>
    <row r="4331" spans="3:3">
      <c r="C4331" s="6"/>
    </row>
    <row r="4332" spans="3:3">
      <c r="C4332" s="6"/>
    </row>
    <row r="4333" spans="3:3">
      <c r="C4333" s="6"/>
    </row>
    <row r="4334" spans="3:3">
      <c r="C4334" s="6"/>
    </row>
    <row r="4335" spans="3:3">
      <c r="C4335" s="6"/>
    </row>
    <row r="4336" spans="3:3">
      <c r="C4336" s="6"/>
    </row>
    <row r="4337" spans="3:3">
      <c r="C4337" s="6"/>
    </row>
    <row r="4338" spans="3:3">
      <c r="C4338" s="6"/>
    </row>
    <row r="4339" spans="3:3">
      <c r="C4339" s="6"/>
    </row>
    <row r="4340" spans="3:3">
      <c r="C4340" s="6"/>
    </row>
    <row r="4341" spans="3:3">
      <c r="C4341" s="6"/>
    </row>
    <row r="4342" spans="3:3">
      <c r="C4342" s="6"/>
    </row>
    <row r="4343" spans="3:3">
      <c r="C4343" s="6"/>
    </row>
    <row r="4344" spans="3:3">
      <c r="C4344" s="6"/>
    </row>
    <row r="4345" spans="3:3">
      <c r="C4345" s="6"/>
    </row>
    <row r="4346" spans="3:3">
      <c r="C4346" s="6"/>
    </row>
    <row r="4347" spans="3:3">
      <c r="C4347" s="6"/>
    </row>
    <row r="4348" spans="3:3">
      <c r="C4348" s="6"/>
    </row>
    <row r="4349" spans="3:3">
      <c r="C4349" s="6"/>
    </row>
    <row r="4350" spans="3:3">
      <c r="C4350" s="6"/>
    </row>
    <row r="4351" spans="3:3">
      <c r="C4351" s="6"/>
    </row>
    <row r="4352" spans="3:3">
      <c r="C4352" s="6"/>
    </row>
    <row r="4353" spans="3:3">
      <c r="C4353" s="6"/>
    </row>
    <row r="4354" spans="3:3">
      <c r="C4354" s="6"/>
    </row>
    <row r="4355" spans="3:3">
      <c r="C4355" s="6"/>
    </row>
    <row r="4356" spans="3:3">
      <c r="C4356" s="6"/>
    </row>
    <row r="4357" spans="3:3">
      <c r="C4357" s="6"/>
    </row>
    <row r="4358" spans="3:3">
      <c r="C4358" s="6"/>
    </row>
    <row r="4359" spans="3:3">
      <c r="C4359" s="6"/>
    </row>
    <row r="4360" spans="3:3">
      <c r="C4360" s="6"/>
    </row>
    <row r="4361" spans="3:3">
      <c r="C4361" s="6"/>
    </row>
    <row r="4362" spans="3:3">
      <c r="C4362" s="6"/>
    </row>
    <row r="4363" spans="3:3">
      <c r="C4363" s="6"/>
    </row>
    <row r="4364" spans="3:3">
      <c r="C4364" s="6"/>
    </row>
    <row r="4365" spans="3:3">
      <c r="C4365" s="6"/>
    </row>
    <row r="4366" spans="3:3">
      <c r="C4366" s="6"/>
    </row>
    <row r="4367" spans="3:3">
      <c r="C4367" s="6"/>
    </row>
    <row r="4368" spans="3:3">
      <c r="C4368" s="6"/>
    </row>
    <row r="4369" spans="3:3">
      <c r="C4369" s="6"/>
    </row>
    <row r="4370" spans="3:3">
      <c r="C4370" s="6"/>
    </row>
    <row r="4371" spans="3:3">
      <c r="C4371" s="6"/>
    </row>
    <row r="4372" spans="3:3">
      <c r="C4372" s="6"/>
    </row>
    <row r="4373" spans="3:3">
      <c r="C4373" s="6"/>
    </row>
    <row r="4374" spans="3:3">
      <c r="C4374" s="6"/>
    </row>
    <row r="4375" spans="3:3">
      <c r="C4375" s="6"/>
    </row>
    <row r="4376" spans="3:3">
      <c r="C4376" s="6"/>
    </row>
    <row r="4377" spans="3:3">
      <c r="C4377" s="6"/>
    </row>
    <row r="4378" spans="3:3">
      <c r="C4378" s="6"/>
    </row>
    <row r="4379" spans="3:3">
      <c r="C4379" s="6"/>
    </row>
    <row r="4380" spans="3:3">
      <c r="C4380" s="6"/>
    </row>
    <row r="4381" spans="3:3">
      <c r="C4381" s="6"/>
    </row>
    <row r="4382" spans="3:3">
      <c r="C4382" s="6"/>
    </row>
    <row r="4383" spans="3:3">
      <c r="C4383" s="6"/>
    </row>
    <row r="4384" spans="3:3">
      <c r="C4384" s="6"/>
    </row>
    <row r="4385" spans="3:3">
      <c r="C4385" s="6"/>
    </row>
    <row r="4386" spans="3:3">
      <c r="C4386" s="6"/>
    </row>
    <row r="4387" spans="3:3">
      <c r="C4387" s="6"/>
    </row>
    <row r="4388" spans="3:3">
      <c r="C4388" s="6"/>
    </row>
    <row r="4389" spans="3:3">
      <c r="C4389" s="6"/>
    </row>
    <row r="4390" spans="3:3">
      <c r="C4390" s="6"/>
    </row>
    <row r="4391" spans="3:3">
      <c r="C4391" s="6"/>
    </row>
    <row r="4392" spans="3:3">
      <c r="C4392" s="6"/>
    </row>
    <row r="4393" spans="3:3">
      <c r="C4393" s="6"/>
    </row>
    <row r="4394" spans="3:3">
      <c r="C4394" s="6"/>
    </row>
    <row r="4395" spans="3:3">
      <c r="C4395" s="6"/>
    </row>
    <row r="4396" spans="3:3">
      <c r="C4396" s="6"/>
    </row>
    <row r="4397" spans="3:3">
      <c r="C4397" s="6"/>
    </row>
    <row r="4398" spans="3:3">
      <c r="C4398" s="6"/>
    </row>
    <row r="4399" spans="3:3">
      <c r="C4399" s="6"/>
    </row>
    <row r="4400" spans="3:3">
      <c r="C4400" s="6"/>
    </row>
    <row r="4401" spans="3:3">
      <c r="C4401" s="6"/>
    </row>
    <row r="4402" spans="3:3">
      <c r="C4402" s="6"/>
    </row>
    <row r="4403" spans="3:3">
      <c r="C4403" s="6"/>
    </row>
    <row r="4404" spans="3:3">
      <c r="C4404" s="6"/>
    </row>
    <row r="4405" spans="3:3">
      <c r="C4405" s="6"/>
    </row>
    <row r="4406" spans="3:3">
      <c r="C4406" s="6"/>
    </row>
    <row r="4407" spans="3:3">
      <c r="C4407" s="6"/>
    </row>
    <row r="4408" spans="3:3">
      <c r="C4408" s="6"/>
    </row>
    <row r="4409" spans="3:3">
      <c r="C4409" s="6"/>
    </row>
    <row r="4410" spans="3:3">
      <c r="C4410" s="6"/>
    </row>
    <row r="4411" spans="3:3">
      <c r="C4411" s="6"/>
    </row>
    <row r="4412" spans="3:3">
      <c r="C4412" s="6"/>
    </row>
    <row r="4413" spans="3:3">
      <c r="C4413" s="6"/>
    </row>
    <row r="4414" spans="3:3">
      <c r="C4414" s="6"/>
    </row>
    <row r="4415" spans="3:3">
      <c r="C4415" s="6"/>
    </row>
    <row r="4416" spans="3:3">
      <c r="C4416" s="6"/>
    </row>
    <row r="4417" spans="3:3">
      <c r="C4417" s="6"/>
    </row>
    <row r="4418" spans="3:3">
      <c r="C4418" s="6"/>
    </row>
    <row r="4419" spans="3:3">
      <c r="C4419" s="6"/>
    </row>
    <row r="4420" spans="3:3">
      <c r="C4420" s="6"/>
    </row>
    <row r="4421" spans="3:3">
      <c r="C4421" s="6"/>
    </row>
    <row r="4422" spans="3:3">
      <c r="C4422" s="6"/>
    </row>
    <row r="4423" spans="3:3">
      <c r="C4423" s="6"/>
    </row>
    <row r="4424" spans="3:3">
      <c r="C4424" s="6"/>
    </row>
    <row r="4425" spans="3:3">
      <c r="C4425" s="6"/>
    </row>
    <row r="4426" spans="3:3">
      <c r="C4426" s="6"/>
    </row>
    <row r="4427" spans="3:3">
      <c r="C4427" s="6"/>
    </row>
    <row r="4428" spans="3:3">
      <c r="C4428" s="6"/>
    </row>
    <row r="4429" spans="3:3">
      <c r="C4429" s="6"/>
    </row>
    <row r="4430" spans="3:3">
      <c r="C4430" s="6"/>
    </row>
    <row r="4431" spans="3:3">
      <c r="C4431" s="6"/>
    </row>
    <row r="4432" spans="3:3">
      <c r="C4432" s="6"/>
    </row>
    <row r="4433" spans="3:3">
      <c r="C4433" s="6"/>
    </row>
    <row r="4434" spans="3:3">
      <c r="C4434" s="6"/>
    </row>
    <row r="4435" spans="3:3">
      <c r="C4435" s="6"/>
    </row>
    <row r="4436" spans="3:3">
      <c r="C4436" s="6"/>
    </row>
    <row r="4437" spans="3:3">
      <c r="C4437" s="6"/>
    </row>
    <row r="4438" spans="3:3">
      <c r="C4438" s="6"/>
    </row>
    <row r="4439" spans="3:3">
      <c r="C4439" s="6"/>
    </row>
    <row r="4440" spans="3:3">
      <c r="C4440" s="6"/>
    </row>
    <row r="4441" spans="3:3">
      <c r="C4441" s="6"/>
    </row>
    <row r="4442" spans="3:3">
      <c r="C4442" s="6"/>
    </row>
    <row r="4443" spans="3:3">
      <c r="C4443" s="6"/>
    </row>
    <row r="4444" spans="3:3">
      <c r="C4444" s="6"/>
    </row>
    <row r="4445" spans="3:3">
      <c r="C4445" s="6"/>
    </row>
    <row r="4446" spans="3:3">
      <c r="C4446" s="6"/>
    </row>
    <row r="4447" spans="3:3">
      <c r="C4447" s="6"/>
    </row>
    <row r="4448" spans="3:3">
      <c r="C4448" s="6"/>
    </row>
    <row r="4449" spans="3:3">
      <c r="C4449" s="6"/>
    </row>
    <row r="4450" spans="3:3">
      <c r="C4450" s="6"/>
    </row>
    <row r="4451" spans="3:3">
      <c r="C4451" s="6"/>
    </row>
    <row r="4452" spans="3:3">
      <c r="C4452" s="6"/>
    </row>
    <row r="4453" spans="3:3">
      <c r="C4453" s="6"/>
    </row>
    <row r="4454" spans="3:3">
      <c r="C4454" s="6"/>
    </row>
    <row r="4455" spans="3:3">
      <c r="C4455" s="6"/>
    </row>
    <row r="4456" spans="3:3">
      <c r="C4456" s="6"/>
    </row>
    <row r="4457" spans="3:3">
      <c r="C4457" s="6"/>
    </row>
    <row r="4458" spans="3:3">
      <c r="C4458" s="6"/>
    </row>
    <row r="4459" spans="3:3">
      <c r="C4459" s="6"/>
    </row>
    <row r="4460" spans="3:3">
      <c r="C4460" s="6"/>
    </row>
    <row r="4461" spans="3:3">
      <c r="C4461" s="6"/>
    </row>
    <row r="4462" spans="3:3">
      <c r="C4462" s="6"/>
    </row>
    <row r="4463" spans="3:3">
      <c r="C4463" s="6"/>
    </row>
    <row r="4464" spans="3:3">
      <c r="C4464" s="6"/>
    </row>
    <row r="4465" spans="3:3">
      <c r="C4465" s="6"/>
    </row>
    <row r="4466" spans="3:3">
      <c r="C4466" s="6"/>
    </row>
    <row r="4467" spans="3:3">
      <c r="C4467" s="6"/>
    </row>
    <row r="4468" spans="3:3">
      <c r="C4468" s="6"/>
    </row>
    <row r="4469" spans="3:3">
      <c r="C4469" s="6"/>
    </row>
    <row r="4470" spans="3:3">
      <c r="C4470" s="6"/>
    </row>
    <row r="4471" spans="3:3">
      <c r="C4471" s="6"/>
    </row>
    <row r="4472" spans="3:3">
      <c r="C4472" s="6"/>
    </row>
    <row r="4473" spans="3:3">
      <c r="C4473" s="6"/>
    </row>
    <row r="4474" spans="3:3">
      <c r="C4474" s="6"/>
    </row>
    <row r="4475" spans="3:3">
      <c r="C4475" s="6"/>
    </row>
    <row r="4476" spans="3:3">
      <c r="C4476" s="6"/>
    </row>
    <row r="4477" spans="3:3">
      <c r="C4477" s="6"/>
    </row>
    <row r="4478" spans="3:3">
      <c r="C4478" s="6"/>
    </row>
    <row r="4479" spans="3:3">
      <c r="C4479" s="6"/>
    </row>
    <row r="4480" spans="3:3">
      <c r="C4480" s="6"/>
    </row>
    <row r="4481" spans="3:3">
      <c r="C4481" s="6"/>
    </row>
    <row r="4482" spans="3:3">
      <c r="C4482" s="6"/>
    </row>
    <row r="4483" spans="3:3">
      <c r="C4483" s="6"/>
    </row>
    <row r="4484" spans="3:3">
      <c r="C4484" s="6"/>
    </row>
    <row r="4485" spans="3:3">
      <c r="C4485" s="6"/>
    </row>
    <row r="4486" spans="3:3">
      <c r="C4486" s="6"/>
    </row>
    <row r="4487" spans="3:3">
      <c r="C4487" s="6"/>
    </row>
    <row r="4488" spans="3:3">
      <c r="C4488" s="6"/>
    </row>
    <row r="4489" spans="3:3">
      <c r="C4489" s="6"/>
    </row>
    <row r="4490" spans="3:3">
      <c r="C4490" s="6"/>
    </row>
    <row r="4491" spans="3:3">
      <c r="C4491" s="6"/>
    </row>
    <row r="4492" spans="3:3">
      <c r="C4492" s="6"/>
    </row>
    <row r="4493" spans="3:3">
      <c r="C4493" s="6"/>
    </row>
    <row r="4494" spans="3:3">
      <c r="C4494" s="6"/>
    </row>
    <row r="4495" spans="3:3">
      <c r="C4495" s="6"/>
    </row>
    <row r="4496" spans="3:3">
      <c r="C4496" s="6"/>
    </row>
    <row r="4497" spans="3:3">
      <c r="C4497" s="6"/>
    </row>
    <row r="4498" spans="3:3">
      <c r="C4498" s="6"/>
    </row>
    <row r="4499" spans="3:3">
      <c r="C4499" s="6"/>
    </row>
    <row r="4500" spans="3:3">
      <c r="C4500" s="6"/>
    </row>
    <row r="4501" spans="3:3">
      <c r="C4501" s="6"/>
    </row>
    <row r="4502" spans="3:3">
      <c r="C4502" s="6"/>
    </row>
    <row r="4503" spans="3:3">
      <c r="C4503" s="6"/>
    </row>
    <row r="4504" spans="3:3">
      <c r="C4504" s="6"/>
    </row>
    <row r="4505" spans="3:3">
      <c r="C4505" s="6"/>
    </row>
    <row r="4506" spans="3:3">
      <c r="C4506" s="6"/>
    </row>
    <row r="4507" spans="3:3">
      <c r="C4507" s="6"/>
    </row>
    <row r="4508" spans="3:3">
      <c r="C4508" s="6"/>
    </row>
    <row r="4509" spans="3:3">
      <c r="C4509" s="6"/>
    </row>
    <row r="4510" spans="3:3">
      <c r="C4510" s="6"/>
    </row>
    <row r="4511" spans="3:3">
      <c r="C4511" s="6"/>
    </row>
    <row r="4512" spans="3:3">
      <c r="C4512" s="6"/>
    </row>
    <row r="4513" spans="3:3">
      <c r="C4513" s="6"/>
    </row>
    <row r="4514" spans="3:3">
      <c r="C4514" s="6"/>
    </row>
    <row r="4515" spans="3:3">
      <c r="C4515" s="6"/>
    </row>
    <row r="4516" spans="3:3">
      <c r="C4516" s="6"/>
    </row>
    <row r="4517" spans="3:3">
      <c r="C4517" s="6"/>
    </row>
    <row r="4518" spans="3:3">
      <c r="C4518" s="6"/>
    </row>
    <row r="4519" spans="3:3">
      <c r="C4519" s="6"/>
    </row>
    <row r="4520" spans="3:3">
      <c r="C4520" s="6"/>
    </row>
    <row r="4521" spans="3:3">
      <c r="C4521" s="6"/>
    </row>
    <row r="4522" spans="3:3">
      <c r="C4522" s="6"/>
    </row>
    <row r="4523" spans="3:3">
      <c r="C4523" s="6"/>
    </row>
    <row r="4524" spans="3:3">
      <c r="C4524" s="6"/>
    </row>
    <row r="4525" spans="3:3">
      <c r="C4525" s="6"/>
    </row>
    <row r="4526" spans="3:3">
      <c r="C4526" s="6"/>
    </row>
    <row r="4527" spans="3:3">
      <c r="C4527" s="6"/>
    </row>
    <row r="4528" spans="3:3">
      <c r="C4528" s="6"/>
    </row>
    <row r="4529" spans="3:3">
      <c r="C4529" s="6"/>
    </row>
    <row r="4530" spans="3:3">
      <c r="C4530" s="6"/>
    </row>
    <row r="4531" spans="3:3">
      <c r="C4531" s="6"/>
    </row>
    <row r="4532" spans="3:3">
      <c r="C4532" s="6"/>
    </row>
    <row r="4533" spans="3:3">
      <c r="C4533" s="6"/>
    </row>
    <row r="4534" spans="3:3">
      <c r="C4534" s="6"/>
    </row>
    <row r="4535" spans="3:3">
      <c r="C4535" s="6"/>
    </row>
    <row r="4536" spans="3:3">
      <c r="C4536" s="6"/>
    </row>
    <row r="4537" spans="3:3">
      <c r="C4537" s="6"/>
    </row>
    <row r="4538" spans="3:3">
      <c r="C4538" s="6"/>
    </row>
    <row r="4539" spans="3:3">
      <c r="C4539" s="6"/>
    </row>
    <row r="4540" spans="3:3">
      <c r="C4540" s="6"/>
    </row>
    <row r="4541" spans="3:3">
      <c r="C4541" s="6"/>
    </row>
    <row r="4542" spans="3:3">
      <c r="C4542" s="6"/>
    </row>
    <row r="4543" spans="3:3">
      <c r="C4543" s="6"/>
    </row>
    <row r="4544" spans="3:3">
      <c r="C4544" s="6"/>
    </row>
    <row r="4545" spans="3:3">
      <c r="C4545" s="6"/>
    </row>
    <row r="4546" spans="3:3">
      <c r="C4546" s="6"/>
    </row>
    <row r="4547" spans="3:3">
      <c r="C4547" s="6"/>
    </row>
    <row r="4548" spans="3:3">
      <c r="C4548" s="6"/>
    </row>
    <row r="4549" spans="3:3">
      <c r="C4549" s="6"/>
    </row>
    <row r="4550" spans="3:3">
      <c r="C4550" s="6"/>
    </row>
    <row r="4551" spans="3:3">
      <c r="C4551" s="6"/>
    </row>
    <row r="4552" spans="3:3">
      <c r="C4552" s="6"/>
    </row>
    <row r="4553" spans="3:3">
      <c r="C4553" s="6"/>
    </row>
    <row r="4554" spans="3:3">
      <c r="C4554" s="6"/>
    </row>
    <row r="4555" spans="3:3">
      <c r="C4555" s="6"/>
    </row>
    <row r="4556" spans="3:3">
      <c r="C4556" s="6"/>
    </row>
    <row r="4557" spans="3:3">
      <c r="C4557" s="6"/>
    </row>
    <row r="4558" spans="3:3">
      <c r="C4558" s="6"/>
    </row>
    <row r="4559" spans="3:3">
      <c r="C4559" s="6"/>
    </row>
    <row r="4560" spans="3:3">
      <c r="C4560" s="6"/>
    </row>
    <row r="4561" spans="3:3">
      <c r="C4561" s="6"/>
    </row>
    <row r="4562" spans="3:3">
      <c r="C4562" s="6"/>
    </row>
    <row r="4563" spans="3:3">
      <c r="C4563" s="6"/>
    </row>
    <row r="4564" spans="3:3">
      <c r="C4564" s="6"/>
    </row>
    <row r="4565" spans="3:3">
      <c r="C4565" s="6"/>
    </row>
    <row r="4566" spans="3:3">
      <c r="C4566" s="6"/>
    </row>
    <row r="4567" spans="3:3">
      <c r="C4567" s="6"/>
    </row>
    <row r="4568" spans="3:3">
      <c r="C4568" s="6"/>
    </row>
    <row r="4569" spans="3:3">
      <c r="C4569" s="6"/>
    </row>
    <row r="4570" spans="3:3">
      <c r="C4570" s="6"/>
    </row>
    <row r="4571" spans="3:3">
      <c r="C4571" s="6"/>
    </row>
    <row r="4572" spans="3:3">
      <c r="C4572" s="6"/>
    </row>
    <row r="4573" spans="3:3">
      <c r="C4573" s="6"/>
    </row>
    <row r="4574" spans="3:3">
      <c r="C4574" s="6"/>
    </row>
    <row r="4575" spans="3:3">
      <c r="C4575" s="6"/>
    </row>
    <row r="4576" spans="3:3">
      <c r="C4576" s="6"/>
    </row>
    <row r="4577" spans="3:3">
      <c r="C4577" s="6"/>
    </row>
    <row r="4578" spans="3:3">
      <c r="C4578" s="6"/>
    </row>
    <row r="4579" spans="3:3">
      <c r="C4579" s="6"/>
    </row>
    <row r="4580" spans="3:3">
      <c r="C4580" s="6"/>
    </row>
    <row r="4581" spans="3:3">
      <c r="C4581" s="6"/>
    </row>
    <row r="4582" spans="3:3">
      <c r="C4582" s="6"/>
    </row>
    <row r="4583" spans="3:3">
      <c r="C4583" s="6"/>
    </row>
    <row r="4584" spans="3:3">
      <c r="C4584" s="6"/>
    </row>
    <row r="4585" spans="3:3">
      <c r="C4585" s="6"/>
    </row>
    <row r="4586" spans="3:3">
      <c r="C4586" s="6"/>
    </row>
    <row r="4587" spans="3:3">
      <c r="C4587" s="6"/>
    </row>
    <row r="4588" spans="3:3">
      <c r="C4588" s="6"/>
    </row>
    <row r="4589" spans="3:3">
      <c r="C4589" s="6"/>
    </row>
    <row r="4590" spans="3:3">
      <c r="C4590" s="6"/>
    </row>
    <row r="4591" spans="3:3">
      <c r="C4591" s="6"/>
    </row>
    <row r="4592" spans="3:3">
      <c r="C4592" s="6"/>
    </row>
    <row r="4593" spans="3:3">
      <c r="C4593" s="6"/>
    </row>
    <row r="4594" spans="3:3">
      <c r="C4594" s="6"/>
    </row>
    <row r="4595" spans="3:3">
      <c r="C4595" s="6"/>
    </row>
    <row r="4596" spans="3:3">
      <c r="C4596" s="6"/>
    </row>
    <row r="4597" spans="3:3">
      <c r="C4597" s="6"/>
    </row>
    <row r="4598" spans="3:3">
      <c r="C4598" s="6"/>
    </row>
    <row r="4599" spans="3:3">
      <c r="C4599" s="6"/>
    </row>
    <row r="4600" spans="3:3">
      <c r="C4600" s="6"/>
    </row>
    <row r="4601" spans="3:3">
      <c r="C4601" s="6"/>
    </row>
    <row r="4602" spans="3:3">
      <c r="C4602" s="6"/>
    </row>
    <row r="4603" spans="3:3">
      <c r="C4603" s="6"/>
    </row>
    <row r="4604" spans="3:3">
      <c r="C4604" s="6"/>
    </row>
    <row r="4605" spans="3:3">
      <c r="C4605" s="6"/>
    </row>
    <row r="4606" spans="3:3">
      <c r="C4606" s="6"/>
    </row>
    <row r="4607" spans="3:3">
      <c r="C4607" s="6"/>
    </row>
    <row r="4608" spans="3:3">
      <c r="C4608" s="6"/>
    </row>
    <row r="4609" spans="3:3">
      <c r="C4609" s="6"/>
    </row>
    <row r="4610" spans="3:3">
      <c r="C4610" s="6"/>
    </row>
    <row r="4611" spans="3:3">
      <c r="C4611" s="6"/>
    </row>
    <row r="4612" spans="3:3">
      <c r="C4612" s="6"/>
    </row>
    <row r="4613" spans="3:3">
      <c r="C4613" s="6"/>
    </row>
    <row r="4614" spans="3:3">
      <c r="C4614" s="6"/>
    </row>
    <row r="4615" spans="3:3">
      <c r="C4615" s="6"/>
    </row>
    <row r="4616" spans="3:3">
      <c r="C4616" s="6"/>
    </row>
    <row r="4617" spans="3:3">
      <c r="C4617" s="6"/>
    </row>
    <row r="4618" spans="3:3">
      <c r="C4618" s="6"/>
    </row>
    <row r="4619" spans="3:3">
      <c r="C4619" s="6"/>
    </row>
    <row r="4620" spans="3:3">
      <c r="C4620" s="6"/>
    </row>
    <row r="4621" spans="3:3">
      <c r="C4621" s="6"/>
    </row>
    <row r="4622" spans="3:3">
      <c r="C4622" s="6"/>
    </row>
    <row r="4623" spans="3:3">
      <c r="C4623" s="6"/>
    </row>
    <row r="4624" spans="3:3">
      <c r="C4624" s="6"/>
    </row>
    <row r="4625" spans="3:3">
      <c r="C4625" s="6"/>
    </row>
    <row r="4626" spans="3:3">
      <c r="C4626" s="6"/>
    </row>
    <row r="4627" spans="3:3">
      <c r="C4627" s="6"/>
    </row>
    <row r="4628" spans="3:3">
      <c r="C4628" s="6"/>
    </row>
    <row r="4629" spans="3:3">
      <c r="C4629" s="6"/>
    </row>
    <row r="4630" spans="3:3">
      <c r="C4630" s="6"/>
    </row>
    <row r="4631" spans="3:3">
      <c r="C4631" s="6"/>
    </row>
    <row r="4632" spans="3:3">
      <c r="C4632" s="6"/>
    </row>
    <row r="4633" spans="3:3">
      <c r="C4633" s="6"/>
    </row>
    <row r="4634" spans="3:3">
      <c r="C4634" s="6"/>
    </row>
    <row r="4635" spans="3:3">
      <c r="C4635" s="6"/>
    </row>
    <row r="4636" spans="3:3">
      <c r="C4636" s="6"/>
    </row>
    <row r="4637" spans="3:3">
      <c r="C4637" s="6"/>
    </row>
    <row r="4638" spans="3:3">
      <c r="C4638" s="6"/>
    </row>
    <row r="4639" spans="3:3">
      <c r="C4639" s="6"/>
    </row>
    <row r="4640" spans="3:3">
      <c r="C4640" s="6"/>
    </row>
    <row r="4641" spans="3:3">
      <c r="C4641" s="6"/>
    </row>
    <row r="4642" spans="3:3">
      <c r="C4642" s="6"/>
    </row>
    <row r="4643" spans="3:3">
      <c r="C4643" s="6"/>
    </row>
    <row r="4644" spans="3:3">
      <c r="C4644" s="6"/>
    </row>
    <row r="4645" spans="3:3">
      <c r="C4645" s="6"/>
    </row>
    <row r="4646" spans="3:3">
      <c r="C4646" s="6"/>
    </row>
    <row r="4647" spans="3:3">
      <c r="C4647" s="6"/>
    </row>
    <row r="4648" spans="3:3">
      <c r="C4648" s="6"/>
    </row>
    <row r="4649" spans="3:3">
      <c r="C4649" s="6"/>
    </row>
    <row r="4650" spans="3:3">
      <c r="C4650" s="6"/>
    </row>
    <row r="4651" spans="3:3">
      <c r="C4651" s="6"/>
    </row>
    <row r="4652" spans="3:3">
      <c r="C4652" s="6"/>
    </row>
    <row r="4653" spans="3:3">
      <c r="C4653" s="6"/>
    </row>
    <row r="4654" spans="3:3">
      <c r="C4654" s="6"/>
    </row>
    <row r="4655" spans="3:3">
      <c r="C4655" s="6"/>
    </row>
    <row r="4656" spans="3:3">
      <c r="C4656" s="6"/>
    </row>
    <row r="4657" spans="3:3">
      <c r="C4657" s="6"/>
    </row>
    <row r="4658" spans="3:3">
      <c r="C4658" s="6"/>
    </row>
    <row r="4659" spans="3:3">
      <c r="C4659" s="6"/>
    </row>
    <row r="4660" spans="3:3">
      <c r="C4660" s="6"/>
    </row>
    <row r="4661" spans="3:3">
      <c r="C4661" s="6"/>
    </row>
    <row r="4662" spans="3:3">
      <c r="C4662" s="6"/>
    </row>
    <row r="4663" spans="3:3">
      <c r="C4663" s="6"/>
    </row>
    <row r="4664" spans="3:3">
      <c r="C4664" s="6"/>
    </row>
    <row r="4665" spans="3:3">
      <c r="C4665" s="6"/>
    </row>
    <row r="4666" spans="3:3">
      <c r="C4666" s="6"/>
    </row>
    <row r="4667" spans="3:3">
      <c r="C4667" s="6"/>
    </row>
    <row r="4668" spans="3:3">
      <c r="C4668" s="6"/>
    </row>
    <row r="4669" spans="3:3">
      <c r="C4669" s="6"/>
    </row>
    <row r="4670" spans="3:3">
      <c r="C4670" s="6"/>
    </row>
    <row r="4671" spans="3:3">
      <c r="C4671" s="6"/>
    </row>
    <row r="4672" spans="3:3">
      <c r="C4672" s="6"/>
    </row>
    <row r="4673" spans="3:3">
      <c r="C4673" s="6"/>
    </row>
    <row r="4674" spans="3:3">
      <c r="C4674" s="6"/>
    </row>
    <row r="4675" spans="3:3">
      <c r="C4675" s="6"/>
    </row>
    <row r="4676" spans="3:3">
      <c r="C4676" s="6"/>
    </row>
    <row r="4677" spans="3:3">
      <c r="C4677" s="6"/>
    </row>
    <row r="4678" spans="3:3">
      <c r="C4678" s="6"/>
    </row>
    <row r="4679" spans="3:3">
      <c r="C4679" s="6"/>
    </row>
    <row r="4680" spans="3:3">
      <c r="C4680" s="6"/>
    </row>
    <row r="4681" spans="3:3">
      <c r="C4681" s="6"/>
    </row>
    <row r="4682" spans="3:3">
      <c r="C4682" s="6"/>
    </row>
    <row r="4683" spans="3:3">
      <c r="C4683" s="6"/>
    </row>
    <row r="4684" spans="3:3">
      <c r="C4684" s="6"/>
    </row>
    <row r="4685" spans="3:3">
      <c r="C4685" s="6"/>
    </row>
    <row r="4686" spans="3:3">
      <c r="C4686" s="6"/>
    </row>
    <row r="4687" spans="3:3">
      <c r="C4687" s="6"/>
    </row>
    <row r="4688" spans="3:3">
      <c r="C4688" s="6"/>
    </row>
    <row r="4689" spans="3:3">
      <c r="C4689" s="6"/>
    </row>
    <row r="4690" spans="3:3">
      <c r="C4690" s="6"/>
    </row>
    <row r="4691" spans="3:3">
      <c r="C4691" s="6"/>
    </row>
    <row r="4692" spans="3:3">
      <c r="C4692" s="6"/>
    </row>
    <row r="4693" spans="3:3">
      <c r="C4693" s="6"/>
    </row>
    <row r="4694" spans="3:3">
      <c r="C4694" s="6"/>
    </row>
    <row r="4695" spans="3:3">
      <c r="C4695" s="6"/>
    </row>
    <row r="4696" spans="3:3">
      <c r="C4696" s="6"/>
    </row>
    <row r="4697" spans="3:3">
      <c r="C4697" s="6"/>
    </row>
    <row r="4698" spans="3:3">
      <c r="C4698" s="6"/>
    </row>
    <row r="4699" spans="3:3">
      <c r="C4699" s="6"/>
    </row>
    <row r="4700" spans="3:3">
      <c r="C4700" s="6"/>
    </row>
    <row r="4701" spans="3:3">
      <c r="C4701" s="6"/>
    </row>
    <row r="4702" spans="3:3">
      <c r="C4702" s="6"/>
    </row>
    <row r="4703" spans="3:3">
      <c r="C4703" s="6"/>
    </row>
    <row r="4704" spans="3:3">
      <c r="C4704" s="6"/>
    </row>
    <row r="4705" spans="3:3">
      <c r="C4705" s="6"/>
    </row>
    <row r="4706" spans="3:3">
      <c r="C4706" s="6"/>
    </row>
    <row r="4707" spans="3:3">
      <c r="C4707" s="6"/>
    </row>
    <row r="4708" spans="3:3">
      <c r="C4708" s="6"/>
    </row>
    <row r="4709" spans="3:3">
      <c r="C4709" s="6"/>
    </row>
    <row r="4710" spans="3:3">
      <c r="C4710" s="6"/>
    </row>
    <row r="4711" spans="3:3">
      <c r="C4711" s="6"/>
    </row>
    <row r="4712" spans="3:3">
      <c r="C4712" s="6"/>
    </row>
    <row r="4713" spans="3:3">
      <c r="C4713" s="6"/>
    </row>
    <row r="4714" spans="3:3">
      <c r="C4714" s="6"/>
    </row>
    <row r="4715" spans="3:3">
      <c r="C4715" s="6"/>
    </row>
    <row r="4716" spans="3:3">
      <c r="C4716" s="6"/>
    </row>
    <row r="4717" spans="3:3">
      <c r="C4717" s="6"/>
    </row>
    <row r="4718" spans="3:3">
      <c r="C4718" s="6"/>
    </row>
    <row r="4719" spans="3:3">
      <c r="C4719" s="6"/>
    </row>
    <row r="4720" spans="3:3">
      <c r="C4720" s="6"/>
    </row>
    <row r="4721" spans="3:3">
      <c r="C4721" s="6"/>
    </row>
    <row r="4722" spans="3:3">
      <c r="C4722" s="6"/>
    </row>
    <row r="4723" spans="3:3">
      <c r="C4723" s="6"/>
    </row>
    <row r="4724" spans="3:3">
      <c r="C4724" s="6"/>
    </row>
    <row r="4725" spans="3:3">
      <c r="C4725" s="6"/>
    </row>
    <row r="4726" spans="3:3">
      <c r="C4726" s="6"/>
    </row>
    <row r="4727" spans="3:3">
      <c r="C4727" s="6"/>
    </row>
    <row r="4728" spans="3:3">
      <c r="C4728" s="6"/>
    </row>
    <row r="4729" spans="3:3">
      <c r="C4729" s="6"/>
    </row>
    <row r="4730" spans="3:3">
      <c r="C4730" s="6"/>
    </row>
    <row r="4731" spans="3:3">
      <c r="C4731" s="6"/>
    </row>
    <row r="4732" spans="3:3">
      <c r="C4732" s="6"/>
    </row>
    <row r="4733" spans="3:3">
      <c r="C4733" s="6"/>
    </row>
    <row r="4734" spans="3:3">
      <c r="C4734" s="6"/>
    </row>
    <row r="4735" spans="3:3">
      <c r="C4735" s="6"/>
    </row>
    <row r="4736" spans="3:3">
      <c r="C4736" s="6"/>
    </row>
    <row r="4737" spans="3:3">
      <c r="C4737" s="6"/>
    </row>
    <row r="4738" spans="3:3">
      <c r="C4738" s="6"/>
    </row>
    <row r="4739" spans="3:3">
      <c r="C4739" s="6"/>
    </row>
    <row r="4740" spans="3:3">
      <c r="C4740" s="6"/>
    </row>
    <row r="4741" spans="3:3">
      <c r="C4741" s="6"/>
    </row>
    <row r="4742" spans="3:3">
      <c r="C4742" s="6"/>
    </row>
    <row r="4743" spans="3:3">
      <c r="C4743" s="6"/>
    </row>
    <row r="4744" spans="3:3">
      <c r="C4744" s="6"/>
    </row>
    <row r="4745" spans="3:3">
      <c r="C4745" s="6"/>
    </row>
    <row r="4746" spans="3:3">
      <c r="C4746" s="6"/>
    </row>
    <row r="4747" spans="3:3">
      <c r="C4747" s="6"/>
    </row>
    <row r="4748" spans="3:3">
      <c r="C4748" s="6"/>
    </row>
    <row r="4749" spans="3:3">
      <c r="C4749" s="6"/>
    </row>
    <row r="4750" spans="3:3">
      <c r="C4750" s="6"/>
    </row>
    <row r="4751" spans="3:3">
      <c r="C4751" s="6"/>
    </row>
    <row r="4752" spans="3:3">
      <c r="C4752" s="6"/>
    </row>
    <row r="4753" spans="3:3">
      <c r="C4753" s="6"/>
    </row>
    <row r="4754" spans="3:3">
      <c r="C4754" s="6"/>
    </row>
    <row r="4755" spans="3:3">
      <c r="C4755" s="6"/>
    </row>
    <row r="4756" spans="3:3">
      <c r="C4756" s="6"/>
    </row>
    <row r="4757" spans="3:3">
      <c r="C4757" s="6"/>
    </row>
    <row r="4758" spans="3:3">
      <c r="C4758" s="6"/>
    </row>
    <row r="4759" spans="3:3">
      <c r="C4759" s="6"/>
    </row>
    <row r="4760" spans="3:3">
      <c r="C4760" s="6"/>
    </row>
    <row r="4761" spans="3:3">
      <c r="C4761" s="6"/>
    </row>
    <row r="4762" spans="3:3">
      <c r="C4762" s="6"/>
    </row>
    <row r="4763" spans="3:3">
      <c r="C4763" s="6"/>
    </row>
    <row r="4764" spans="3:3">
      <c r="C4764" s="6"/>
    </row>
    <row r="4765" spans="3:3">
      <c r="C4765" s="6"/>
    </row>
    <row r="4766" spans="3:3">
      <c r="C4766" s="6"/>
    </row>
    <row r="4767" spans="3:3">
      <c r="C4767" s="6"/>
    </row>
    <row r="4768" spans="3:3">
      <c r="C4768" s="6"/>
    </row>
    <row r="4769" spans="3:3">
      <c r="C4769" s="6"/>
    </row>
    <row r="4770" spans="3:3">
      <c r="C4770" s="6"/>
    </row>
    <row r="4771" spans="3:3">
      <c r="C4771" s="6"/>
    </row>
    <row r="4772" spans="3:3">
      <c r="C4772" s="6"/>
    </row>
    <row r="4773" spans="3:3">
      <c r="C4773" s="6"/>
    </row>
    <row r="4774" spans="3:3">
      <c r="C4774" s="6"/>
    </row>
    <row r="4775" spans="3:3">
      <c r="C4775" s="6"/>
    </row>
    <row r="4776" spans="3:3">
      <c r="C4776" s="6"/>
    </row>
    <row r="4777" spans="3:3">
      <c r="C4777" s="6"/>
    </row>
    <row r="4778" spans="3:3">
      <c r="C4778" s="6"/>
    </row>
    <row r="4779" spans="3:3">
      <c r="C4779" s="6"/>
    </row>
    <row r="4780" spans="3:3">
      <c r="C4780" s="6"/>
    </row>
    <row r="4781" spans="3:3">
      <c r="C4781" s="6"/>
    </row>
    <row r="4782" spans="3:3">
      <c r="C4782" s="6"/>
    </row>
    <row r="4783" spans="3:3">
      <c r="C4783" s="6"/>
    </row>
    <row r="4784" spans="3:3">
      <c r="C4784" s="6"/>
    </row>
    <row r="4785" spans="3:3">
      <c r="C4785" s="6"/>
    </row>
    <row r="4786" spans="3:3">
      <c r="C4786" s="6"/>
    </row>
    <row r="4787" spans="3:3">
      <c r="C4787" s="6"/>
    </row>
    <row r="4788" spans="3:3">
      <c r="C4788" s="6"/>
    </row>
    <row r="4789" spans="3:3">
      <c r="C4789" s="6"/>
    </row>
    <row r="4790" spans="3:3">
      <c r="C4790" s="6"/>
    </row>
    <row r="4791" spans="3:3">
      <c r="C4791" s="6"/>
    </row>
    <row r="4792" spans="3:3">
      <c r="C4792" s="6"/>
    </row>
    <row r="4793" spans="3:3">
      <c r="C4793" s="6"/>
    </row>
    <row r="4794" spans="3:3">
      <c r="C4794" s="6"/>
    </row>
    <row r="4795" spans="3:3">
      <c r="C4795" s="6"/>
    </row>
    <row r="4796" spans="3:3">
      <c r="C4796" s="6"/>
    </row>
    <row r="4797" spans="3:3">
      <c r="C4797" s="6"/>
    </row>
    <row r="4798" spans="3:3">
      <c r="C4798" s="6"/>
    </row>
    <row r="4799" spans="3:3">
      <c r="C4799" s="6"/>
    </row>
    <row r="4800" spans="3:3">
      <c r="C4800" s="6"/>
    </row>
    <row r="4801" spans="3:3">
      <c r="C4801" s="6"/>
    </row>
    <row r="4802" spans="3:3">
      <c r="C4802" s="6"/>
    </row>
    <row r="4803" spans="3:3">
      <c r="C4803" s="6"/>
    </row>
    <row r="4804" spans="3:3">
      <c r="C4804" s="6"/>
    </row>
    <row r="4805" spans="3:3">
      <c r="C4805" s="6"/>
    </row>
    <row r="4806" spans="3:3">
      <c r="C4806" s="6"/>
    </row>
    <row r="4807" spans="3:3">
      <c r="C4807" s="6"/>
    </row>
    <row r="4808" spans="3:3">
      <c r="C4808" s="6"/>
    </row>
    <row r="4809" spans="3:3">
      <c r="C4809" s="6"/>
    </row>
    <row r="4810" spans="3:3">
      <c r="C4810" s="6"/>
    </row>
    <row r="4811" spans="3:3">
      <c r="C4811" s="6"/>
    </row>
    <row r="4812" spans="3:3">
      <c r="C4812" s="6"/>
    </row>
    <row r="4813" spans="3:3">
      <c r="C4813" s="6"/>
    </row>
    <row r="4814" spans="3:3">
      <c r="C4814" s="6"/>
    </row>
    <row r="4815" spans="3:3">
      <c r="C4815" s="6"/>
    </row>
    <row r="4816" spans="3:3">
      <c r="C4816" s="6"/>
    </row>
    <row r="4817" spans="3:3">
      <c r="C4817" s="6"/>
    </row>
    <row r="4818" spans="3:3">
      <c r="C4818" s="6"/>
    </row>
    <row r="4819" spans="3:3">
      <c r="C4819" s="6"/>
    </row>
    <row r="4820" spans="3:3">
      <c r="C4820" s="6"/>
    </row>
    <row r="4821" spans="3:3">
      <c r="C4821" s="6"/>
    </row>
    <row r="4822" spans="3:3">
      <c r="C4822" s="6"/>
    </row>
    <row r="4823" spans="3:3">
      <c r="C4823" s="6"/>
    </row>
    <row r="4824" spans="3:3">
      <c r="C4824" s="6"/>
    </row>
    <row r="4825" spans="3:3">
      <c r="C4825" s="6"/>
    </row>
    <row r="4826" spans="3:3">
      <c r="C4826" s="6"/>
    </row>
    <row r="4827" spans="3:3">
      <c r="C4827" s="6"/>
    </row>
    <row r="4828" spans="3:3">
      <c r="C4828" s="6"/>
    </row>
    <row r="4829" spans="3:3">
      <c r="C4829" s="6"/>
    </row>
    <row r="4830" spans="3:3">
      <c r="C4830" s="6"/>
    </row>
    <row r="4831" spans="3:3">
      <c r="C4831" s="6"/>
    </row>
    <row r="4832" spans="3:3">
      <c r="C4832" s="6"/>
    </row>
    <row r="4833" spans="3:3">
      <c r="C4833" s="6"/>
    </row>
    <row r="4834" spans="3:3">
      <c r="C4834" s="6"/>
    </row>
    <row r="4835" spans="3:3">
      <c r="C4835" s="6"/>
    </row>
    <row r="4836" spans="3:3">
      <c r="C4836" s="6"/>
    </row>
    <row r="4837" spans="3:3">
      <c r="C4837" s="6"/>
    </row>
    <row r="4838" spans="3:3">
      <c r="C4838" s="6"/>
    </row>
    <row r="4839" spans="3:3">
      <c r="C4839" s="6"/>
    </row>
    <row r="4840" spans="3:3">
      <c r="C4840" s="6"/>
    </row>
    <row r="4841" spans="3:3">
      <c r="C4841" s="6"/>
    </row>
    <row r="4842" spans="3:3">
      <c r="C4842" s="6"/>
    </row>
    <row r="4843" spans="3:3">
      <c r="C4843" s="6"/>
    </row>
    <row r="4844" spans="3:3">
      <c r="C4844" s="6"/>
    </row>
    <row r="4845" spans="3:3">
      <c r="C4845" s="6"/>
    </row>
    <row r="4846" spans="3:3">
      <c r="C4846" s="6"/>
    </row>
    <row r="4847" spans="3:3">
      <c r="C4847" s="6"/>
    </row>
    <row r="4848" spans="3:3">
      <c r="C4848" s="6"/>
    </row>
    <row r="4849" spans="3:3">
      <c r="C4849" s="6"/>
    </row>
    <row r="4850" spans="3:3">
      <c r="C4850" s="6"/>
    </row>
    <row r="4851" spans="3:3">
      <c r="C4851" s="6"/>
    </row>
    <row r="4852" spans="3:3">
      <c r="C4852" s="6"/>
    </row>
    <row r="4853" spans="3:3">
      <c r="C4853" s="6"/>
    </row>
    <row r="4854" spans="3:3">
      <c r="C4854" s="6"/>
    </row>
    <row r="4855" spans="3:3">
      <c r="C4855" s="6"/>
    </row>
    <row r="4856" spans="3:3">
      <c r="C4856" s="6"/>
    </row>
    <row r="4857" spans="3:3">
      <c r="C4857" s="6"/>
    </row>
    <row r="4858" spans="3:3">
      <c r="C4858" s="6"/>
    </row>
    <row r="4859" spans="3:3">
      <c r="C4859" s="6"/>
    </row>
    <row r="4860" spans="3:3">
      <c r="C4860" s="6"/>
    </row>
    <row r="4861" spans="3:3">
      <c r="C4861" s="6"/>
    </row>
    <row r="4862" spans="3:3">
      <c r="C4862" s="6"/>
    </row>
    <row r="4863" spans="3:3">
      <c r="C4863" s="6"/>
    </row>
    <row r="4864" spans="3:3">
      <c r="C4864" s="6"/>
    </row>
    <row r="4865" spans="3:3">
      <c r="C4865" s="6"/>
    </row>
    <row r="4866" spans="3:3">
      <c r="C4866" s="6"/>
    </row>
    <row r="4867" spans="3:3">
      <c r="C4867" s="6"/>
    </row>
    <row r="4868" spans="3:3">
      <c r="C4868" s="6"/>
    </row>
    <row r="4869" spans="3:3">
      <c r="C4869" s="6"/>
    </row>
    <row r="4870" spans="3:3">
      <c r="C4870" s="6"/>
    </row>
    <row r="4871" spans="3:3">
      <c r="C4871" s="6"/>
    </row>
    <row r="4872" spans="3:3">
      <c r="C4872" s="6"/>
    </row>
    <row r="4873" spans="3:3">
      <c r="C4873" s="6"/>
    </row>
    <row r="4874" spans="3:3">
      <c r="C4874" s="6"/>
    </row>
    <row r="4875" spans="3:3">
      <c r="C4875" s="6"/>
    </row>
    <row r="4876" spans="3:3">
      <c r="C4876" s="6"/>
    </row>
    <row r="4877" spans="3:3">
      <c r="C4877" s="6"/>
    </row>
    <row r="4878" spans="3:3">
      <c r="C4878" s="6"/>
    </row>
    <row r="4879" spans="3:3">
      <c r="C4879" s="6"/>
    </row>
    <row r="4880" spans="3:3">
      <c r="C4880" s="6"/>
    </row>
    <row r="4881" spans="3:3">
      <c r="C4881" s="6"/>
    </row>
    <row r="4882" spans="3:3">
      <c r="C4882" s="6"/>
    </row>
    <row r="4883" spans="3:3">
      <c r="C4883" s="6"/>
    </row>
    <row r="4884" spans="3:3">
      <c r="C4884" s="6"/>
    </row>
    <row r="4885" spans="3:3">
      <c r="C4885" s="6"/>
    </row>
    <row r="4886" spans="3:3">
      <c r="C4886" s="6"/>
    </row>
    <row r="4887" spans="3:3">
      <c r="C4887" s="6"/>
    </row>
    <row r="4888" spans="3:3">
      <c r="C4888" s="6"/>
    </row>
    <row r="4889" spans="3:3">
      <c r="C4889" s="6"/>
    </row>
    <row r="4890" spans="3:3">
      <c r="C4890" s="6"/>
    </row>
    <row r="4891" spans="3:3">
      <c r="C4891" s="6"/>
    </row>
    <row r="4892" spans="3:3">
      <c r="C4892" s="6"/>
    </row>
    <row r="4893" spans="3:3">
      <c r="C4893" s="6"/>
    </row>
    <row r="4894" spans="3:3">
      <c r="C4894" s="6"/>
    </row>
    <row r="4895" spans="3:3">
      <c r="C4895" s="6"/>
    </row>
    <row r="4896" spans="3:3">
      <c r="C4896" s="6"/>
    </row>
    <row r="4897" spans="3:3">
      <c r="C4897" s="6"/>
    </row>
    <row r="4898" spans="3:3">
      <c r="C4898" s="6"/>
    </row>
    <row r="4899" spans="3:3">
      <c r="C4899" s="6"/>
    </row>
    <row r="4900" spans="3:3">
      <c r="C4900" s="6"/>
    </row>
    <row r="4901" spans="3:3">
      <c r="C4901" s="6"/>
    </row>
    <row r="4902" spans="3:3">
      <c r="C4902" s="6"/>
    </row>
    <row r="4903" spans="3:3">
      <c r="C4903" s="6"/>
    </row>
    <row r="4904" spans="3:3">
      <c r="C4904" s="6"/>
    </row>
    <row r="4905" spans="3:3">
      <c r="C4905" s="6"/>
    </row>
    <row r="4906" spans="3:3">
      <c r="C4906" s="6"/>
    </row>
    <row r="4907" spans="3:3">
      <c r="C4907" s="6"/>
    </row>
    <row r="4908" spans="3:3">
      <c r="C4908" s="6"/>
    </row>
    <row r="4909" spans="3:3">
      <c r="C4909" s="6"/>
    </row>
    <row r="4910" spans="3:3">
      <c r="C4910" s="6"/>
    </row>
    <row r="4911" spans="3:3">
      <c r="C4911" s="6"/>
    </row>
    <row r="4912" spans="3:3">
      <c r="C4912" s="6"/>
    </row>
    <row r="4913" spans="3:3">
      <c r="C4913" s="6"/>
    </row>
    <row r="4914" spans="3:3">
      <c r="C4914" s="6"/>
    </row>
    <row r="4915" spans="3:3">
      <c r="C4915" s="6"/>
    </row>
    <row r="4916" spans="3:3">
      <c r="C4916" s="6"/>
    </row>
    <row r="4917" spans="3:3">
      <c r="C4917" s="6"/>
    </row>
    <row r="4918" spans="3:3">
      <c r="C4918" s="6"/>
    </row>
    <row r="4919" spans="3:3">
      <c r="C4919" s="6"/>
    </row>
    <row r="4920" spans="3:3">
      <c r="C4920" s="6"/>
    </row>
    <row r="4921" spans="3:3">
      <c r="C4921" s="6"/>
    </row>
    <row r="4922" spans="3:3">
      <c r="C4922" s="6"/>
    </row>
    <row r="4923" spans="3:3">
      <c r="C4923" s="6"/>
    </row>
    <row r="4924" spans="3:3">
      <c r="C4924" s="6"/>
    </row>
    <row r="4925" spans="3:3">
      <c r="C4925" s="6"/>
    </row>
    <row r="4926" spans="3:3">
      <c r="C4926" s="6"/>
    </row>
    <row r="4927" spans="3:3">
      <c r="C4927" s="6"/>
    </row>
    <row r="4928" spans="3:3">
      <c r="C4928" s="6"/>
    </row>
    <row r="4929" spans="3:3">
      <c r="C4929" s="6"/>
    </row>
    <row r="4930" spans="3:3">
      <c r="C4930" s="6"/>
    </row>
    <row r="4931" spans="3:3">
      <c r="C4931" s="6"/>
    </row>
    <row r="4932" spans="3:3">
      <c r="C4932" s="6"/>
    </row>
    <row r="4933" spans="3:3">
      <c r="C4933" s="6"/>
    </row>
    <row r="4934" spans="3:3">
      <c r="C4934" s="6"/>
    </row>
  </sheetData>
  <mergeCells count="5">
    <mergeCell ref="B2:F2"/>
    <mergeCell ref="B3:F3"/>
    <mergeCell ref="B4:F4"/>
    <mergeCell ref="A119:C119"/>
    <mergeCell ref="A120:G124"/>
  </mergeCells>
  <pageMargins left="0.59055118110236204" right="0.39370078740157499" top="0.78740157499999996" bottom="0.78740157499999996" header="0.3" footer="0.3"/>
  <pageSetup paperSize="9" scale="8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BBEBF-3280-4A1D-A565-9B38EDD14D5A}">
  <sheetPr>
    <tabColor rgb="FFFFC000"/>
    <outlinePr summaryBelow="0"/>
  </sheetPr>
  <dimension ref="A1:BG4882"/>
  <sheetViews>
    <sheetView topLeftCell="A27" zoomScaleNormal="100" zoomScaleSheetLayoutView="100" workbookViewId="0">
      <selection activeCell="Y59" sqref="Y59"/>
    </sheetView>
  </sheetViews>
  <sheetFormatPr defaultRowHeight="12.75" outlineLevelRow="1"/>
  <cols>
    <col min="1" max="1" width="4.28515625" customWidth="1"/>
    <col min="2" max="2" width="51.7109375" style="13" customWidth="1"/>
    <col min="3" max="3" width="4.7109375" customWidth="1"/>
    <col min="4" max="4" width="10.7109375" customWidth="1"/>
    <col min="5" max="5" width="9.85546875" customWidth="1"/>
    <col min="6" max="6" width="12.7109375" customWidth="1"/>
    <col min="7" max="20" width="0" hidden="1" customWidth="1"/>
    <col min="22" max="22" width="10.42578125" bestFit="1" customWidth="1"/>
    <col min="23" max="23" width="63.85546875" hidden="1" customWidth="1"/>
    <col min="24" max="24" width="50.5703125" hidden="1" customWidth="1"/>
    <col min="25" max="25" width="25" customWidth="1"/>
    <col min="28" max="38" width="0" hidden="1" customWidth="1"/>
  </cols>
  <sheetData>
    <row r="1" spans="1:59" ht="15.75" customHeight="1">
      <c r="A1" s="547" t="s">
        <v>2157</v>
      </c>
      <c r="B1" s="547"/>
      <c r="C1" s="547"/>
      <c r="D1" s="547"/>
      <c r="E1" s="547"/>
      <c r="F1" s="547"/>
      <c r="AD1" t="s">
        <v>95</v>
      </c>
    </row>
    <row r="2" spans="1:59" ht="25.15" customHeight="1">
      <c r="A2" s="395" t="s">
        <v>7</v>
      </c>
      <c r="B2" s="520" t="s">
        <v>2124</v>
      </c>
      <c r="C2" s="521"/>
      <c r="D2" s="521"/>
      <c r="E2" s="521"/>
      <c r="F2" s="522"/>
      <c r="AD2" t="s">
        <v>96</v>
      </c>
    </row>
    <row r="3" spans="1:59" ht="25.15" hidden="1" customHeight="1">
      <c r="A3" s="395" t="s">
        <v>8</v>
      </c>
      <c r="B3" s="521"/>
      <c r="C3" s="521"/>
      <c r="D3" s="521"/>
      <c r="E3" s="521"/>
      <c r="F3" s="522"/>
      <c r="AD3" t="s">
        <v>97</v>
      </c>
    </row>
    <row r="4" spans="1:59" ht="25.15" hidden="1" customHeight="1">
      <c r="A4" s="395" t="s">
        <v>9</v>
      </c>
      <c r="B4" s="520"/>
      <c r="C4" s="521"/>
      <c r="D4" s="521"/>
      <c r="E4" s="521"/>
      <c r="F4" s="522"/>
      <c r="AD4" t="s">
        <v>98</v>
      </c>
    </row>
    <row r="5" spans="1:59" hidden="1">
      <c r="A5" s="402" t="s">
        <v>2125</v>
      </c>
      <c r="B5" s="418"/>
      <c r="C5" s="419"/>
      <c r="D5" s="420"/>
      <c r="E5" s="399"/>
      <c r="F5" s="400"/>
      <c r="AD5" t="s">
        <v>2126</v>
      </c>
    </row>
    <row r="6" spans="1:59" ht="135">
      <c r="A6" s="421"/>
      <c r="B6" s="288" t="s">
        <v>2127</v>
      </c>
      <c r="C6" s="290"/>
      <c r="D6" s="290"/>
    </row>
    <row r="7" spans="1:59" ht="45">
      <c r="A7" s="421"/>
      <c r="B7" s="288" t="s">
        <v>2128</v>
      </c>
      <c r="C7" s="290"/>
      <c r="D7" s="290"/>
    </row>
    <row r="8" spans="1:59" ht="22.5">
      <c r="A8" s="421"/>
      <c r="B8" s="288" t="s">
        <v>2129</v>
      </c>
      <c r="C8" s="290"/>
      <c r="D8" s="290"/>
    </row>
    <row r="9" spans="1:59" ht="38.25">
      <c r="A9" s="422" t="s">
        <v>99</v>
      </c>
      <c r="B9" s="423" t="s">
        <v>101</v>
      </c>
      <c r="C9" s="424" t="s">
        <v>102</v>
      </c>
      <c r="D9" s="438" t="s">
        <v>1324</v>
      </c>
      <c r="E9" s="396" t="s">
        <v>1325</v>
      </c>
      <c r="F9" s="396" t="s">
        <v>27</v>
      </c>
      <c r="G9" s="406" t="s">
        <v>28</v>
      </c>
      <c r="H9" s="406" t="s">
        <v>105</v>
      </c>
      <c r="I9" s="406" t="s">
        <v>29</v>
      </c>
      <c r="J9" s="406" t="s">
        <v>106</v>
      </c>
      <c r="K9" s="406" t="s">
        <v>107</v>
      </c>
      <c r="L9" s="406" t="s">
        <v>1971</v>
      </c>
      <c r="M9" s="406" t="s">
        <v>1972</v>
      </c>
      <c r="N9" s="406" t="s">
        <v>1973</v>
      </c>
      <c r="O9" s="406" t="s">
        <v>1974</v>
      </c>
      <c r="P9" s="406" t="s">
        <v>1975</v>
      </c>
      <c r="Q9" s="406" t="s">
        <v>113</v>
      </c>
      <c r="R9" s="406" t="s">
        <v>1976</v>
      </c>
      <c r="S9" s="406" t="s">
        <v>116</v>
      </c>
      <c r="T9" s="406" t="s">
        <v>117</v>
      </c>
    </row>
    <row r="10" spans="1:59" ht="15">
      <c r="A10" s="425" t="s">
        <v>120</v>
      </c>
      <c r="B10" s="289" t="s">
        <v>1387</v>
      </c>
      <c r="C10" s="46"/>
      <c r="D10" s="414"/>
      <c r="E10" s="287"/>
      <c r="F10" s="426">
        <f>SUM(F11:F28)</f>
        <v>0</v>
      </c>
      <c r="G10" s="287"/>
      <c r="H10" s="287">
        <f>SUM(H11:H27)</f>
        <v>0</v>
      </c>
      <c r="I10" s="287"/>
      <c r="J10" s="287">
        <f>SUM(J11:J27)</f>
        <v>0</v>
      </c>
      <c r="K10" s="287"/>
      <c r="L10" s="287">
        <f>SUM(L11:L27)</f>
        <v>0</v>
      </c>
      <c r="M10" s="287"/>
      <c r="N10" s="287">
        <f>SUM(N11:N27)</f>
        <v>0.96000000000000008</v>
      </c>
      <c r="O10" s="287"/>
      <c r="P10" s="287">
        <f>SUM(P11:P27)</f>
        <v>0</v>
      </c>
      <c r="Q10" s="287"/>
      <c r="R10" s="287"/>
      <c r="S10" s="414"/>
      <c r="T10" s="287">
        <f>SUM(T11:T27)</f>
        <v>382.7</v>
      </c>
      <c r="W10" s="427"/>
      <c r="X10" s="427"/>
      <c r="Y10" s="427"/>
    </row>
    <row r="11" spans="1:59" ht="22.5" outlineLevel="1">
      <c r="A11" s="421">
        <v>1</v>
      </c>
      <c r="B11" s="288" t="s">
        <v>2158</v>
      </c>
      <c r="C11" s="286" t="s">
        <v>267</v>
      </c>
      <c r="D11" s="439">
        <v>980</v>
      </c>
      <c r="E11" s="412">
        <v>0</v>
      </c>
      <c r="F11" s="189">
        <f t="shared" ref="F11:F28" si="0">ROUND(D11*E11,2)</f>
        <v>0</v>
      </c>
      <c r="G11" s="412"/>
      <c r="H11" s="189">
        <f t="shared" ref="H11:H27" si="1">ROUND(D11*G11,2)</f>
        <v>0</v>
      </c>
      <c r="I11" s="412"/>
      <c r="J11" s="189">
        <f t="shared" ref="J11:J27" si="2">ROUND(D11*I11,2)</f>
        <v>0</v>
      </c>
      <c r="K11" s="189">
        <v>0</v>
      </c>
      <c r="L11" s="189">
        <f t="shared" ref="L11:L27" si="3">F11*(1+K11/100)</f>
        <v>0</v>
      </c>
      <c r="M11" s="189">
        <v>7.6000000000000004E-4</v>
      </c>
      <c r="N11" s="189">
        <f t="shared" ref="N11:N27" si="4">ROUND(D11*M11,2)</f>
        <v>0.74</v>
      </c>
      <c r="O11" s="189">
        <v>0</v>
      </c>
      <c r="P11" s="189">
        <f t="shared" ref="P11:P27" si="5">ROUND(D11*O11,2)</f>
        <v>0</v>
      </c>
      <c r="Q11" s="189"/>
      <c r="R11" s="189"/>
      <c r="S11" s="190">
        <v>0.29737999999999998</v>
      </c>
      <c r="T11" s="189">
        <f t="shared" ref="T11:T27" si="6">ROUND(D11*S11,2)</f>
        <v>291.43</v>
      </c>
      <c r="U11" s="15"/>
      <c r="V11" s="15"/>
      <c r="W11" s="427"/>
      <c r="X11" s="427"/>
      <c r="Y11" s="427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</row>
    <row r="12" spans="1:59" ht="22.5" outlineLevel="1">
      <c r="A12" s="421">
        <v>2</v>
      </c>
      <c r="B12" s="288" t="s">
        <v>2159</v>
      </c>
      <c r="C12" s="286" t="s">
        <v>267</v>
      </c>
      <c r="D12" s="439">
        <v>190</v>
      </c>
      <c r="E12" s="412">
        <v>0</v>
      </c>
      <c r="F12" s="189">
        <f t="shared" si="0"/>
        <v>0</v>
      </c>
      <c r="G12" s="412"/>
      <c r="H12" s="189">
        <f t="shared" si="1"/>
        <v>0</v>
      </c>
      <c r="I12" s="412"/>
      <c r="J12" s="189">
        <f t="shared" si="2"/>
        <v>0</v>
      </c>
      <c r="K12" s="189">
        <v>0</v>
      </c>
      <c r="L12" s="189">
        <f t="shared" si="3"/>
        <v>0</v>
      </c>
      <c r="M12" s="189">
        <v>8.8000000000000003E-4</v>
      </c>
      <c r="N12" s="189">
        <f t="shared" si="4"/>
        <v>0.17</v>
      </c>
      <c r="O12" s="189">
        <v>0</v>
      </c>
      <c r="P12" s="189">
        <f t="shared" si="5"/>
        <v>0</v>
      </c>
      <c r="Q12" s="189"/>
      <c r="R12" s="189"/>
      <c r="S12" s="190">
        <v>0.30737999999999999</v>
      </c>
      <c r="T12" s="189">
        <f t="shared" si="6"/>
        <v>58.4</v>
      </c>
      <c r="U12" s="15"/>
      <c r="V12" s="15"/>
      <c r="W12" s="427"/>
      <c r="X12" s="427"/>
      <c r="Y12" s="427"/>
      <c r="Z12" s="15"/>
      <c r="AA12" s="15"/>
      <c r="AB12" s="15"/>
      <c r="AC12" s="15"/>
      <c r="AD12" s="15" t="s">
        <v>1001</v>
      </c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</row>
    <row r="13" spans="1:59" ht="22.5" outlineLevel="1">
      <c r="A13" s="421">
        <v>3</v>
      </c>
      <c r="B13" s="288" t="s">
        <v>2160</v>
      </c>
      <c r="C13" s="286" t="s">
        <v>267</v>
      </c>
      <c r="D13" s="439">
        <v>85</v>
      </c>
      <c r="E13" s="412">
        <v>0</v>
      </c>
      <c r="F13" s="189">
        <f t="shared" si="0"/>
        <v>0</v>
      </c>
      <c r="G13" s="412"/>
      <c r="H13" s="189"/>
      <c r="I13" s="412"/>
      <c r="J13" s="189"/>
      <c r="K13" s="189"/>
      <c r="L13" s="189"/>
      <c r="M13" s="189"/>
      <c r="N13" s="189"/>
      <c r="O13" s="189"/>
      <c r="P13" s="189"/>
      <c r="Q13" s="189"/>
      <c r="R13" s="189"/>
      <c r="S13" s="190"/>
      <c r="T13" s="189"/>
      <c r="U13" s="15"/>
      <c r="V13" s="15"/>
      <c r="W13" s="427"/>
      <c r="X13" s="427"/>
      <c r="Y13" s="427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</row>
    <row r="14" spans="1:59" ht="22.5" outlineLevel="1">
      <c r="A14" s="421">
        <v>4</v>
      </c>
      <c r="B14" s="288" t="s">
        <v>2161</v>
      </c>
      <c r="C14" s="286" t="s">
        <v>267</v>
      </c>
      <c r="D14" s="439">
        <v>70</v>
      </c>
      <c r="E14" s="412">
        <v>0</v>
      </c>
      <c r="F14" s="189">
        <f t="shared" si="0"/>
        <v>0</v>
      </c>
      <c r="G14" s="412"/>
      <c r="H14" s="189"/>
      <c r="I14" s="412"/>
      <c r="J14" s="189"/>
      <c r="K14" s="189"/>
      <c r="L14" s="189"/>
      <c r="M14" s="189"/>
      <c r="N14" s="189"/>
      <c r="O14" s="189"/>
      <c r="P14" s="189"/>
      <c r="Q14" s="189"/>
      <c r="R14" s="189"/>
      <c r="S14" s="190"/>
      <c r="T14" s="189"/>
      <c r="U14" s="15"/>
      <c r="V14" s="15"/>
      <c r="W14" s="427"/>
      <c r="X14" s="427"/>
      <c r="Y14" s="427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</row>
    <row r="15" spans="1:59" ht="22.5" outlineLevel="1">
      <c r="A15" s="421">
        <v>5</v>
      </c>
      <c r="B15" s="288" t="s">
        <v>2162</v>
      </c>
      <c r="C15" s="286" t="s">
        <v>267</v>
      </c>
      <c r="D15" s="439">
        <v>45</v>
      </c>
      <c r="E15" s="412">
        <v>0</v>
      </c>
      <c r="F15" s="189">
        <f t="shared" si="0"/>
        <v>0</v>
      </c>
      <c r="G15" s="412"/>
      <c r="H15" s="189">
        <f t="shared" si="1"/>
        <v>0</v>
      </c>
      <c r="I15" s="412"/>
      <c r="J15" s="189">
        <f t="shared" si="2"/>
        <v>0</v>
      </c>
      <c r="K15" s="189"/>
      <c r="L15" s="189"/>
      <c r="M15" s="189"/>
      <c r="N15" s="189"/>
      <c r="O15" s="189"/>
      <c r="P15" s="189"/>
      <c r="Q15" s="189"/>
      <c r="R15" s="189"/>
      <c r="S15" s="190"/>
      <c r="T15" s="189"/>
      <c r="U15" s="15"/>
      <c r="V15" s="15"/>
      <c r="W15" s="427"/>
      <c r="X15" s="427"/>
      <c r="Y15" s="427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</row>
    <row r="16" spans="1:59" ht="22.5" outlineLevel="1">
      <c r="A16" s="421">
        <v>6</v>
      </c>
      <c r="B16" s="288" t="s">
        <v>2163</v>
      </c>
      <c r="C16" s="286" t="s">
        <v>267</v>
      </c>
      <c r="D16" s="439">
        <v>65</v>
      </c>
      <c r="E16" s="412">
        <v>0</v>
      </c>
      <c r="F16" s="189">
        <f t="shared" si="0"/>
        <v>0</v>
      </c>
      <c r="G16" s="412"/>
      <c r="H16" s="189"/>
      <c r="I16" s="412"/>
      <c r="J16" s="189"/>
      <c r="K16" s="189"/>
      <c r="L16" s="189"/>
      <c r="M16" s="189"/>
      <c r="N16" s="189"/>
      <c r="O16" s="189"/>
      <c r="P16" s="189"/>
      <c r="Q16" s="189"/>
      <c r="R16" s="189"/>
      <c r="S16" s="190"/>
      <c r="T16" s="189"/>
      <c r="U16" s="15"/>
      <c r="V16" s="15"/>
      <c r="W16" s="427"/>
      <c r="X16" s="427"/>
      <c r="Y16" s="427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</row>
    <row r="17" spans="1:59" ht="22.5" outlineLevel="1">
      <c r="A17" s="421">
        <v>7</v>
      </c>
      <c r="B17" s="288" t="s">
        <v>2164</v>
      </c>
      <c r="C17" s="286" t="s">
        <v>267</v>
      </c>
      <c r="D17" s="439">
        <v>95</v>
      </c>
      <c r="E17" s="412">
        <v>0</v>
      </c>
      <c r="F17" s="189">
        <f t="shared" si="0"/>
        <v>0</v>
      </c>
      <c r="G17" s="412"/>
      <c r="H17" s="189"/>
      <c r="I17" s="412"/>
      <c r="J17" s="189"/>
      <c r="K17" s="189"/>
      <c r="L17" s="189"/>
      <c r="M17" s="189"/>
      <c r="N17" s="189"/>
      <c r="O17" s="189"/>
      <c r="P17" s="189"/>
      <c r="Q17" s="189"/>
      <c r="R17" s="189"/>
      <c r="S17" s="190"/>
      <c r="T17" s="189"/>
      <c r="U17" s="15"/>
      <c r="V17" s="15"/>
      <c r="W17" s="427"/>
      <c r="X17" s="427"/>
      <c r="Y17" s="427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</row>
    <row r="18" spans="1:59" ht="22.5" outlineLevel="1">
      <c r="A18" s="421">
        <v>8</v>
      </c>
      <c r="B18" s="288" t="s">
        <v>2165</v>
      </c>
      <c r="C18" s="286" t="s">
        <v>267</v>
      </c>
      <c r="D18" s="439">
        <v>35</v>
      </c>
      <c r="E18" s="412">
        <v>0</v>
      </c>
      <c r="F18" s="189">
        <f t="shared" si="0"/>
        <v>0</v>
      </c>
      <c r="G18" s="412"/>
      <c r="H18" s="189"/>
      <c r="I18" s="412"/>
      <c r="J18" s="189"/>
      <c r="K18" s="189"/>
      <c r="L18" s="189"/>
      <c r="M18" s="189"/>
      <c r="N18" s="189"/>
      <c r="O18" s="189"/>
      <c r="P18" s="189"/>
      <c r="Q18" s="189"/>
      <c r="R18" s="189"/>
      <c r="S18" s="190"/>
      <c r="T18" s="189"/>
      <c r="U18" s="15"/>
      <c r="V18" s="15"/>
      <c r="W18" s="427"/>
      <c r="X18" s="427"/>
      <c r="Y18" s="427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</row>
    <row r="19" spans="1:59" ht="22.5" outlineLevel="1">
      <c r="A19" s="421">
        <v>9</v>
      </c>
      <c r="B19" s="288" t="s">
        <v>2166</v>
      </c>
      <c r="C19" s="286" t="s">
        <v>267</v>
      </c>
      <c r="D19" s="439">
        <f>D11</f>
        <v>980</v>
      </c>
      <c r="E19" s="412">
        <v>0</v>
      </c>
      <c r="F19" s="189">
        <f t="shared" si="0"/>
        <v>0</v>
      </c>
      <c r="G19" s="412"/>
      <c r="H19" s="189">
        <f t="shared" ref="H19" si="7">ROUND(D19*G19,2)</f>
        <v>0</v>
      </c>
      <c r="I19" s="412"/>
      <c r="J19" s="189">
        <f t="shared" ref="J19" si="8">ROUND(D19*I19,2)</f>
        <v>0</v>
      </c>
      <c r="K19" s="189">
        <v>0</v>
      </c>
      <c r="L19" s="189">
        <f t="shared" ref="L19" si="9">F19*(1+K19/100)</f>
        <v>0</v>
      </c>
      <c r="M19" s="189">
        <v>4.0000000000000003E-5</v>
      </c>
      <c r="N19" s="189">
        <f t="shared" ref="N19" si="10">ROUND(D19*M19,2)</f>
        <v>0.04</v>
      </c>
      <c r="O19" s="189">
        <v>0</v>
      </c>
      <c r="P19" s="189">
        <f t="shared" ref="P19" si="11">ROUND(D19*O19,2)</f>
        <v>0</v>
      </c>
      <c r="Q19" s="189"/>
      <c r="R19" s="189"/>
      <c r="S19" s="190">
        <v>0</v>
      </c>
      <c r="T19" s="189">
        <f t="shared" ref="T19" si="12">ROUND(D19*S19,2)</f>
        <v>0</v>
      </c>
      <c r="U19" s="15"/>
      <c r="V19" s="15"/>
      <c r="W19" s="427"/>
      <c r="X19" s="427"/>
      <c r="Y19" s="427"/>
      <c r="Z19" s="15"/>
      <c r="AA19" s="15"/>
      <c r="AB19" s="15"/>
      <c r="AC19" s="15"/>
      <c r="AD19" s="15" t="s">
        <v>2153</v>
      </c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</row>
    <row r="20" spans="1:59" ht="22.5" outlineLevel="1">
      <c r="A20" s="421">
        <v>10</v>
      </c>
      <c r="B20" s="288" t="s">
        <v>2167</v>
      </c>
      <c r="C20" s="286" t="s">
        <v>267</v>
      </c>
      <c r="D20" s="439">
        <f t="shared" ref="D20:D21" si="13">D12</f>
        <v>190</v>
      </c>
      <c r="E20" s="412">
        <v>0</v>
      </c>
      <c r="F20" s="189">
        <f t="shared" si="0"/>
        <v>0</v>
      </c>
      <c r="G20" s="412"/>
      <c r="H20" s="189"/>
      <c r="I20" s="412"/>
      <c r="J20" s="189"/>
      <c r="K20" s="189"/>
      <c r="L20" s="189"/>
      <c r="M20" s="189"/>
      <c r="N20" s="189"/>
      <c r="O20" s="189"/>
      <c r="P20" s="189"/>
      <c r="Q20" s="189"/>
      <c r="R20" s="189"/>
      <c r="S20" s="190"/>
      <c r="T20" s="189"/>
      <c r="U20" s="15"/>
      <c r="V20" s="15"/>
      <c r="W20" s="427"/>
      <c r="X20" s="427"/>
      <c r="Y20" s="427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</row>
    <row r="21" spans="1:59" ht="22.5" outlineLevel="1">
      <c r="A21" s="421">
        <v>11</v>
      </c>
      <c r="B21" s="288" t="s">
        <v>2168</v>
      </c>
      <c r="C21" s="286" t="s">
        <v>267</v>
      </c>
      <c r="D21" s="439">
        <f t="shared" si="13"/>
        <v>85</v>
      </c>
      <c r="E21" s="412">
        <v>0</v>
      </c>
      <c r="F21" s="189">
        <f t="shared" si="0"/>
        <v>0</v>
      </c>
      <c r="G21" s="412"/>
      <c r="H21" s="189"/>
      <c r="I21" s="412"/>
      <c r="J21" s="189"/>
      <c r="K21" s="189"/>
      <c r="L21" s="189"/>
      <c r="M21" s="189"/>
      <c r="N21" s="189"/>
      <c r="O21" s="189"/>
      <c r="P21" s="189"/>
      <c r="Q21" s="189"/>
      <c r="R21" s="189"/>
      <c r="S21" s="190"/>
      <c r="T21" s="189"/>
      <c r="U21" s="15"/>
      <c r="V21" s="15"/>
      <c r="W21" s="427"/>
      <c r="X21" s="427"/>
      <c r="Y21" s="427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</row>
    <row r="22" spans="1:59" ht="22.5" outlineLevel="1">
      <c r="A22" s="421">
        <v>12</v>
      </c>
      <c r="B22" s="288" t="s">
        <v>2169</v>
      </c>
      <c r="C22" s="286" t="s">
        <v>267</v>
      </c>
      <c r="D22" s="439">
        <f>D14</f>
        <v>70</v>
      </c>
      <c r="E22" s="412">
        <v>0</v>
      </c>
      <c r="F22" s="189">
        <f t="shared" si="0"/>
        <v>0</v>
      </c>
      <c r="G22" s="412"/>
      <c r="H22" s="189">
        <f t="shared" ref="H22:H23" si="14">ROUND(D22*G22,2)</f>
        <v>0</v>
      </c>
      <c r="I22" s="412"/>
      <c r="J22" s="189">
        <f t="shared" ref="J22:J23" si="15">ROUND(D22*I22,2)</f>
        <v>0</v>
      </c>
      <c r="K22" s="189">
        <v>0</v>
      </c>
      <c r="L22" s="189">
        <f t="shared" ref="L22:L23" si="16">F22*(1+K22/100)</f>
        <v>0</v>
      </c>
      <c r="M22" s="189">
        <v>4.0000000000000003E-5</v>
      </c>
      <c r="N22" s="189">
        <f t="shared" ref="N22:N23" si="17">ROUND(D22*M22,2)</f>
        <v>0</v>
      </c>
      <c r="O22" s="189">
        <v>0</v>
      </c>
      <c r="P22" s="189">
        <f t="shared" ref="P22:P23" si="18">ROUND(D22*O22,2)</f>
        <v>0</v>
      </c>
      <c r="Q22" s="189"/>
      <c r="R22" s="189"/>
      <c r="S22" s="190">
        <v>0</v>
      </c>
      <c r="T22" s="189">
        <f t="shared" ref="T22:T23" si="19">ROUND(D22*S22,2)</f>
        <v>0</v>
      </c>
      <c r="U22" s="15"/>
      <c r="V22" s="15"/>
      <c r="W22" s="427"/>
      <c r="X22" s="427"/>
      <c r="Y22" s="427"/>
      <c r="Z22" s="15"/>
      <c r="AA22" s="15"/>
      <c r="AB22" s="15"/>
      <c r="AC22" s="15"/>
      <c r="AD22" s="15" t="s">
        <v>2153</v>
      </c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</row>
    <row r="23" spans="1:59" ht="12" customHeight="1" outlineLevel="1">
      <c r="A23" s="421">
        <v>13</v>
      </c>
      <c r="B23" s="288" t="s">
        <v>2170</v>
      </c>
      <c r="C23" s="286" t="s">
        <v>267</v>
      </c>
      <c r="D23" s="439">
        <f>D15+D16+D17+D18</f>
        <v>240</v>
      </c>
      <c r="E23" s="412">
        <v>0</v>
      </c>
      <c r="F23" s="189">
        <f t="shared" si="0"/>
        <v>0</v>
      </c>
      <c r="G23" s="412"/>
      <c r="H23" s="189">
        <f t="shared" si="14"/>
        <v>0</v>
      </c>
      <c r="I23" s="412"/>
      <c r="J23" s="189">
        <f t="shared" si="15"/>
        <v>0</v>
      </c>
      <c r="K23" s="189">
        <v>0</v>
      </c>
      <c r="L23" s="189">
        <f t="shared" si="16"/>
        <v>0</v>
      </c>
      <c r="M23" s="189">
        <v>4.0000000000000003E-5</v>
      </c>
      <c r="N23" s="189">
        <f t="shared" si="17"/>
        <v>0.01</v>
      </c>
      <c r="O23" s="189">
        <v>0</v>
      </c>
      <c r="P23" s="189">
        <f t="shared" si="18"/>
        <v>0</v>
      </c>
      <c r="Q23" s="189"/>
      <c r="R23" s="189"/>
      <c r="S23" s="190">
        <v>0</v>
      </c>
      <c r="T23" s="189">
        <f t="shared" si="19"/>
        <v>0</v>
      </c>
      <c r="U23" s="15"/>
      <c r="V23" s="15"/>
      <c r="W23" s="427"/>
      <c r="X23" s="427"/>
      <c r="Y23" s="427"/>
      <c r="Z23" s="15"/>
      <c r="AA23" s="15"/>
      <c r="AB23" s="15"/>
      <c r="AC23" s="15"/>
      <c r="AD23" s="15" t="s">
        <v>2153</v>
      </c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</row>
    <row r="24" spans="1:59" ht="15" outlineLevel="1">
      <c r="A24" s="421">
        <v>14</v>
      </c>
      <c r="B24" s="288" t="s">
        <v>2171</v>
      </c>
      <c r="C24" s="290" t="s">
        <v>1329</v>
      </c>
      <c r="D24" s="439">
        <v>19</v>
      </c>
      <c r="E24" s="412">
        <v>0</v>
      </c>
      <c r="F24" s="189">
        <f t="shared" si="0"/>
        <v>0</v>
      </c>
      <c r="G24" s="412"/>
      <c r="H24" s="189"/>
      <c r="I24" s="412"/>
      <c r="J24" s="189"/>
      <c r="K24" s="189"/>
      <c r="L24" s="189"/>
      <c r="M24" s="189"/>
      <c r="N24" s="189"/>
      <c r="O24" s="189"/>
      <c r="P24" s="189"/>
      <c r="Q24" s="189"/>
      <c r="R24" s="189"/>
      <c r="S24" s="190"/>
      <c r="T24" s="189"/>
      <c r="U24" s="15"/>
      <c r="V24" s="15"/>
      <c r="W24" s="427"/>
      <c r="X24" s="427"/>
      <c r="Y24" s="427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</row>
    <row r="25" spans="1:59" ht="15" outlineLevel="1">
      <c r="A25" s="421">
        <v>15</v>
      </c>
      <c r="B25" s="288" t="s">
        <v>1346</v>
      </c>
      <c r="C25" s="290" t="s">
        <v>1329</v>
      </c>
      <c r="D25" s="439">
        <v>5</v>
      </c>
      <c r="E25" s="412">
        <v>0</v>
      </c>
      <c r="F25" s="189">
        <f t="shared" si="0"/>
        <v>0</v>
      </c>
      <c r="G25" s="412"/>
      <c r="H25" s="189"/>
      <c r="I25" s="412"/>
      <c r="J25" s="189"/>
      <c r="K25" s="189"/>
      <c r="L25" s="189"/>
      <c r="M25" s="189"/>
      <c r="N25" s="189"/>
      <c r="O25" s="189"/>
      <c r="P25" s="189"/>
      <c r="Q25" s="189"/>
      <c r="R25" s="189"/>
      <c r="S25" s="190"/>
      <c r="T25" s="189"/>
      <c r="U25" s="15"/>
      <c r="V25" s="15"/>
      <c r="W25" s="427"/>
      <c r="X25" s="427"/>
      <c r="Y25" s="427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</row>
    <row r="26" spans="1:59" ht="12" customHeight="1" outlineLevel="1">
      <c r="A26" s="421">
        <v>16</v>
      </c>
      <c r="B26" s="288" t="s">
        <v>1334</v>
      </c>
      <c r="C26" s="290" t="s">
        <v>859</v>
      </c>
      <c r="D26" s="439">
        <v>45</v>
      </c>
      <c r="E26" s="412">
        <v>0</v>
      </c>
      <c r="F26" s="189">
        <f t="shared" si="0"/>
        <v>0</v>
      </c>
      <c r="G26" s="412"/>
      <c r="H26" s="189">
        <f t="shared" si="1"/>
        <v>0</v>
      </c>
      <c r="I26" s="412"/>
      <c r="J26" s="189">
        <f t="shared" si="2"/>
        <v>0</v>
      </c>
      <c r="K26" s="189"/>
      <c r="L26" s="189"/>
      <c r="M26" s="189"/>
      <c r="N26" s="189"/>
      <c r="O26" s="189"/>
      <c r="P26" s="189"/>
      <c r="Q26" s="189"/>
      <c r="R26" s="189"/>
      <c r="S26" s="190"/>
      <c r="T26" s="189"/>
      <c r="U26" s="15"/>
      <c r="V26" s="15"/>
      <c r="W26" s="427"/>
      <c r="X26" s="427"/>
      <c r="Y26" s="427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</row>
    <row r="27" spans="1:59" outlineLevel="1">
      <c r="A27" s="421">
        <v>17</v>
      </c>
      <c r="B27" s="288" t="s">
        <v>1388</v>
      </c>
      <c r="C27" s="286" t="s">
        <v>267</v>
      </c>
      <c r="D27" s="190">
        <f>D11+D12+D13+D14+D15+D16+D17+D18</f>
        <v>1565</v>
      </c>
      <c r="E27" s="412">
        <v>0</v>
      </c>
      <c r="F27" s="189">
        <f t="shared" si="0"/>
        <v>0</v>
      </c>
      <c r="G27" s="412"/>
      <c r="H27" s="189">
        <f t="shared" si="1"/>
        <v>0</v>
      </c>
      <c r="I27" s="412"/>
      <c r="J27" s="189">
        <f t="shared" si="2"/>
        <v>0</v>
      </c>
      <c r="K27" s="189">
        <v>0</v>
      </c>
      <c r="L27" s="189">
        <f t="shared" si="3"/>
        <v>0</v>
      </c>
      <c r="M27" s="189">
        <v>0</v>
      </c>
      <c r="N27" s="189">
        <f t="shared" si="4"/>
        <v>0</v>
      </c>
      <c r="O27" s="189">
        <v>0</v>
      </c>
      <c r="P27" s="189">
        <f t="shared" si="5"/>
        <v>0</v>
      </c>
      <c r="Q27" s="189"/>
      <c r="R27" s="189"/>
      <c r="S27" s="190">
        <v>2.1000000000000001E-2</v>
      </c>
      <c r="T27" s="189">
        <f t="shared" si="6"/>
        <v>32.869999999999997</v>
      </c>
      <c r="U27" s="15"/>
      <c r="V27" s="15"/>
      <c r="W27" s="15"/>
      <c r="X27" s="15"/>
      <c r="Y27" s="15"/>
      <c r="Z27" s="15"/>
      <c r="AA27" s="15"/>
      <c r="AB27" s="15"/>
      <c r="AC27" s="15"/>
      <c r="AD27" s="15" t="s">
        <v>1001</v>
      </c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</row>
    <row r="28" spans="1:59" ht="22.5" outlineLevel="1">
      <c r="A28" s="421">
        <v>18</v>
      </c>
      <c r="B28" s="288" t="s">
        <v>1389</v>
      </c>
      <c r="C28" s="286" t="s">
        <v>1329</v>
      </c>
      <c r="D28" s="190">
        <v>2</v>
      </c>
      <c r="E28" s="412">
        <v>0</v>
      </c>
      <c r="F28" s="189">
        <f t="shared" si="0"/>
        <v>0</v>
      </c>
      <c r="G28" s="412"/>
      <c r="H28" s="189"/>
      <c r="I28" s="412"/>
      <c r="J28" s="189"/>
      <c r="K28" s="189"/>
      <c r="L28" s="189"/>
      <c r="M28" s="189"/>
      <c r="N28" s="189"/>
      <c r="O28" s="189"/>
      <c r="P28" s="189"/>
      <c r="Q28" s="189"/>
      <c r="R28" s="189"/>
      <c r="S28" s="190"/>
      <c r="T28" s="189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</row>
    <row r="29" spans="1:59">
      <c r="A29" s="425" t="s">
        <v>120</v>
      </c>
      <c r="B29" s="289" t="s">
        <v>1390</v>
      </c>
      <c r="C29" s="46"/>
      <c r="D29" s="414"/>
      <c r="E29" s="287"/>
      <c r="F29" s="426">
        <f>SUM(F30:F44)</f>
        <v>0</v>
      </c>
      <c r="G29" s="287"/>
      <c r="H29" s="287">
        <f>SUM(H30:H44)</f>
        <v>0</v>
      </c>
      <c r="I29" s="287"/>
      <c r="J29" s="287">
        <f>SUM(J30:J44)</f>
        <v>0</v>
      </c>
      <c r="K29" s="287"/>
      <c r="L29" s="287">
        <f>SUM(L30:L44)</f>
        <v>0</v>
      </c>
      <c r="M29" s="287"/>
      <c r="N29" s="287">
        <f>SUM(N30:N44)</f>
        <v>0</v>
      </c>
      <c r="O29" s="287"/>
      <c r="P29" s="287">
        <f>SUM(P30:P44)</f>
        <v>0</v>
      </c>
      <c r="Q29" s="287"/>
      <c r="R29" s="287"/>
      <c r="S29" s="414"/>
      <c r="T29" s="287">
        <f>SUM(T30:T44)</f>
        <v>0</v>
      </c>
      <c r="AD29" t="s">
        <v>121</v>
      </c>
    </row>
    <row r="30" spans="1:59" outlineLevel="1">
      <c r="A30" s="421">
        <v>19</v>
      </c>
      <c r="B30" s="288" t="s">
        <v>2022</v>
      </c>
      <c r="C30" s="294" t="s">
        <v>1329</v>
      </c>
      <c r="D30" s="439">
        <v>2</v>
      </c>
      <c r="E30" s="412">
        <v>0</v>
      </c>
      <c r="F30" s="189">
        <f t="shared" ref="F30:F51" si="20">ROUND(D30*E30,2)</f>
        <v>0</v>
      </c>
      <c r="G30" s="412"/>
      <c r="H30" s="189"/>
      <c r="I30" s="412"/>
      <c r="J30" s="189"/>
      <c r="K30" s="189"/>
      <c r="L30" s="189"/>
      <c r="M30" s="189"/>
      <c r="N30" s="189"/>
      <c r="O30" s="189"/>
      <c r="P30" s="189"/>
      <c r="Q30" s="189"/>
      <c r="R30" s="189"/>
      <c r="S30" s="190"/>
      <c r="T30" s="189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</row>
    <row r="31" spans="1:59" outlineLevel="1">
      <c r="A31" s="421">
        <v>20</v>
      </c>
      <c r="B31" s="288" t="s">
        <v>2023</v>
      </c>
      <c r="C31" s="294" t="s">
        <v>1329</v>
      </c>
      <c r="D31" s="439">
        <v>5</v>
      </c>
      <c r="E31" s="412">
        <v>0</v>
      </c>
      <c r="F31" s="189">
        <f t="shared" si="20"/>
        <v>0</v>
      </c>
      <c r="G31" s="412"/>
      <c r="H31" s="189"/>
      <c r="I31" s="412"/>
      <c r="J31" s="189"/>
      <c r="K31" s="189"/>
      <c r="L31" s="189"/>
      <c r="M31" s="189"/>
      <c r="N31" s="189"/>
      <c r="O31" s="189"/>
      <c r="P31" s="189"/>
      <c r="Q31" s="189"/>
      <c r="R31" s="189"/>
      <c r="S31" s="190"/>
      <c r="T31" s="189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</row>
    <row r="32" spans="1:59" outlineLevel="1">
      <c r="A32" s="421">
        <v>21</v>
      </c>
      <c r="B32" s="288" t="s">
        <v>2024</v>
      </c>
      <c r="C32" s="294" t="s">
        <v>1329</v>
      </c>
      <c r="D32" s="439">
        <v>10</v>
      </c>
      <c r="E32" s="412">
        <v>0</v>
      </c>
      <c r="F32" s="189">
        <f t="shared" si="20"/>
        <v>0</v>
      </c>
      <c r="G32" s="412"/>
      <c r="H32" s="189"/>
      <c r="I32" s="412"/>
      <c r="J32" s="189"/>
      <c r="K32" s="189"/>
      <c r="L32" s="189"/>
      <c r="M32" s="189"/>
      <c r="N32" s="189"/>
      <c r="O32" s="189"/>
      <c r="P32" s="189"/>
      <c r="Q32" s="189"/>
      <c r="R32" s="189"/>
      <c r="S32" s="190"/>
      <c r="T32" s="189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</row>
    <row r="33" spans="1:59" outlineLevel="1">
      <c r="A33" s="421">
        <v>22</v>
      </c>
      <c r="B33" s="288" t="s">
        <v>2025</v>
      </c>
      <c r="C33" s="294" t="s">
        <v>1329</v>
      </c>
      <c r="D33" s="439">
        <v>1</v>
      </c>
      <c r="E33" s="412">
        <v>0</v>
      </c>
      <c r="F33" s="189">
        <f t="shared" si="20"/>
        <v>0</v>
      </c>
      <c r="G33" s="412"/>
      <c r="H33" s="189"/>
      <c r="I33" s="412"/>
      <c r="J33" s="189"/>
      <c r="K33" s="189"/>
      <c r="L33" s="189"/>
      <c r="M33" s="189"/>
      <c r="N33" s="189"/>
      <c r="O33" s="189"/>
      <c r="P33" s="189"/>
      <c r="Q33" s="189"/>
      <c r="R33" s="189"/>
      <c r="S33" s="190"/>
      <c r="T33" s="189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</row>
    <row r="34" spans="1:59" outlineLevel="1">
      <c r="A34" s="421">
        <v>23</v>
      </c>
      <c r="B34" s="288" t="s">
        <v>2026</v>
      </c>
      <c r="C34" s="294" t="s">
        <v>1329</v>
      </c>
      <c r="D34" s="439">
        <v>3</v>
      </c>
      <c r="E34" s="412">
        <v>0</v>
      </c>
      <c r="F34" s="189">
        <f t="shared" si="20"/>
        <v>0</v>
      </c>
      <c r="G34" s="412"/>
      <c r="H34" s="189"/>
      <c r="I34" s="412"/>
      <c r="J34" s="189"/>
      <c r="K34" s="189"/>
      <c r="L34" s="189"/>
      <c r="M34" s="189"/>
      <c r="N34" s="189"/>
      <c r="O34" s="189"/>
      <c r="P34" s="189"/>
      <c r="Q34" s="189"/>
      <c r="R34" s="189"/>
      <c r="S34" s="190"/>
      <c r="T34" s="189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</row>
    <row r="35" spans="1:59" outlineLevel="1">
      <c r="A35" s="421">
        <v>24</v>
      </c>
      <c r="B35" s="288" t="s">
        <v>2027</v>
      </c>
      <c r="C35" s="294" t="s">
        <v>1329</v>
      </c>
      <c r="D35" s="439">
        <v>44</v>
      </c>
      <c r="E35" s="412">
        <v>0</v>
      </c>
      <c r="F35" s="189">
        <f t="shared" si="20"/>
        <v>0</v>
      </c>
      <c r="G35" s="412"/>
      <c r="H35" s="189"/>
      <c r="I35" s="412"/>
      <c r="J35" s="189"/>
      <c r="K35" s="189"/>
      <c r="L35" s="189"/>
      <c r="M35" s="189"/>
      <c r="N35" s="189"/>
      <c r="O35" s="189"/>
      <c r="P35" s="189"/>
      <c r="Q35" s="189"/>
      <c r="R35" s="189"/>
      <c r="S35" s="190"/>
      <c r="T35" s="189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</row>
    <row r="36" spans="1:59" outlineLevel="1">
      <c r="A36" s="421">
        <v>25</v>
      </c>
      <c r="B36" s="288" t="s">
        <v>1391</v>
      </c>
      <c r="C36" s="294" t="s">
        <v>1329</v>
      </c>
      <c r="D36" s="439">
        <v>54</v>
      </c>
      <c r="E36" s="412">
        <v>0</v>
      </c>
      <c r="F36" s="189">
        <f t="shared" si="20"/>
        <v>0</v>
      </c>
      <c r="G36" s="412"/>
      <c r="H36" s="189"/>
      <c r="I36" s="412"/>
      <c r="J36" s="189"/>
      <c r="K36" s="189"/>
      <c r="L36" s="189"/>
      <c r="M36" s="189"/>
      <c r="N36" s="189"/>
      <c r="O36" s="189"/>
      <c r="P36" s="189"/>
      <c r="Q36" s="189"/>
      <c r="R36" s="189"/>
      <c r="S36" s="190"/>
      <c r="T36" s="189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</row>
    <row r="37" spans="1:59" outlineLevel="1">
      <c r="A37" s="421">
        <v>26</v>
      </c>
      <c r="B37" s="288" t="s">
        <v>1392</v>
      </c>
      <c r="C37" s="294" t="s">
        <v>1329</v>
      </c>
      <c r="D37" s="439">
        <v>18</v>
      </c>
      <c r="E37" s="412">
        <v>0</v>
      </c>
      <c r="F37" s="189">
        <f t="shared" si="20"/>
        <v>0</v>
      </c>
      <c r="G37" s="412"/>
      <c r="H37" s="189"/>
      <c r="I37" s="412"/>
      <c r="J37" s="189"/>
      <c r="K37" s="189"/>
      <c r="L37" s="189"/>
      <c r="M37" s="189"/>
      <c r="N37" s="189"/>
      <c r="O37" s="189"/>
      <c r="P37" s="189"/>
      <c r="Q37" s="189"/>
      <c r="R37" s="189"/>
      <c r="S37" s="190"/>
      <c r="T37" s="189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</row>
    <row r="38" spans="1:59" outlineLevel="1">
      <c r="A38" s="421">
        <v>27</v>
      </c>
      <c r="B38" s="288" t="s">
        <v>2028</v>
      </c>
      <c r="C38" s="294" t="s">
        <v>1329</v>
      </c>
      <c r="D38" s="439">
        <v>2</v>
      </c>
      <c r="E38" s="412">
        <v>0</v>
      </c>
      <c r="F38" s="189">
        <f t="shared" si="20"/>
        <v>0</v>
      </c>
      <c r="G38" s="412"/>
      <c r="H38" s="189"/>
      <c r="I38" s="412"/>
      <c r="J38" s="189"/>
      <c r="K38" s="189"/>
      <c r="L38" s="189"/>
      <c r="M38" s="189"/>
      <c r="N38" s="189"/>
      <c r="O38" s="189"/>
      <c r="P38" s="189"/>
      <c r="Q38" s="189"/>
      <c r="R38" s="189"/>
      <c r="S38" s="190"/>
      <c r="T38" s="189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</row>
    <row r="39" spans="1:59" outlineLevel="1">
      <c r="A39" s="421">
        <v>28</v>
      </c>
      <c r="B39" s="288" t="s">
        <v>1393</v>
      </c>
      <c r="C39" s="294" t="s">
        <v>1329</v>
      </c>
      <c r="D39" s="439">
        <v>4</v>
      </c>
      <c r="E39" s="412">
        <v>0</v>
      </c>
      <c r="F39" s="189">
        <f t="shared" si="20"/>
        <v>0</v>
      </c>
      <c r="G39" s="412"/>
      <c r="H39" s="189"/>
      <c r="I39" s="412"/>
      <c r="J39" s="189"/>
      <c r="K39" s="189"/>
      <c r="L39" s="189"/>
      <c r="M39" s="189"/>
      <c r="N39" s="189"/>
      <c r="O39" s="189"/>
      <c r="P39" s="189"/>
      <c r="Q39" s="189"/>
      <c r="R39" s="189"/>
      <c r="S39" s="190"/>
      <c r="T39" s="189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</row>
    <row r="40" spans="1:59" outlineLevel="1">
      <c r="A40" s="421">
        <v>29</v>
      </c>
      <c r="B40" s="288" t="s">
        <v>2029</v>
      </c>
      <c r="C40" s="294" t="s">
        <v>1329</v>
      </c>
      <c r="D40" s="439">
        <v>3</v>
      </c>
      <c r="E40" s="412">
        <v>0</v>
      </c>
      <c r="F40" s="189">
        <f t="shared" si="20"/>
        <v>0</v>
      </c>
      <c r="G40" s="412"/>
      <c r="H40" s="189"/>
      <c r="I40" s="412"/>
      <c r="J40" s="189"/>
      <c r="K40" s="189"/>
      <c r="L40" s="189"/>
      <c r="M40" s="189"/>
      <c r="N40" s="189"/>
      <c r="O40" s="189"/>
      <c r="P40" s="189"/>
      <c r="Q40" s="189"/>
      <c r="R40" s="189"/>
      <c r="S40" s="190"/>
      <c r="T40" s="189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</row>
    <row r="41" spans="1:59" outlineLevel="1">
      <c r="A41" s="421">
        <v>30</v>
      </c>
      <c r="B41" s="288" t="s">
        <v>2030</v>
      </c>
      <c r="C41" s="294" t="s">
        <v>1329</v>
      </c>
      <c r="D41" s="439">
        <v>1</v>
      </c>
      <c r="E41" s="412">
        <v>0</v>
      </c>
      <c r="F41" s="189">
        <f t="shared" si="20"/>
        <v>0</v>
      </c>
      <c r="G41" s="412"/>
      <c r="H41" s="189"/>
      <c r="I41" s="412"/>
      <c r="J41" s="189"/>
      <c r="K41" s="189"/>
      <c r="L41" s="189"/>
      <c r="M41" s="189"/>
      <c r="N41" s="189"/>
      <c r="O41" s="189"/>
      <c r="P41" s="189"/>
      <c r="Q41" s="189"/>
      <c r="R41" s="189"/>
      <c r="S41" s="190"/>
      <c r="T41" s="189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</row>
    <row r="42" spans="1:59" outlineLevel="1">
      <c r="A42" s="421">
        <v>31</v>
      </c>
      <c r="B42" s="288" t="s">
        <v>2031</v>
      </c>
      <c r="C42" s="294" t="s">
        <v>1329</v>
      </c>
      <c r="D42" s="439">
        <v>9</v>
      </c>
      <c r="E42" s="412">
        <v>0</v>
      </c>
      <c r="F42" s="189">
        <f t="shared" si="20"/>
        <v>0</v>
      </c>
      <c r="G42" s="412"/>
      <c r="H42" s="189"/>
      <c r="I42" s="412"/>
      <c r="J42" s="189"/>
      <c r="K42" s="189"/>
      <c r="L42" s="189"/>
      <c r="M42" s="189"/>
      <c r="N42" s="189"/>
      <c r="O42" s="189"/>
      <c r="P42" s="189"/>
      <c r="Q42" s="189"/>
      <c r="R42" s="189"/>
      <c r="S42" s="190"/>
      <c r="T42" s="189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</row>
    <row r="43" spans="1:59" outlineLevel="1">
      <c r="A43" s="421">
        <v>32</v>
      </c>
      <c r="B43" s="288" t="s">
        <v>1394</v>
      </c>
      <c r="C43" s="294" t="s">
        <v>1329</v>
      </c>
      <c r="D43" s="439">
        <v>10</v>
      </c>
      <c r="E43" s="412">
        <v>0</v>
      </c>
      <c r="F43" s="189">
        <f t="shared" si="20"/>
        <v>0</v>
      </c>
      <c r="G43" s="412"/>
      <c r="H43" s="189"/>
      <c r="I43" s="412"/>
      <c r="J43" s="189"/>
      <c r="K43" s="189"/>
      <c r="L43" s="189"/>
      <c r="M43" s="189"/>
      <c r="N43" s="189"/>
      <c r="O43" s="189"/>
      <c r="P43" s="189"/>
      <c r="Q43" s="189"/>
      <c r="R43" s="189"/>
      <c r="S43" s="190"/>
      <c r="T43" s="189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</row>
    <row r="44" spans="1:59" outlineLevel="1">
      <c r="A44" s="421">
        <v>33</v>
      </c>
      <c r="B44" s="288" t="s">
        <v>2172</v>
      </c>
      <c r="C44" s="294" t="s">
        <v>1329</v>
      </c>
      <c r="D44" s="190">
        <f>SUM(D30:D43)</f>
        <v>166</v>
      </c>
      <c r="E44" s="412">
        <v>0</v>
      </c>
      <c r="F44" s="189">
        <f t="shared" si="20"/>
        <v>0</v>
      </c>
      <c r="G44" s="412"/>
      <c r="H44" s="189"/>
      <c r="I44" s="412"/>
      <c r="J44" s="189"/>
      <c r="K44" s="189"/>
      <c r="L44" s="189"/>
      <c r="M44" s="189"/>
      <c r="N44" s="189"/>
      <c r="O44" s="189"/>
      <c r="P44" s="189"/>
      <c r="Q44" s="189"/>
      <c r="R44" s="189"/>
      <c r="S44" s="190"/>
      <c r="T44" s="189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</row>
    <row r="45" spans="1:59" outlineLevel="1">
      <c r="A45" s="428" t="s">
        <v>120</v>
      </c>
      <c r="B45" s="429" t="s">
        <v>1395</v>
      </c>
      <c r="C45" s="289"/>
      <c r="D45" s="440"/>
      <c r="E45" s="287"/>
      <c r="F45" s="426">
        <f>SUM(F46:F51)</f>
        <v>0</v>
      </c>
      <c r="G45" s="412"/>
      <c r="H45" s="189"/>
      <c r="I45" s="412"/>
      <c r="J45" s="189"/>
      <c r="K45" s="189"/>
      <c r="L45" s="189"/>
      <c r="M45" s="189"/>
      <c r="N45" s="189"/>
      <c r="O45" s="189"/>
      <c r="P45" s="189"/>
      <c r="Q45" s="189"/>
      <c r="R45" s="189"/>
      <c r="S45" s="190"/>
      <c r="T45" s="189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</row>
    <row r="46" spans="1:59" outlineLevel="1">
      <c r="A46" s="430">
        <v>34</v>
      </c>
      <c r="B46" s="288" t="s">
        <v>1396</v>
      </c>
      <c r="C46" s="300" t="s">
        <v>1329</v>
      </c>
      <c r="D46" s="190">
        <v>166</v>
      </c>
      <c r="E46" s="412">
        <v>0</v>
      </c>
      <c r="F46" s="189">
        <f t="shared" si="20"/>
        <v>0</v>
      </c>
      <c r="G46" s="412"/>
      <c r="H46" s="189"/>
      <c r="I46" s="412"/>
      <c r="J46" s="189"/>
      <c r="K46" s="189"/>
      <c r="L46" s="189"/>
      <c r="M46" s="189"/>
      <c r="N46" s="189"/>
      <c r="O46" s="189"/>
      <c r="P46" s="189"/>
      <c r="Q46" s="189"/>
      <c r="R46" s="189"/>
      <c r="S46" s="190"/>
      <c r="T46" s="189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</row>
    <row r="47" spans="1:59" outlineLevel="1">
      <c r="A47" s="430">
        <v>35</v>
      </c>
      <c r="B47" s="288" t="s">
        <v>1397</v>
      </c>
      <c r="C47" s="294" t="s">
        <v>1329</v>
      </c>
      <c r="D47" s="190">
        <v>126</v>
      </c>
      <c r="E47" s="412">
        <v>0</v>
      </c>
      <c r="F47" s="189">
        <f t="shared" si="20"/>
        <v>0</v>
      </c>
      <c r="G47" s="412"/>
      <c r="H47" s="189"/>
      <c r="I47" s="412"/>
      <c r="J47" s="189"/>
      <c r="K47" s="189"/>
      <c r="L47" s="189"/>
      <c r="M47" s="189"/>
      <c r="N47" s="189"/>
      <c r="O47" s="189"/>
      <c r="P47" s="189"/>
      <c r="Q47" s="189"/>
      <c r="R47" s="189"/>
      <c r="S47" s="190"/>
      <c r="T47" s="189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</row>
    <row r="48" spans="1:59" outlineLevel="1">
      <c r="A48" s="430">
        <v>36</v>
      </c>
      <c r="B48" s="288" t="s">
        <v>1398</v>
      </c>
      <c r="C48" s="294" t="s">
        <v>1329</v>
      </c>
      <c r="D48" s="190">
        <v>160</v>
      </c>
      <c r="E48" s="412">
        <v>0</v>
      </c>
      <c r="F48" s="189">
        <f t="shared" si="20"/>
        <v>0</v>
      </c>
      <c r="G48" s="412"/>
      <c r="H48" s="189"/>
      <c r="I48" s="412"/>
      <c r="J48" s="189"/>
      <c r="K48" s="189"/>
      <c r="L48" s="189"/>
      <c r="M48" s="189"/>
      <c r="N48" s="189"/>
      <c r="O48" s="189"/>
      <c r="P48" s="189"/>
      <c r="Q48" s="189"/>
      <c r="R48" s="189"/>
      <c r="S48" s="190"/>
      <c r="T48" s="189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</row>
    <row r="49" spans="1:59" outlineLevel="1">
      <c r="A49" s="430">
        <v>37</v>
      </c>
      <c r="B49" s="288" t="s">
        <v>1399</v>
      </c>
      <c r="C49" s="294" t="s">
        <v>1329</v>
      </c>
      <c r="D49" s="190">
        <v>38</v>
      </c>
      <c r="E49" s="412">
        <v>0</v>
      </c>
      <c r="F49" s="189">
        <f t="shared" si="20"/>
        <v>0</v>
      </c>
      <c r="G49" s="412"/>
      <c r="H49" s="189"/>
      <c r="I49" s="412"/>
      <c r="J49" s="189"/>
      <c r="K49" s="189"/>
      <c r="L49" s="189"/>
      <c r="M49" s="189"/>
      <c r="N49" s="189"/>
      <c r="O49" s="189"/>
      <c r="P49" s="189"/>
      <c r="Q49" s="189"/>
      <c r="R49" s="189"/>
      <c r="S49" s="190"/>
      <c r="T49" s="189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</row>
    <row r="50" spans="1:59" outlineLevel="1">
      <c r="A50" s="430">
        <v>38</v>
      </c>
      <c r="B50" s="288" t="s">
        <v>1400</v>
      </c>
      <c r="C50" s="286" t="s">
        <v>1329</v>
      </c>
      <c r="D50" s="190">
        <v>18</v>
      </c>
      <c r="E50" s="412">
        <v>0</v>
      </c>
      <c r="F50" s="189">
        <f t="shared" si="20"/>
        <v>0</v>
      </c>
      <c r="G50" s="412"/>
      <c r="H50" s="189"/>
      <c r="I50" s="412"/>
      <c r="J50" s="189"/>
      <c r="K50" s="189"/>
      <c r="L50" s="189"/>
      <c r="M50" s="189"/>
      <c r="N50" s="189"/>
      <c r="O50" s="189"/>
      <c r="P50" s="189"/>
      <c r="Q50" s="189"/>
      <c r="R50" s="189"/>
      <c r="S50" s="190"/>
      <c r="T50" s="189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</row>
    <row r="51" spans="1:59" outlineLevel="1">
      <c r="A51" s="430">
        <v>39</v>
      </c>
      <c r="B51" s="288" t="s">
        <v>1401</v>
      </c>
      <c r="C51" s="294" t="s">
        <v>1329</v>
      </c>
      <c r="D51" s="190">
        <v>22</v>
      </c>
      <c r="E51" s="412">
        <v>0</v>
      </c>
      <c r="F51" s="189">
        <f t="shared" si="20"/>
        <v>0</v>
      </c>
      <c r="G51" s="412"/>
      <c r="H51" s="189"/>
      <c r="I51" s="412"/>
      <c r="J51" s="189"/>
      <c r="K51" s="189"/>
      <c r="L51" s="189"/>
      <c r="M51" s="189"/>
      <c r="N51" s="189"/>
      <c r="O51" s="189"/>
      <c r="P51" s="189"/>
      <c r="Q51" s="189"/>
      <c r="R51" s="189"/>
      <c r="S51" s="190"/>
      <c r="T51" s="189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</row>
    <row r="52" spans="1:59">
      <c r="A52" s="425" t="s">
        <v>120</v>
      </c>
      <c r="B52" s="289" t="s">
        <v>25</v>
      </c>
      <c r="C52" s="46"/>
      <c r="D52" s="414"/>
      <c r="E52" s="287"/>
      <c r="F52" s="426">
        <f>SUM(F53:F64)</f>
        <v>0</v>
      </c>
      <c r="G52" s="287"/>
      <c r="H52" s="287">
        <f>SUM(H53:H64)</f>
        <v>0</v>
      </c>
      <c r="I52" s="287"/>
      <c r="J52" s="287">
        <f>SUM(J53:J64)</f>
        <v>0</v>
      </c>
      <c r="K52" s="287"/>
      <c r="L52" s="287">
        <f>SUM(L53:L64)</f>
        <v>0</v>
      </c>
      <c r="M52" s="287"/>
      <c r="N52" s="287">
        <f>SUM(N53:N64)</f>
        <v>0</v>
      </c>
      <c r="O52" s="287"/>
      <c r="P52" s="287">
        <f>SUM(P53:P64)</f>
        <v>0</v>
      </c>
      <c r="Q52" s="287"/>
      <c r="R52" s="287"/>
      <c r="S52" s="414"/>
      <c r="T52" s="287">
        <f>SUM(T53:T64)</f>
        <v>0</v>
      </c>
      <c r="AD52" t="s">
        <v>121</v>
      </c>
    </row>
    <row r="53" spans="1:59" outlineLevel="1">
      <c r="A53" s="421">
        <v>40</v>
      </c>
      <c r="B53" s="432" t="s">
        <v>1402</v>
      </c>
      <c r="C53" s="286" t="s">
        <v>873</v>
      </c>
      <c r="D53" s="190">
        <v>12</v>
      </c>
      <c r="E53" s="412">
        <v>0</v>
      </c>
      <c r="F53" s="433">
        <f>D53*E53</f>
        <v>0</v>
      </c>
      <c r="G53" s="412"/>
      <c r="H53" s="189">
        <f>ROUND(D53*G53,2)</f>
        <v>0</v>
      </c>
      <c r="I53" s="412"/>
      <c r="J53" s="189">
        <f>ROUND(D53*I53,2)</f>
        <v>0</v>
      </c>
      <c r="K53" s="189">
        <v>0</v>
      </c>
      <c r="L53" s="189">
        <f>F53*(1+K53/100)</f>
        <v>0</v>
      </c>
      <c r="M53" s="189">
        <v>0</v>
      </c>
      <c r="N53" s="189">
        <f>ROUND(D53*M53,2)</f>
        <v>0</v>
      </c>
      <c r="O53" s="189">
        <v>0</v>
      </c>
      <c r="P53" s="189">
        <f>ROUND(D53*O53,2)</f>
        <v>0</v>
      </c>
      <c r="Q53" s="189"/>
      <c r="R53" s="189"/>
      <c r="S53" s="190">
        <v>0</v>
      </c>
      <c r="T53" s="189">
        <f>ROUND(D53*S53,2)</f>
        <v>0</v>
      </c>
      <c r="U53" s="15"/>
      <c r="V53" s="15"/>
      <c r="W53" s="15"/>
      <c r="X53" s="15"/>
      <c r="Y53" s="15"/>
      <c r="Z53" s="15"/>
      <c r="AA53" s="15"/>
      <c r="AB53" s="15"/>
      <c r="AC53" s="15"/>
      <c r="AD53" s="15" t="s">
        <v>1001</v>
      </c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</row>
    <row r="54" spans="1:59" outlineLevel="1">
      <c r="A54" s="421">
        <v>41</v>
      </c>
      <c r="B54" s="288" t="s">
        <v>1403</v>
      </c>
      <c r="C54" s="286" t="s">
        <v>267</v>
      </c>
      <c r="D54" s="441">
        <f>D27</f>
        <v>1565</v>
      </c>
      <c r="E54" s="412">
        <v>0</v>
      </c>
      <c r="F54" s="189">
        <f>D54*E54</f>
        <v>0</v>
      </c>
      <c r="G54" s="412"/>
      <c r="H54" s="189"/>
      <c r="I54" s="412"/>
      <c r="J54" s="189"/>
      <c r="K54" s="189"/>
      <c r="L54" s="189"/>
      <c r="M54" s="189"/>
      <c r="N54" s="189"/>
      <c r="O54" s="189"/>
      <c r="P54" s="189"/>
      <c r="Q54" s="189"/>
      <c r="R54" s="189"/>
      <c r="S54" s="190"/>
      <c r="T54" s="189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</row>
    <row r="55" spans="1:59" outlineLevel="1">
      <c r="A55" s="421">
        <v>42</v>
      </c>
      <c r="B55" s="288" t="s">
        <v>1404</v>
      </c>
      <c r="C55" s="286" t="s">
        <v>286</v>
      </c>
      <c r="D55" s="190">
        <v>2</v>
      </c>
      <c r="E55" s="412">
        <v>0</v>
      </c>
      <c r="F55" s="189">
        <f>D55*E55</f>
        <v>0</v>
      </c>
      <c r="G55" s="412"/>
      <c r="H55" s="189"/>
      <c r="I55" s="412"/>
      <c r="J55" s="189"/>
      <c r="K55" s="189"/>
      <c r="L55" s="189"/>
      <c r="M55" s="189"/>
      <c r="N55" s="189"/>
      <c r="O55" s="189"/>
      <c r="P55" s="189"/>
      <c r="Q55" s="189"/>
      <c r="R55" s="189"/>
      <c r="S55" s="190"/>
      <c r="T55" s="189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</row>
    <row r="56" spans="1:59" outlineLevel="1">
      <c r="A56" s="421">
        <v>43</v>
      </c>
      <c r="B56" s="288" t="s">
        <v>1405</v>
      </c>
      <c r="C56" s="286" t="s">
        <v>267</v>
      </c>
      <c r="D56" s="190">
        <f>D11+D12+D13+D14+D15+D16+D17+D18</f>
        <v>1565</v>
      </c>
      <c r="E56" s="412">
        <v>0</v>
      </c>
      <c r="F56" s="189">
        <f>D56*E56</f>
        <v>0</v>
      </c>
      <c r="G56" s="412"/>
      <c r="H56" s="189"/>
      <c r="I56" s="412"/>
      <c r="J56" s="189"/>
      <c r="K56" s="189"/>
      <c r="L56" s="189"/>
      <c r="M56" s="189"/>
      <c r="N56" s="189"/>
      <c r="O56" s="189"/>
      <c r="P56" s="189"/>
      <c r="Q56" s="189"/>
      <c r="R56" s="189"/>
      <c r="S56" s="190"/>
      <c r="T56" s="189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</row>
    <row r="57" spans="1:59" ht="22.5" outlineLevel="1">
      <c r="A57" s="421">
        <v>44</v>
      </c>
      <c r="B57" s="288" t="s">
        <v>1406</v>
      </c>
      <c r="C57" s="286" t="s">
        <v>286</v>
      </c>
      <c r="D57" s="190">
        <f>DD3826+D34+D35+D36+D37+D38+D39+D43+D41+D40+D32+D30+D31+D33+D42</f>
        <v>166</v>
      </c>
      <c r="E57" s="412">
        <v>0</v>
      </c>
      <c r="F57" s="189">
        <f>D57*E57</f>
        <v>0</v>
      </c>
      <c r="G57" s="412"/>
      <c r="H57" s="189"/>
      <c r="I57" s="412"/>
      <c r="J57" s="189"/>
      <c r="K57" s="189"/>
      <c r="L57" s="189"/>
      <c r="M57" s="189"/>
      <c r="N57" s="189"/>
      <c r="O57" s="189"/>
      <c r="P57" s="189"/>
      <c r="Q57" s="189"/>
      <c r="R57" s="189"/>
      <c r="S57" s="190"/>
      <c r="T57" s="189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</row>
    <row r="58" spans="1:59" outlineLevel="1">
      <c r="A58" s="421">
        <v>45</v>
      </c>
      <c r="B58" s="288" t="s">
        <v>2032</v>
      </c>
      <c r="C58" s="286" t="s">
        <v>873</v>
      </c>
      <c r="D58" s="190">
        <v>8</v>
      </c>
      <c r="E58" s="412">
        <v>0</v>
      </c>
      <c r="F58" s="189">
        <f t="shared" ref="F58:F64" si="21">D58*E58</f>
        <v>0</v>
      </c>
      <c r="G58" s="412"/>
      <c r="H58" s="189"/>
      <c r="I58" s="412"/>
      <c r="J58" s="189"/>
      <c r="K58" s="189"/>
      <c r="L58" s="189"/>
      <c r="M58" s="189"/>
      <c r="N58" s="189"/>
      <c r="O58" s="189"/>
      <c r="P58" s="189"/>
      <c r="Q58" s="189"/>
      <c r="R58" s="189"/>
      <c r="S58" s="190"/>
      <c r="T58" s="189"/>
      <c r="U58" s="15"/>
      <c r="V58" s="15"/>
      <c r="W58" s="15">
        <f>4000000*1.08</f>
        <v>4320000</v>
      </c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</row>
    <row r="59" spans="1:59" outlineLevel="1">
      <c r="A59" s="421">
        <v>46</v>
      </c>
      <c r="B59" s="288" t="s">
        <v>1407</v>
      </c>
      <c r="C59" s="286" t="s">
        <v>873</v>
      </c>
      <c r="D59" s="190">
        <v>48</v>
      </c>
      <c r="E59" s="412">
        <v>0</v>
      </c>
      <c r="F59" s="189">
        <f t="shared" si="21"/>
        <v>0</v>
      </c>
      <c r="G59" s="412"/>
      <c r="H59" s="189"/>
      <c r="I59" s="412"/>
      <c r="J59" s="189"/>
      <c r="K59" s="189"/>
      <c r="L59" s="189"/>
      <c r="M59" s="189"/>
      <c r="N59" s="189"/>
      <c r="O59" s="189"/>
      <c r="P59" s="189"/>
      <c r="Q59" s="189"/>
      <c r="R59" s="189"/>
      <c r="S59" s="190"/>
      <c r="T59" s="189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</row>
    <row r="60" spans="1:59" outlineLevel="1">
      <c r="A60" s="421">
        <v>47</v>
      </c>
      <c r="B60" s="288" t="s">
        <v>1379</v>
      </c>
      <c r="C60" s="294" t="s">
        <v>873</v>
      </c>
      <c r="D60" s="21">
        <v>40</v>
      </c>
      <c r="E60" s="412">
        <v>0</v>
      </c>
      <c r="F60" s="189">
        <f t="shared" si="21"/>
        <v>0</v>
      </c>
      <c r="G60" s="412"/>
      <c r="H60" s="189"/>
      <c r="I60" s="412"/>
      <c r="J60" s="189"/>
      <c r="K60" s="189"/>
      <c r="L60" s="189"/>
      <c r="M60" s="189"/>
      <c r="N60" s="189"/>
      <c r="O60" s="189"/>
      <c r="P60" s="189"/>
      <c r="Q60" s="189"/>
      <c r="R60" s="189"/>
      <c r="S60" s="190"/>
      <c r="T60" s="189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</row>
    <row r="61" spans="1:59" outlineLevel="1">
      <c r="A61" s="421">
        <v>48</v>
      </c>
      <c r="B61" s="288" t="s">
        <v>1380</v>
      </c>
      <c r="C61" s="294" t="s">
        <v>873</v>
      </c>
      <c r="D61" s="21">
        <v>20</v>
      </c>
      <c r="E61" s="412">
        <v>0</v>
      </c>
      <c r="F61" s="189">
        <f t="shared" si="21"/>
        <v>0</v>
      </c>
      <c r="G61" s="412"/>
      <c r="H61" s="189"/>
      <c r="I61" s="412"/>
      <c r="J61" s="189"/>
      <c r="K61" s="189"/>
      <c r="L61" s="189"/>
      <c r="M61" s="189"/>
      <c r="N61" s="189"/>
      <c r="O61" s="189"/>
      <c r="P61" s="189"/>
      <c r="Q61" s="189"/>
      <c r="R61" s="189"/>
      <c r="S61" s="190"/>
      <c r="T61" s="189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</row>
    <row r="62" spans="1:59" outlineLevel="1">
      <c r="A62" s="421">
        <v>49</v>
      </c>
      <c r="B62" s="288" t="s">
        <v>1383</v>
      </c>
      <c r="C62" s="294" t="s">
        <v>286</v>
      </c>
      <c r="D62" s="21">
        <v>1</v>
      </c>
      <c r="E62" s="412">
        <v>0</v>
      </c>
      <c r="F62" s="189">
        <f t="shared" si="21"/>
        <v>0</v>
      </c>
      <c r="G62" s="412"/>
      <c r="H62" s="189"/>
      <c r="I62" s="412"/>
      <c r="J62" s="189"/>
      <c r="K62" s="189"/>
      <c r="L62" s="189"/>
      <c r="M62" s="189"/>
      <c r="N62" s="189"/>
      <c r="O62" s="189"/>
      <c r="P62" s="189"/>
      <c r="Q62" s="189"/>
      <c r="R62" s="189"/>
      <c r="S62" s="190"/>
      <c r="T62" s="189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</row>
    <row r="63" spans="1:59" outlineLevel="1">
      <c r="A63" s="421">
        <v>50</v>
      </c>
      <c r="B63" s="288" t="s">
        <v>1386</v>
      </c>
      <c r="C63" s="294" t="s">
        <v>286</v>
      </c>
      <c r="D63" s="21">
        <v>1</v>
      </c>
      <c r="E63" s="412">
        <v>0</v>
      </c>
      <c r="F63" s="189">
        <f t="shared" si="21"/>
        <v>0</v>
      </c>
      <c r="G63" s="412"/>
      <c r="H63" s="189"/>
      <c r="I63" s="412"/>
      <c r="J63" s="189"/>
      <c r="K63" s="189"/>
      <c r="L63" s="189"/>
      <c r="M63" s="189"/>
      <c r="N63" s="189"/>
      <c r="O63" s="189"/>
      <c r="P63" s="189"/>
      <c r="Q63" s="189"/>
      <c r="R63" s="189"/>
      <c r="S63" s="190"/>
      <c r="T63" s="189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</row>
    <row r="64" spans="1:59" outlineLevel="1">
      <c r="A64" s="434">
        <v>51</v>
      </c>
      <c r="B64" s="308" t="s">
        <v>1408</v>
      </c>
      <c r="C64" s="310" t="s">
        <v>286</v>
      </c>
      <c r="D64" s="306">
        <v>1</v>
      </c>
      <c r="E64" s="412">
        <v>0</v>
      </c>
      <c r="F64" s="309">
        <f t="shared" si="21"/>
        <v>0</v>
      </c>
      <c r="G64" s="412"/>
      <c r="H64" s="189"/>
      <c r="I64" s="412"/>
      <c r="J64" s="189"/>
      <c r="K64" s="189"/>
      <c r="L64" s="189"/>
      <c r="M64" s="189"/>
      <c r="N64" s="189"/>
      <c r="O64" s="189"/>
      <c r="P64" s="189"/>
      <c r="Q64" s="189"/>
      <c r="R64" s="189"/>
      <c r="S64" s="190"/>
      <c r="T64" s="189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</row>
    <row r="65" spans="1:30">
      <c r="A65" s="435"/>
      <c r="B65" s="435"/>
      <c r="C65" s="436"/>
      <c r="D65" s="435"/>
      <c r="E65" s="303"/>
      <c r="F65" s="304">
        <f>F52+F45+F29+F10</f>
        <v>0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AB65">
        <f>SUMIF(K9:K64,#REF!,F9:F64)</f>
        <v>0</v>
      </c>
      <c r="AC65">
        <f>SUMIF(K9:K64,#REF!,F9:F64)</f>
        <v>0</v>
      </c>
      <c r="AD65" t="s">
        <v>1319</v>
      </c>
    </row>
    <row r="66" spans="1:30">
      <c r="A66" s="1"/>
      <c r="B66" s="431"/>
      <c r="C66" s="4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30">
      <c r="A67" s="529" t="s">
        <v>1320</v>
      </c>
      <c r="B67" s="529"/>
      <c r="C67" s="530"/>
      <c r="D67" s="4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30">
      <c r="A68" s="543"/>
      <c r="B68" s="544"/>
      <c r="C68" s="545"/>
      <c r="D68" s="544"/>
      <c r="E68" s="544"/>
      <c r="F68" s="544"/>
      <c r="G68" s="546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AD68" t="s">
        <v>1321</v>
      </c>
    </row>
    <row r="69" spans="1:30">
      <c r="A69" s="535"/>
      <c r="B69" s="536"/>
      <c r="C69" s="537"/>
      <c r="D69" s="536"/>
      <c r="E69" s="536"/>
      <c r="F69" s="536"/>
      <c r="G69" s="538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30">
      <c r="A70" s="535"/>
      <c r="B70" s="536"/>
      <c r="C70" s="537"/>
      <c r="D70" s="536"/>
      <c r="E70" s="536"/>
      <c r="F70" s="536"/>
      <c r="G70" s="538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30">
      <c r="A71" s="535"/>
      <c r="B71" s="536"/>
      <c r="C71" s="537"/>
      <c r="D71" s="536"/>
      <c r="E71" s="536"/>
      <c r="F71" s="536"/>
      <c r="G71" s="538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30">
      <c r="A72" s="539"/>
      <c r="B72" s="540"/>
      <c r="C72" s="541"/>
      <c r="D72" s="540"/>
      <c r="E72" s="540"/>
      <c r="F72" s="540"/>
      <c r="G72" s="54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30">
      <c r="A73" s="1"/>
      <c r="B73" s="32" t="s">
        <v>2156</v>
      </c>
      <c r="C73" s="4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30">
      <c r="B74" s="33"/>
      <c r="C74" s="6"/>
      <c r="AD74" t="s">
        <v>1322</v>
      </c>
    </row>
    <row r="75" spans="1:30">
      <c r="C75" s="6"/>
    </row>
    <row r="76" spans="1:30">
      <c r="C76" s="6"/>
    </row>
    <row r="77" spans="1:30">
      <c r="C77" s="6"/>
    </row>
    <row r="78" spans="1:30">
      <c r="C78" s="6"/>
    </row>
    <row r="79" spans="1:30">
      <c r="C79" s="6"/>
    </row>
    <row r="80" spans="1:30">
      <c r="C80" s="6"/>
    </row>
    <row r="81" spans="3:3">
      <c r="C81" s="6"/>
    </row>
    <row r="82" spans="3:3">
      <c r="C82" s="6"/>
    </row>
    <row r="83" spans="3:3">
      <c r="C83" s="6"/>
    </row>
    <row r="84" spans="3:3">
      <c r="C84" s="6"/>
    </row>
    <row r="85" spans="3:3">
      <c r="C85" s="6"/>
    </row>
    <row r="86" spans="3:3">
      <c r="C86" s="6"/>
    </row>
    <row r="87" spans="3:3">
      <c r="C87" s="6"/>
    </row>
    <row r="88" spans="3:3">
      <c r="C88" s="6"/>
    </row>
    <row r="89" spans="3:3">
      <c r="C89" s="6"/>
    </row>
    <row r="90" spans="3:3">
      <c r="C90" s="6"/>
    </row>
    <row r="91" spans="3:3">
      <c r="C91" s="6"/>
    </row>
    <row r="92" spans="3:3">
      <c r="C92" s="6"/>
    </row>
    <row r="93" spans="3:3">
      <c r="C93" s="6"/>
    </row>
    <row r="94" spans="3:3">
      <c r="C94" s="6"/>
    </row>
    <row r="95" spans="3:3">
      <c r="C95" s="6"/>
    </row>
    <row r="96" spans="3:3">
      <c r="C96" s="6"/>
    </row>
    <row r="97" spans="3:3">
      <c r="C97" s="6"/>
    </row>
    <row r="98" spans="3:3">
      <c r="C98" s="6"/>
    </row>
    <row r="99" spans="3:3">
      <c r="C99" s="6"/>
    </row>
    <row r="100" spans="3:3">
      <c r="C100" s="6"/>
    </row>
    <row r="101" spans="3:3">
      <c r="C101" s="6"/>
    </row>
    <row r="102" spans="3:3">
      <c r="C102" s="6"/>
    </row>
    <row r="103" spans="3:3">
      <c r="C103" s="6"/>
    </row>
    <row r="104" spans="3:3">
      <c r="C104" s="6"/>
    </row>
    <row r="105" spans="3:3">
      <c r="C105" s="6"/>
    </row>
    <row r="106" spans="3:3">
      <c r="C106" s="6"/>
    </row>
    <row r="107" spans="3:3">
      <c r="C107" s="6"/>
    </row>
    <row r="108" spans="3:3">
      <c r="C108" s="6"/>
    </row>
    <row r="109" spans="3:3">
      <c r="C109" s="6"/>
    </row>
    <row r="110" spans="3:3">
      <c r="C110" s="6"/>
    </row>
    <row r="111" spans="3:3">
      <c r="C111" s="6"/>
    </row>
    <row r="112" spans="3:3">
      <c r="C112" s="6"/>
    </row>
    <row r="113" spans="3:3">
      <c r="C113" s="6"/>
    </row>
    <row r="114" spans="3:3">
      <c r="C114" s="6"/>
    </row>
    <row r="115" spans="3:3">
      <c r="C115" s="6"/>
    </row>
    <row r="116" spans="3:3">
      <c r="C116" s="6"/>
    </row>
    <row r="117" spans="3:3">
      <c r="C117" s="6"/>
    </row>
    <row r="118" spans="3:3">
      <c r="C118" s="6"/>
    </row>
    <row r="119" spans="3:3">
      <c r="C119" s="6"/>
    </row>
    <row r="120" spans="3:3">
      <c r="C120" s="6"/>
    </row>
    <row r="121" spans="3:3">
      <c r="C121" s="6"/>
    </row>
    <row r="122" spans="3:3">
      <c r="C122" s="6"/>
    </row>
    <row r="123" spans="3:3">
      <c r="C123" s="6"/>
    </row>
    <row r="124" spans="3:3">
      <c r="C124" s="6"/>
    </row>
    <row r="125" spans="3:3">
      <c r="C125" s="6"/>
    </row>
    <row r="126" spans="3:3">
      <c r="C126" s="6"/>
    </row>
    <row r="127" spans="3:3">
      <c r="C127" s="6"/>
    </row>
    <row r="128" spans="3:3">
      <c r="C128" s="6"/>
    </row>
    <row r="129" spans="3:3">
      <c r="C129" s="6"/>
    </row>
    <row r="130" spans="3:3">
      <c r="C130" s="6"/>
    </row>
    <row r="131" spans="3:3">
      <c r="C131" s="6"/>
    </row>
    <row r="132" spans="3:3">
      <c r="C132" s="6"/>
    </row>
    <row r="133" spans="3:3">
      <c r="C133" s="6"/>
    </row>
    <row r="134" spans="3:3">
      <c r="C134" s="6"/>
    </row>
    <row r="135" spans="3:3">
      <c r="C135" s="6"/>
    </row>
    <row r="136" spans="3:3">
      <c r="C136" s="6"/>
    </row>
    <row r="137" spans="3:3">
      <c r="C137" s="6"/>
    </row>
    <row r="138" spans="3:3">
      <c r="C138" s="6"/>
    </row>
    <row r="139" spans="3:3">
      <c r="C139" s="6"/>
    </row>
    <row r="140" spans="3:3">
      <c r="C140" s="6"/>
    </row>
    <row r="141" spans="3:3">
      <c r="C141" s="6"/>
    </row>
    <row r="142" spans="3:3">
      <c r="C142" s="6"/>
    </row>
    <row r="143" spans="3:3">
      <c r="C143" s="6"/>
    </row>
    <row r="144" spans="3:3">
      <c r="C144" s="6"/>
    </row>
    <row r="145" spans="3:3">
      <c r="C145" s="6"/>
    </row>
    <row r="146" spans="3:3">
      <c r="C146" s="6"/>
    </row>
    <row r="147" spans="3:3">
      <c r="C147" s="6"/>
    </row>
    <row r="148" spans="3:3">
      <c r="C148" s="6"/>
    </row>
    <row r="149" spans="3:3">
      <c r="C149" s="6"/>
    </row>
    <row r="150" spans="3:3">
      <c r="C150" s="6"/>
    </row>
    <row r="151" spans="3:3">
      <c r="C151" s="6"/>
    </row>
    <row r="152" spans="3:3">
      <c r="C152" s="6"/>
    </row>
    <row r="153" spans="3:3">
      <c r="C153" s="6"/>
    </row>
    <row r="154" spans="3:3">
      <c r="C154" s="6"/>
    </row>
    <row r="155" spans="3:3">
      <c r="C155" s="6"/>
    </row>
    <row r="156" spans="3:3">
      <c r="C156" s="6"/>
    </row>
    <row r="157" spans="3:3">
      <c r="C157" s="6"/>
    </row>
    <row r="158" spans="3:3">
      <c r="C158" s="6"/>
    </row>
    <row r="159" spans="3:3">
      <c r="C159" s="6"/>
    </row>
    <row r="160" spans="3:3">
      <c r="C160" s="6"/>
    </row>
    <row r="161" spans="3:3">
      <c r="C161" s="6"/>
    </row>
    <row r="162" spans="3:3">
      <c r="C162" s="6"/>
    </row>
    <row r="163" spans="3:3">
      <c r="C163" s="6"/>
    </row>
    <row r="164" spans="3:3">
      <c r="C164" s="6"/>
    </row>
    <row r="165" spans="3:3">
      <c r="C165" s="6"/>
    </row>
    <row r="166" spans="3:3">
      <c r="C166" s="6"/>
    </row>
    <row r="167" spans="3:3">
      <c r="C167" s="6"/>
    </row>
    <row r="168" spans="3:3">
      <c r="C168" s="6"/>
    </row>
    <row r="169" spans="3:3">
      <c r="C169" s="6"/>
    </row>
    <row r="170" spans="3:3">
      <c r="C170" s="6"/>
    </row>
    <row r="171" spans="3:3">
      <c r="C171" s="6"/>
    </row>
    <row r="172" spans="3:3">
      <c r="C172" s="6"/>
    </row>
    <row r="173" spans="3:3">
      <c r="C173" s="6"/>
    </row>
    <row r="174" spans="3:3">
      <c r="C174" s="6"/>
    </row>
    <row r="175" spans="3:3">
      <c r="C175" s="6"/>
    </row>
    <row r="176" spans="3:3">
      <c r="C176" s="6"/>
    </row>
    <row r="177" spans="3:3">
      <c r="C177" s="6"/>
    </row>
    <row r="178" spans="3:3">
      <c r="C178" s="6"/>
    </row>
    <row r="179" spans="3:3">
      <c r="C179" s="6"/>
    </row>
    <row r="180" spans="3:3">
      <c r="C180" s="6"/>
    </row>
    <row r="181" spans="3:3">
      <c r="C181" s="6"/>
    </row>
    <row r="182" spans="3:3">
      <c r="C182" s="6"/>
    </row>
    <row r="183" spans="3:3">
      <c r="C183" s="6"/>
    </row>
    <row r="184" spans="3:3">
      <c r="C184" s="6"/>
    </row>
    <row r="185" spans="3:3">
      <c r="C185" s="6"/>
    </row>
    <row r="186" spans="3:3">
      <c r="C186" s="6"/>
    </row>
    <row r="187" spans="3:3">
      <c r="C187" s="6"/>
    </row>
    <row r="188" spans="3:3">
      <c r="C188" s="6"/>
    </row>
    <row r="189" spans="3:3">
      <c r="C189" s="6"/>
    </row>
    <row r="190" spans="3:3">
      <c r="C190" s="6"/>
    </row>
    <row r="191" spans="3:3">
      <c r="C191" s="6"/>
    </row>
    <row r="192" spans="3:3">
      <c r="C192" s="6"/>
    </row>
    <row r="193" spans="3:3">
      <c r="C193" s="6"/>
    </row>
    <row r="194" spans="3:3">
      <c r="C194" s="6"/>
    </row>
    <row r="195" spans="3:3">
      <c r="C195" s="6"/>
    </row>
    <row r="196" spans="3:3">
      <c r="C196" s="6"/>
    </row>
    <row r="197" spans="3:3">
      <c r="C197" s="6"/>
    </row>
    <row r="198" spans="3:3">
      <c r="C198" s="6"/>
    </row>
    <row r="199" spans="3:3">
      <c r="C199" s="6"/>
    </row>
    <row r="200" spans="3:3">
      <c r="C200" s="6"/>
    </row>
    <row r="201" spans="3:3">
      <c r="C201" s="6"/>
    </row>
    <row r="202" spans="3:3">
      <c r="C202" s="6"/>
    </row>
    <row r="203" spans="3:3">
      <c r="C203" s="6"/>
    </row>
    <row r="204" spans="3:3">
      <c r="C204" s="6"/>
    </row>
    <row r="205" spans="3:3">
      <c r="C205" s="6"/>
    </row>
    <row r="206" spans="3:3">
      <c r="C206" s="6"/>
    </row>
    <row r="207" spans="3:3">
      <c r="C207" s="6"/>
    </row>
    <row r="208" spans="3:3">
      <c r="C208" s="6"/>
    </row>
    <row r="209" spans="3:3">
      <c r="C209" s="6"/>
    </row>
    <row r="210" spans="3:3">
      <c r="C210" s="6"/>
    </row>
    <row r="211" spans="3:3">
      <c r="C211" s="6"/>
    </row>
    <row r="212" spans="3:3">
      <c r="C212" s="6"/>
    </row>
    <row r="213" spans="3:3">
      <c r="C213" s="6"/>
    </row>
    <row r="214" spans="3:3">
      <c r="C214" s="6"/>
    </row>
    <row r="215" spans="3:3">
      <c r="C215" s="6"/>
    </row>
    <row r="216" spans="3:3">
      <c r="C216" s="6"/>
    </row>
    <row r="217" spans="3:3">
      <c r="C217" s="6"/>
    </row>
    <row r="218" spans="3:3">
      <c r="C218" s="6"/>
    </row>
    <row r="219" spans="3:3">
      <c r="C219" s="6"/>
    </row>
    <row r="220" spans="3:3">
      <c r="C220" s="6"/>
    </row>
    <row r="221" spans="3:3">
      <c r="C221" s="6"/>
    </row>
    <row r="222" spans="3:3">
      <c r="C222" s="6"/>
    </row>
    <row r="223" spans="3:3">
      <c r="C223" s="6"/>
    </row>
    <row r="224" spans="3:3">
      <c r="C224" s="6"/>
    </row>
    <row r="225" spans="3:3">
      <c r="C225" s="6"/>
    </row>
    <row r="226" spans="3:3">
      <c r="C226" s="6"/>
    </row>
    <row r="227" spans="3:3">
      <c r="C227" s="6"/>
    </row>
    <row r="228" spans="3:3">
      <c r="C228" s="6"/>
    </row>
    <row r="229" spans="3:3">
      <c r="C229" s="6"/>
    </row>
    <row r="230" spans="3:3">
      <c r="C230" s="6"/>
    </row>
    <row r="231" spans="3:3">
      <c r="C231" s="6"/>
    </row>
    <row r="232" spans="3:3">
      <c r="C232" s="6"/>
    </row>
    <row r="233" spans="3:3">
      <c r="C233" s="6"/>
    </row>
    <row r="234" spans="3:3">
      <c r="C234" s="6"/>
    </row>
    <row r="235" spans="3:3">
      <c r="C235" s="6"/>
    </row>
    <row r="236" spans="3:3">
      <c r="C236" s="6"/>
    </row>
    <row r="237" spans="3:3">
      <c r="C237" s="6"/>
    </row>
    <row r="238" spans="3:3">
      <c r="C238" s="6"/>
    </row>
    <row r="239" spans="3:3">
      <c r="C239" s="6"/>
    </row>
    <row r="240" spans="3:3">
      <c r="C240" s="6"/>
    </row>
    <row r="241" spans="3:3">
      <c r="C241" s="6"/>
    </row>
    <row r="242" spans="3:3">
      <c r="C242" s="6"/>
    </row>
    <row r="243" spans="3:3">
      <c r="C243" s="6"/>
    </row>
    <row r="244" spans="3:3">
      <c r="C244" s="6"/>
    </row>
    <row r="245" spans="3:3">
      <c r="C245" s="6"/>
    </row>
    <row r="246" spans="3:3">
      <c r="C246" s="6"/>
    </row>
    <row r="247" spans="3:3">
      <c r="C247" s="6"/>
    </row>
    <row r="248" spans="3:3">
      <c r="C248" s="6"/>
    </row>
    <row r="249" spans="3:3">
      <c r="C249" s="6"/>
    </row>
    <row r="250" spans="3:3">
      <c r="C250" s="6"/>
    </row>
    <row r="251" spans="3:3">
      <c r="C251" s="6"/>
    </row>
    <row r="252" spans="3:3">
      <c r="C252" s="6"/>
    </row>
    <row r="253" spans="3:3">
      <c r="C253" s="6"/>
    </row>
    <row r="254" spans="3:3">
      <c r="C254" s="6"/>
    </row>
    <row r="255" spans="3:3">
      <c r="C255" s="6"/>
    </row>
    <row r="256" spans="3:3">
      <c r="C256" s="6"/>
    </row>
    <row r="257" spans="3:3">
      <c r="C257" s="6"/>
    </row>
    <row r="258" spans="3:3">
      <c r="C258" s="6"/>
    </row>
    <row r="259" spans="3:3">
      <c r="C259" s="6"/>
    </row>
    <row r="260" spans="3:3">
      <c r="C260" s="6"/>
    </row>
    <row r="261" spans="3:3">
      <c r="C261" s="6"/>
    </row>
    <row r="262" spans="3:3">
      <c r="C262" s="6"/>
    </row>
    <row r="263" spans="3:3">
      <c r="C263" s="6"/>
    </row>
    <row r="264" spans="3:3">
      <c r="C264" s="6"/>
    </row>
    <row r="265" spans="3:3">
      <c r="C265" s="6"/>
    </row>
    <row r="266" spans="3:3">
      <c r="C266" s="6"/>
    </row>
    <row r="267" spans="3:3">
      <c r="C267" s="6"/>
    </row>
    <row r="268" spans="3:3">
      <c r="C268" s="6"/>
    </row>
    <row r="269" spans="3:3">
      <c r="C269" s="6"/>
    </row>
    <row r="270" spans="3:3">
      <c r="C270" s="6"/>
    </row>
    <row r="271" spans="3:3">
      <c r="C271" s="6"/>
    </row>
    <row r="272" spans="3:3">
      <c r="C272" s="6"/>
    </row>
    <row r="273" spans="3:3">
      <c r="C273" s="6"/>
    </row>
    <row r="274" spans="3:3">
      <c r="C274" s="6"/>
    </row>
    <row r="275" spans="3:3">
      <c r="C275" s="6"/>
    </row>
    <row r="276" spans="3:3">
      <c r="C276" s="6"/>
    </row>
    <row r="277" spans="3:3">
      <c r="C277" s="6"/>
    </row>
    <row r="278" spans="3:3">
      <c r="C278" s="6"/>
    </row>
    <row r="279" spans="3:3">
      <c r="C279" s="6"/>
    </row>
    <row r="280" spans="3:3">
      <c r="C280" s="6"/>
    </row>
    <row r="281" spans="3:3">
      <c r="C281" s="6"/>
    </row>
    <row r="282" spans="3:3">
      <c r="C282" s="6"/>
    </row>
    <row r="283" spans="3:3">
      <c r="C283" s="6"/>
    </row>
    <row r="284" spans="3:3">
      <c r="C284" s="6"/>
    </row>
    <row r="285" spans="3:3">
      <c r="C285" s="6"/>
    </row>
    <row r="286" spans="3:3">
      <c r="C286" s="6"/>
    </row>
    <row r="287" spans="3:3">
      <c r="C287" s="6"/>
    </row>
    <row r="288" spans="3:3">
      <c r="C288" s="6"/>
    </row>
    <row r="289" spans="3:3">
      <c r="C289" s="6"/>
    </row>
    <row r="290" spans="3:3">
      <c r="C290" s="6"/>
    </row>
    <row r="291" spans="3:3">
      <c r="C291" s="6"/>
    </row>
    <row r="292" spans="3:3">
      <c r="C292" s="6"/>
    </row>
    <row r="293" spans="3:3">
      <c r="C293" s="6"/>
    </row>
    <row r="294" spans="3:3">
      <c r="C294" s="6"/>
    </row>
    <row r="295" spans="3:3">
      <c r="C295" s="6"/>
    </row>
    <row r="296" spans="3:3">
      <c r="C296" s="6"/>
    </row>
    <row r="297" spans="3:3">
      <c r="C297" s="6"/>
    </row>
    <row r="298" spans="3:3">
      <c r="C298" s="6"/>
    </row>
    <row r="299" spans="3:3">
      <c r="C299" s="6"/>
    </row>
    <row r="300" spans="3:3">
      <c r="C300" s="6"/>
    </row>
    <row r="301" spans="3:3">
      <c r="C301" s="6"/>
    </row>
    <row r="302" spans="3:3">
      <c r="C302" s="6"/>
    </row>
    <row r="303" spans="3:3">
      <c r="C303" s="6"/>
    </row>
    <row r="304" spans="3:3">
      <c r="C304" s="6"/>
    </row>
    <row r="305" spans="3:3">
      <c r="C305" s="6"/>
    </row>
    <row r="306" spans="3:3">
      <c r="C306" s="6"/>
    </row>
    <row r="307" spans="3:3">
      <c r="C307" s="6"/>
    </row>
    <row r="308" spans="3:3">
      <c r="C308" s="6"/>
    </row>
    <row r="309" spans="3:3">
      <c r="C309" s="6"/>
    </row>
    <row r="310" spans="3:3">
      <c r="C310" s="6"/>
    </row>
    <row r="311" spans="3:3">
      <c r="C311" s="6"/>
    </row>
    <row r="312" spans="3:3">
      <c r="C312" s="6"/>
    </row>
    <row r="313" spans="3:3">
      <c r="C313" s="6"/>
    </row>
    <row r="314" spans="3:3">
      <c r="C314" s="6"/>
    </row>
    <row r="315" spans="3:3">
      <c r="C315" s="6"/>
    </row>
    <row r="316" spans="3:3">
      <c r="C316" s="6"/>
    </row>
    <row r="317" spans="3:3">
      <c r="C317" s="6"/>
    </row>
    <row r="318" spans="3:3">
      <c r="C318" s="6"/>
    </row>
    <row r="319" spans="3:3">
      <c r="C319" s="6"/>
    </row>
    <row r="320" spans="3:3">
      <c r="C320" s="6"/>
    </row>
    <row r="321" spans="3:3">
      <c r="C321" s="6"/>
    </row>
    <row r="322" spans="3:3">
      <c r="C322" s="6"/>
    </row>
    <row r="323" spans="3:3">
      <c r="C323" s="6"/>
    </row>
    <row r="324" spans="3:3">
      <c r="C324" s="6"/>
    </row>
    <row r="325" spans="3:3">
      <c r="C325" s="6"/>
    </row>
    <row r="326" spans="3:3">
      <c r="C326" s="6"/>
    </row>
    <row r="327" spans="3:3">
      <c r="C327" s="6"/>
    </row>
    <row r="328" spans="3:3">
      <c r="C328" s="6"/>
    </row>
    <row r="329" spans="3:3">
      <c r="C329" s="6"/>
    </row>
    <row r="330" spans="3:3">
      <c r="C330" s="6"/>
    </row>
    <row r="331" spans="3:3">
      <c r="C331" s="6"/>
    </row>
    <row r="332" spans="3:3">
      <c r="C332" s="6"/>
    </row>
    <row r="333" spans="3:3">
      <c r="C333" s="6"/>
    </row>
    <row r="334" spans="3:3">
      <c r="C334" s="6"/>
    </row>
    <row r="335" spans="3:3">
      <c r="C335" s="6"/>
    </row>
    <row r="336" spans="3:3">
      <c r="C336" s="6"/>
    </row>
    <row r="337" spans="3:3">
      <c r="C337" s="6"/>
    </row>
    <row r="338" spans="3:3">
      <c r="C338" s="6"/>
    </row>
    <row r="339" spans="3:3">
      <c r="C339" s="6"/>
    </row>
    <row r="340" spans="3:3">
      <c r="C340" s="6"/>
    </row>
    <row r="341" spans="3:3">
      <c r="C341" s="6"/>
    </row>
    <row r="342" spans="3:3">
      <c r="C342" s="6"/>
    </row>
    <row r="343" spans="3:3">
      <c r="C343" s="6"/>
    </row>
    <row r="344" spans="3:3">
      <c r="C344" s="6"/>
    </row>
    <row r="345" spans="3:3">
      <c r="C345" s="6"/>
    </row>
    <row r="346" spans="3:3">
      <c r="C346" s="6"/>
    </row>
    <row r="347" spans="3:3">
      <c r="C347" s="6"/>
    </row>
    <row r="348" spans="3:3">
      <c r="C348" s="6"/>
    </row>
    <row r="349" spans="3:3">
      <c r="C349" s="6"/>
    </row>
    <row r="350" spans="3:3">
      <c r="C350" s="6"/>
    </row>
    <row r="351" spans="3:3">
      <c r="C351" s="6"/>
    </row>
    <row r="352" spans="3:3">
      <c r="C352" s="6"/>
    </row>
    <row r="353" spans="3:3">
      <c r="C353" s="6"/>
    </row>
    <row r="354" spans="3:3">
      <c r="C354" s="6"/>
    </row>
    <row r="355" spans="3:3">
      <c r="C355" s="6"/>
    </row>
    <row r="356" spans="3:3">
      <c r="C356" s="6"/>
    </row>
    <row r="357" spans="3:3">
      <c r="C357" s="6"/>
    </row>
    <row r="358" spans="3:3">
      <c r="C358" s="6"/>
    </row>
    <row r="359" spans="3:3">
      <c r="C359" s="6"/>
    </row>
    <row r="360" spans="3:3">
      <c r="C360" s="6"/>
    </row>
    <row r="361" spans="3:3">
      <c r="C361" s="6"/>
    </row>
    <row r="362" spans="3:3">
      <c r="C362" s="6"/>
    </row>
    <row r="363" spans="3:3">
      <c r="C363" s="6"/>
    </row>
    <row r="364" spans="3:3">
      <c r="C364" s="6"/>
    </row>
    <row r="365" spans="3:3">
      <c r="C365" s="6"/>
    </row>
    <row r="366" spans="3:3">
      <c r="C366" s="6"/>
    </row>
    <row r="367" spans="3:3">
      <c r="C367" s="6"/>
    </row>
    <row r="368" spans="3:3">
      <c r="C368" s="6"/>
    </row>
    <row r="369" spans="3:3">
      <c r="C369" s="6"/>
    </row>
    <row r="370" spans="3:3">
      <c r="C370" s="6"/>
    </row>
    <row r="371" spans="3:3">
      <c r="C371" s="6"/>
    </row>
    <row r="372" spans="3:3">
      <c r="C372" s="6"/>
    </row>
    <row r="373" spans="3:3">
      <c r="C373" s="6"/>
    </row>
    <row r="374" spans="3:3">
      <c r="C374" s="6"/>
    </row>
    <row r="375" spans="3:3">
      <c r="C375" s="6"/>
    </row>
    <row r="376" spans="3:3">
      <c r="C376" s="6"/>
    </row>
    <row r="377" spans="3:3">
      <c r="C377" s="6"/>
    </row>
    <row r="378" spans="3:3">
      <c r="C378" s="6"/>
    </row>
    <row r="379" spans="3:3">
      <c r="C379" s="6"/>
    </row>
    <row r="380" spans="3:3">
      <c r="C380" s="6"/>
    </row>
    <row r="381" spans="3:3">
      <c r="C381" s="6"/>
    </row>
    <row r="382" spans="3:3">
      <c r="C382" s="6"/>
    </row>
    <row r="383" spans="3:3">
      <c r="C383" s="6"/>
    </row>
    <row r="384" spans="3:3">
      <c r="C384" s="6"/>
    </row>
    <row r="385" spans="3:3">
      <c r="C385" s="6"/>
    </row>
    <row r="386" spans="3:3">
      <c r="C386" s="6"/>
    </row>
    <row r="387" spans="3:3">
      <c r="C387" s="6"/>
    </row>
    <row r="388" spans="3:3">
      <c r="C388" s="6"/>
    </row>
    <row r="389" spans="3:3">
      <c r="C389" s="6"/>
    </row>
    <row r="390" spans="3:3">
      <c r="C390" s="6"/>
    </row>
    <row r="391" spans="3:3">
      <c r="C391" s="6"/>
    </row>
    <row r="392" spans="3:3">
      <c r="C392" s="6"/>
    </row>
    <row r="393" spans="3:3">
      <c r="C393" s="6"/>
    </row>
    <row r="394" spans="3:3">
      <c r="C394" s="6"/>
    </row>
    <row r="395" spans="3:3">
      <c r="C395" s="6"/>
    </row>
    <row r="396" spans="3:3">
      <c r="C396" s="6"/>
    </row>
    <row r="397" spans="3:3">
      <c r="C397" s="6"/>
    </row>
    <row r="398" spans="3:3">
      <c r="C398" s="6"/>
    </row>
    <row r="399" spans="3:3">
      <c r="C399" s="6"/>
    </row>
    <row r="400" spans="3:3">
      <c r="C400" s="6"/>
    </row>
    <row r="401" spans="3:3">
      <c r="C401" s="6"/>
    </row>
    <row r="402" spans="3:3">
      <c r="C402" s="6"/>
    </row>
    <row r="403" spans="3:3">
      <c r="C403" s="6"/>
    </row>
    <row r="404" spans="3:3">
      <c r="C404" s="6"/>
    </row>
    <row r="405" spans="3:3">
      <c r="C405" s="6"/>
    </row>
    <row r="406" spans="3:3">
      <c r="C406" s="6"/>
    </row>
    <row r="407" spans="3:3">
      <c r="C407" s="6"/>
    </row>
    <row r="408" spans="3:3">
      <c r="C408" s="6"/>
    </row>
    <row r="409" spans="3:3">
      <c r="C409" s="6"/>
    </row>
    <row r="410" spans="3:3">
      <c r="C410" s="6"/>
    </row>
    <row r="411" spans="3:3">
      <c r="C411" s="6"/>
    </row>
    <row r="412" spans="3:3">
      <c r="C412" s="6"/>
    </row>
    <row r="413" spans="3:3">
      <c r="C413" s="6"/>
    </row>
    <row r="414" spans="3:3">
      <c r="C414" s="6"/>
    </row>
    <row r="415" spans="3:3">
      <c r="C415" s="6"/>
    </row>
    <row r="416" spans="3:3">
      <c r="C416" s="6"/>
    </row>
    <row r="417" spans="3:3">
      <c r="C417" s="6"/>
    </row>
    <row r="418" spans="3:3">
      <c r="C418" s="6"/>
    </row>
    <row r="419" spans="3:3">
      <c r="C419" s="6"/>
    </row>
    <row r="420" spans="3:3">
      <c r="C420" s="6"/>
    </row>
    <row r="421" spans="3:3">
      <c r="C421" s="6"/>
    </row>
    <row r="422" spans="3:3">
      <c r="C422" s="6"/>
    </row>
    <row r="423" spans="3:3">
      <c r="C423" s="6"/>
    </row>
    <row r="424" spans="3:3">
      <c r="C424" s="6"/>
    </row>
    <row r="425" spans="3:3">
      <c r="C425" s="6"/>
    </row>
    <row r="426" spans="3:3">
      <c r="C426" s="6"/>
    </row>
    <row r="427" spans="3:3">
      <c r="C427" s="6"/>
    </row>
    <row r="428" spans="3:3">
      <c r="C428" s="6"/>
    </row>
    <row r="429" spans="3:3">
      <c r="C429" s="6"/>
    </row>
    <row r="430" spans="3:3">
      <c r="C430" s="6"/>
    </row>
    <row r="431" spans="3:3">
      <c r="C431" s="6"/>
    </row>
    <row r="432" spans="3:3">
      <c r="C432" s="6"/>
    </row>
    <row r="433" spans="3:3">
      <c r="C433" s="6"/>
    </row>
    <row r="434" spans="3:3">
      <c r="C434" s="6"/>
    </row>
    <row r="435" spans="3:3">
      <c r="C435" s="6"/>
    </row>
    <row r="436" spans="3:3">
      <c r="C436" s="6"/>
    </row>
    <row r="437" spans="3:3">
      <c r="C437" s="6"/>
    </row>
    <row r="438" spans="3:3">
      <c r="C438" s="6"/>
    </row>
    <row r="439" spans="3:3">
      <c r="C439" s="6"/>
    </row>
    <row r="440" spans="3:3">
      <c r="C440" s="6"/>
    </row>
    <row r="441" spans="3:3">
      <c r="C441" s="6"/>
    </row>
    <row r="442" spans="3:3">
      <c r="C442" s="6"/>
    </row>
    <row r="443" spans="3:3">
      <c r="C443" s="6"/>
    </row>
    <row r="444" spans="3:3">
      <c r="C444" s="6"/>
    </row>
    <row r="445" spans="3:3">
      <c r="C445" s="6"/>
    </row>
    <row r="446" spans="3:3">
      <c r="C446" s="6"/>
    </row>
    <row r="447" spans="3:3">
      <c r="C447" s="6"/>
    </row>
    <row r="448" spans="3:3">
      <c r="C448" s="6"/>
    </row>
    <row r="449" spans="3:3">
      <c r="C449" s="6"/>
    </row>
    <row r="450" spans="3:3">
      <c r="C450" s="6"/>
    </row>
    <row r="451" spans="3:3">
      <c r="C451" s="6"/>
    </row>
    <row r="452" spans="3:3">
      <c r="C452" s="6"/>
    </row>
    <row r="453" spans="3:3">
      <c r="C453" s="6"/>
    </row>
    <row r="454" spans="3:3">
      <c r="C454" s="6"/>
    </row>
    <row r="455" spans="3:3">
      <c r="C455" s="6"/>
    </row>
    <row r="456" spans="3:3">
      <c r="C456" s="6"/>
    </row>
    <row r="457" spans="3:3">
      <c r="C457" s="6"/>
    </row>
    <row r="458" spans="3:3">
      <c r="C458" s="6"/>
    </row>
    <row r="459" spans="3:3">
      <c r="C459" s="6"/>
    </row>
    <row r="460" spans="3:3">
      <c r="C460" s="6"/>
    </row>
    <row r="461" spans="3:3">
      <c r="C461" s="6"/>
    </row>
    <row r="462" spans="3:3">
      <c r="C462" s="6"/>
    </row>
    <row r="463" spans="3:3">
      <c r="C463" s="6"/>
    </row>
    <row r="464" spans="3:3">
      <c r="C464" s="6"/>
    </row>
    <row r="465" spans="3:3">
      <c r="C465" s="6"/>
    </row>
    <row r="466" spans="3:3">
      <c r="C466" s="6"/>
    </row>
    <row r="467" spans="3:3">
      <c r="C467" s="6"/>
    </row>
    <row r="468" spans="3:3">
      <c r="C468" s="6"/>
    </row>
    <row r="469" spans="3:3">
      <c r="C469" s="6"/>
    </row>
    <row r="470" spans="3:3">
      <c r="C470" s="6"/>
    </row>
    <row r="471" spans="3:3">
      <c r="C471" s="6"/>
    </row>
    <row r="472" spans="3:3">
      <c r="C472" s="6"/>
    </row>
    <row r="473" spans="3:3">
      <c r="C473" s="6"/>
    </row>
    <row r="474" spans="3:3">
      <c r="C474" s="6"/>
    </row>
    <row r="475" spans="3:3">
      <c r="C475" s="6"/>
    </row>
    <row r="476" spans="3:3">
      <c r="C476" s="6"/>
    </row>
    <row r="477" spans="3:3">
      <c r="C477" s="6"/>
    </row>
    <row r="478" spans="3:3">
      <c r="C478" s="6"/>
    </row>
    <row r="479" spans="3:3">
      <c r="C479" s="6"/>
    </row>
    <row r="480" spans="3:3">
      <c r="C480" s="6"/>
    </row>
    <row r="481" spans="3:3">
      <c r="C481" s="6"/>
    </row>
    <row r="482" spans="3:3">
      <c r="C482" s="6"/>
    </row>
    <row r="483" spans="3:3">
      <c r="C483" s="6"/>
    </row>
    <row r="484" spans="3:3">
      <c r="C484" s="6"/>
    </row>
    <row r="485" spans="3:3">
      <c r="C485" s="6"/>
    </row>
    <row r="486" spans="3:3">
      <c r="C486" s="6"/>
    </row>
    <row r="487" spans="3:3">
      <c r="C487" s="6"/>
    </row>
    <row r="488" spans="3:3">
      <c r="C488" s="6"/>
    </row>
    <row r="489" spans="3:3">
      <c r="C489" s="6"/>
    </row>
    <row r="490" spans="3:3">
      <c r="C490" s="6"/>
    </row>
    <row r="491" spans="3:3">
      <c r="C491" s="6"/>
    </row>
    <row r="492" spans="3:3">
      <c r="C492" s="6"/>
    </row>
    <row r="493" spans="3:3">
      <c r="C493" s="6"/>
    </row>
    <row r="494" spans="3:3">
      <c r="C494" s="6"/>
    </row>
    <row r="495" spans="3:3">
      <c r="C495" s="6"/>
    </row>
    <row r="496" spans="3:3">
      <c r="C496" s="6"/>
    </row>
    <row r="497" spans="3:3">
      <c r="C497" s="6"/>
    </row>
    <row r="498" spans="3:3">
      <c r="C498" s="6"/>
    </row>
    <row r="499" spans="3:3">
      <c r="C499" s="6"/>
    </row>
    <row r="500" spans="3:3">
      <c r="C500" s="6"/>
    </row>
    <row r="501" spans="3:3">
      <c r="C501" s="6"/>
    </row>
    <row r="502" spans="3:3">
      <c r="C502" s="6"/>
    </row>
    <row r="503" spans="3:3">
      <c r="C503" s="6"/>
    </row>
    <row r="504" spans="3:3">
      <c r="C504" s="6"/>
    </row>
    <row r="505" spans="3:3">
      <c r="C505" s="6"/>
    </row>
    <row r="506" spans="3:3">
      <c r="C506" s="6"/>
    </row>
    <row r="507" spans="3:3">
      <c r="C507" s="6"/>
    </row>
    <row r="508" spans="3:3">
      <c r="C508" s="6"/>
    </row>
    <row r="509" spans="3:3">
      <c r="C509" s="6"/>
    </row>
    <row r="510" spans="3:3">
      <c r="C510" s="6"/>
    </row>
    <row r="511" spans="3:3">
      <c r="C511" s="6"/>
    </row>
    <row r="512" spans="3:3">
      <c r="C512" s="6"/>
    </row>
    <row r="513" spans="3:3">
      <c r="C513" s="6"/>
    </row>
    <row r="514" spans="3:3">
      <c r="C514" s="6"/>
    </row>
    <row r="515" spans="3:3">
      <c r="C515" s="6"/>
    </row>
    <row r="516" spans="3:3">
      <c r="C516" s="6"/>
    </row>
    <row r="517" spans="3:3">
      <c r="C517" s="6"/>
    </row>
    <row r="518" spans="3:3">
      <c r="C518" s="6"/>
    </row>
    <row r="519" spans="3:3">
      <c r="C519" s="6"/>
    </row>
    <row r="520" spans="3:3">
      <c r="C520" s="6"/>
    </row>
    <row r="521" spans="3:3">
      <c r="C521" s="6"/>
    </row>
    <row r="522" spans="3:3">
      <c r="C522" s="6"/>
    </row>
    <row r="523" spans="3:3">
      <c r="C523" s="6"/>
    </row>
    <row r="524" spans="3:3">
      <c r="C524" s="6"/>
    </row>
    <row r="525" spans="3:3">
      <c r="C525" s="6"/>
    </row>
    <row r="526" spans="3:3">
      <c r="C526" s="6"/>
    </row>
    <row r="527" spans="3:3">
      <c r="C527" s="6"/>
    </row>
    <row r="528" spans="3:3">
      <c r="C528" s="6"/>
    </row>
    <row r="529" spans="3:3">
      <c r="C529" s="6"/>
    </row>
    <row r="530" spans="3:3">
      <c r="C530" s="6"/>
    </row>
    <row r="531" spans="3:3">
      <c r="C531" s="6"/>
    </row>
    <row r="532" spans="3:3">
      <c r="C532" s="6"/>
    </row>
    <row r="533" spans="3:3">
      <c r="C533" s="6"/>
    </row>
    <row r="534" spans="3:3">
      <c r="C534" s="6"/>
    </row>
    <row r="535" spans="3:3">
      <c r="C535" s="6"/>
    </row>
    <row r="536" spans="3:3">
      <c r="C536" s="6"/>
    </row>
    <row r="537" spans="3:3">
      <c r="C537" s="6"/>
    </row>
    <row r="538" spans="3:3">
      <c r="C538" s="6"/>
    </row>
    <row r="539" spans="3:3">
      <c r="C539" s="6"/>
    </row>
    <row r="540" spans="3:3">
      <c r="C540" s="6"/>
    </row>
    <row r="541" spans="3:3">
      <c r="C541" s="6"/>
    </row>
    <row r="542" spans="3:3">
      <c r="C542" s="6"/>
    </row>
    <row r="543" spans="3:3">
      <c r="C543" s="6"/>
    </row>
    <row r="544" spans="3:3">
      <c r="C544" s="6"/>
    </row>
    <row r="545" spans="3:3">
      <c r="C545" s="6"/>
    </row>
    <row r="546" spans="3:3">
      <c r="C546" s="6"/>
    </row>
    <row r="547" spans="3:3">
      <c r="C547" s="6"/>
    </row>
    <row r="548" spans="3:3">
      <c r="C548" s="6"/>
    </row>
    <row r="549" spans="3:3">
      <c r="C549" s="6"/>
    </row>
    <row r="550" spans="3:3">
      <c r="C550" s="6"/>
    </row>
    <row r="551" spans="3:3">
      <c r="C551" s="6"/>
    </row>
    <row r="552" spans="3:3">
      <c r="C552" s="6"/>
    </row>
    <row r="553" spans="3:3">
      <c r="C553" s="6"/>
    </row>
    <row r="554" spans="3:3">
      <c r="C554" s="6"/>
    </row>
    <row r="555" spans="3:3">
      <c r="C555" s="6"/>
    </row>
    <row r="556" spans="3:3">
      <c r="C556" s="6"/>
    </row>
    <row r="557" spans="3:3">
      <c r="C557" s="6"/>
    </row>
    <row r="558" spans="3:3">
      <c r="C558" s="6"/>
    </row>
    <row r="559" spans="3:3">
      <c r="C559" s="6"/>
    </row>
    <row r="560" spans="3:3">
      <c r="C560" s="6"/>
    </row>
    <row r="561" spans="3:3">
      <c r="C561" s="6"/>
    </row>
    <row r="562" spans="3:3">
      <c r="C562" s="6"/>
    </row>
    <row r="563" spans="3:3">
      <c r="C563" s="6"/>
    </row>
    <row r="564" spans="3:3">
      <c r="C564" s="6"/>
    </row>
    <row r="565" spans="3:3">
      <c r="C565" s="6"/>
    </row>
    <row r="566" spans="3:3">
      <c r="C566" s="6"/>
    </row>
    <row r="567" spans="3:3">
      <c r="C567" s="6"/>
    </row>
    <row r="568" spans="3:3">
      <c r="C568" s="6"/>
    </row>
    <row r="569" spans="3:3">
      <c r="C569" s="6"/>
    </row>
    <row r="570" spans="3:3">
      <c r="C570" s="6"/>
    </row>
    <row r="571" spans="3:3">
      <c r="C571" s="6"/>
    </row>
    <row r="572" spans="3:3">
      <c r="C572" s="6"/>
    </row>
    <row r="573" spans="3:3">
      <c r="C573" s="6"/>
    </row>
    <row r="574" spans="3:3">
      <c r="C574" s="6"/>
    </row>
    <row r="575" spans="3:3">
      <c r="C575" s="6"/>
    </row>
    <row r="576" spans="3:3">
      <c r="C576" s="6"/>
    </row>
    <row r="577" spans="3:3">
      <c r="C577" s="6"/>
    </row>
    <row r="578" spans="3:3">
      <c r="C578" s="6"/>
    </row>
    <row r="579" spans="3:3">
      <c r="C579" s="6"/>
    </row>
    <row r="580" spans="3:3">
      <c r="C580" s="6"/>
    </row>
    <row r="581" spans="3:3">
      <c r="C581" s="6"/>
    </row>
    <row r="582" spans="3:3">
      <c r="C582" s="6"/>
    </row>
    <row r="583" spans="3:3">
      <c r="C583" s="6"/>
    </row>
    <row r="584" spans="3:3">
      <c r="C584" s="6"/>
    </row>
    <row r="585" spans="3:3">
      <c r="C585" s="6"/>
    </row>
    <row r="586" spans="3:3">
      <c r="C586" s="6"/>
    </row>
    <row r="587" spans="3:3">
      <c r="C587" s="6"/>
    </row>
    <row r="588" spans="3:3">
      <c r="C588" s="6"/>
    </row>
    <row r="589" spans="3:3">
      <c r="C589" s="6"/>
    </row>
    <row r="590" spans="3:3">
      <c r="C590" s="6"/>
    </row>
    <row r="591" spans="3:3">
      <c r="C591" s="6"/>
    </row>
    <row r="592" spans="3:3">
      <c r="C592" s="6"/>
    </row>
    <row r="593" spans="3:3">
      <c r="C593" s="6"/>
    </row>
    <row r="594" spans="3:3">
      <c r="C594" s="6"/>
    </row>
    <row r="595" spans="3:3">
      <c r="C595" s="6"/>
    </row>
    <row r="596" spans="3:3">
      <c r="C596" s="6"/>
    </row>
    <row r="597" spans="3:3">
      <c r="C597" s="6"/>
    </row>
    <row r="598" spans="3:3">
      <c r="C598" s="6"/>
    </row>
    <row r="599" spans="3:3">
      <c r="C599" s="6"/>
    </row>
    <row r="600" spans="3:3">
      <c r="C600" s="6"/>
    </row>
    <row r="601" spans="3:3">
      <c r="C601" s="6"/>
    </row>
    <row r="602" spans="3:3">
      <c r="C602" s="6"/>
    </row>
    <row r="603" spans="3:3">
      <c r="C603" s="6"/>
    </row>
    <row r="604" spans="3:3">
      <c r="C604" s="6"/>
    </row>
    <row r="605" spans="3:3">
      <c r="C605" s="6"/>
    </row>
    <row r="606" spans="3:3">
      <c r="C606" s="6"/>
    </row>
    <row r="607" spans="3:3">
      <c r="C607" s="6"/>
    </row>
    <row r="608" spans="3:3">
      <c r="C608" s="6"/>
    </row>
    <row r="609" spans="3:3">
      <c r="C609" s="6"/>
    </row>
    <row r="610" spans="3:3">
      <c r="C610" s="6"/>
    </row>
    <row r="611" spans="3:3">
      <c r="C611" s="6"/>
    </row>
    <row r="612" spans="3:3">
      <c r="C612" s="6"/>
    </row>
    <row r="613" spans="3:3">
      <c r="C613" s="6"/>
    </row>
    <row r="614" spans="3:3">
      <c r="C614" s="6"/>
    </row>
    <row r="615" spans="3:3">
      <c r="C615" s="6"/>
    </row>
    <row r="616" spans="3:3">
      <c r="C616" s="6"/>
    </row>
    <row r="617" spans="3:3">
      <c r="C617" s="6"/>
    </row>
    <row r="618" spans="3:3">
      <c r="C618" s="6"/>
    </row>
    <row r="619" spans="3:3">
      <c r="C619" s="6"/>
    </row>
    <row r="620" spans="3:3">
      <c r="C620" s="6"/>
    </row>
    <row r="621" spans="3:3">
      <c r="C621" s="6"/>
    </row>
    <row r="622" spans="3:3">
      <c r="C622" s="6"/>
    </row>
    <row r="623" spans="3:3">
      <c r="C623" s="6"/>
    </row>
    <row r="624" spans="3:3">
      <c r="C624" s="6"/>
    </row>
    <row r="625" spans="3:3">
      <c r="C625" s="6"/>
    </row>
    <row r="626" spans="3:3">
      <c r="C626" s="6"/>
    </row>
    <row r="627" spans="3:3">
      <c r="C627" s="6"/>
    </row>
    <row r="628" spans="3:3">
      <c r="C628" s="6"/>
    </row>
    <row r="629" spans="3:3">
      <c r="C629" s="6"/>
    </row>
    <row r="630" spans="3:3">
      <c r="C630" s="6"/>
    </row>
    <row r="631" spans="3:3">
      <c r="C631" s="6"/>
    </row>
    <row r="632" spans="3:3">
      <c r="C632" s="6"/>
    </row>
    <row r="633" spans="3:3">
      <c r="C633" s="6"/>
    </row>
    <row r="634" spans="3:3">
      <c r="C634" s="6"/>
    </row>
    <row r="635" spans="3:3">
      <c r="C635" s="6"/>
    </row>
    <row r="636" spans="3:3">
      <c r="C636" s="6"/>
    </row>
    <row r="637" spans="3:3">
      <c r="C637" s="6"/>
    </row>
    <row r="638" spans="3:3">
      <c r="C638" s="6"/>
    </row>
    <row r="639" spans="3:3">
      <c r="C639" s="6"/>
    </row>
    <row r="640" spans="3:3">
      <c r="C640" s="6"/>
    </row>
    <row r="641" spans="3:3">
      <c r="C641" s="6"/>
    </row>
    <row r="642" spans="3:3">
      <c r="C642" s="6"/>
    </row>
    <row r="643" spans="3:3">
      <c r="C643" s="6"/>
    </row>
    <row r="644" spans="3:3">
      <c r="C644" s="6"/>
    </row>
    <row r="645" spans="3:3">
      <c r="C645" s="6"/>
    </row>
    <row r="646" spans="3:3">
      <c r="C646" s="6"/>
    </row>
    <row r="647" spans="3:3">
      <c r="C647" s="6"/>
    </row>
    <row r="648" spans="3:3">
      <c r="C648" s="6"/>
    </row>
    <row r="649" spans="3:3">
      <c r="C649" s="6"/>
    </row>
    <row r="650" spans="3:3">
      <c r="C650" s="6"/>
    </row>
    <row r="651" spans="3:3">
      <c r="C651" s="6"/>
    </row>
    <row r="652" spans="3:3">
      <c r="C652" s="6"/>
    </row>
    <row r="653" spans="3:3">
      <c r="C653" s="6"/>
    </row>
    <row r="654" spans="3:3">
      <c r="C654" s="6"/>
    </row>
    <row r="655" spans="3:3">
      <c r="C655" s="6"/>
    </row>
    <row r="656" spans="3:3">
      <c r="C656" s="6"/>
    </row>
    <row r="657" spans="3:3">
      <c r="C657" s="6"/>
    </row>
    <row r="658" spans="3:3">
      <c r="C658" s="6"/>
    </row>
    <row r="659" spans="3:3">
      <c r="C659" s="6"/>
    </row>
    <row r="660" spans="3:3">
      <c r="C660" s="6"/>
    </row>
    <row r="661" spans="3:3">
      <c r="C661" s="6"/>
    </row>
    <row r="662" spans="3:3">
      <c r="C662" s="6"/>
    </row>
    <row r="663" spans="3:3">
      <c r="C663" s="6"/>
    </row>
    <row r="664" spans="3:3">
      <c r="C664" s="6"/>
    </row>
    <row r="665" spans="3:3">
      <c r="C665" s="6"/>
    </row>
    <row r="666" spans="3:3">
      <c r="C666" s="6"/>
    </row>
    <row r="667" spans="3:3">
      <c r="C667" s="6"/>
    </row>
    <row r="668" spans="3:3">
      <c r="C668" s="6"/>
    </row>
    <row r="669" spans="3:3">
      <c r="C669" s="6"/>
    </row>
    <row r="670" spans="3:3">
      <c r="C670" s="6"/>
    </row>
    <row r="671" spans="3:3">
      <c r="C671" s="6"/>
    </row>
    <row r="672" spans="3:3">
      <c r="C672" s="6"/>
    </row>
    <row r="673" spans="3:3">
      <c r="C673" s="6"/>
    </row>
    <row r="674" spans="3:3">
      <c r="C674" s="6"/>
    </row>
    <row r="675" spans="3:3">
      <c r="C675" s="6"/>
    </row>
    <row r="676" spans="3:3">
      <c r="C676" s="6"/>
    </row>
    <row r="677" spans="3:3">
      <c r="C677" s="6"/>
    </row>
    <row r="678" spans="3:3">
      <c r="C678" s="6"/>
    </row>
    <row r="679" spans="3:3">
      <c r="C679" s="6"/>
    </row>
    <row r="680" spans="3:3">
      <c r="C680" s="6"/>
    </row>
    <row r="681" spans="3:3">
      <c r="C681" s="6"/>
    </row>
    <row r="682" spans="3:3">
      <c r="C682" s="6"/>
    </row>
    <row r="683" spans="3:3">
      <c r="C683" s="6"/>
    </row>
    <row r="684" spans="3:3">
      <c r="C684" s="6"/>
    </row>
    <row r="685" spans="3:3">
      <c r="C685" s="6"/>
    </row>
    <row r="686" spans="3:3">
      <c r="C686" s="6"/>
    </row>
    <row r="687" spans="3:3">
      <c r="C687" s="6"/>
    </row>
    <row r="688" spans="3:3">
      <c r="C688" s="6"/>
    </row>
    <row r="689" spans="3:3">
      <c r="C689" s="6"/>
    </row>
    <row r="690" spans="3:3">
      <c r="C690" s="6"/>
    </row>
    <row r="691" spans="3:3">
      <c r="C691" s="6"/>
    </row>
    <row r="692" spans="3:3">
      <c r="C692" s="6"/>
    </row>
    <row r="693" spans="3:3">
      <c r="C693" s="6"/>
    </row>
    <row r="694" spans="3:3">
      <c r="C694" s="6"/>
    </row>
    <row r="695" spans="3:3">
      <c r="C695" s="6"/>
    </row>
    <row r="696" spans="3:3">
      <c r="C696" s="6"/>
    </row>
    <row r="697" spans="3:3">
      <c r="C697" s="6"/>
    </row>
    <row r="698" spans="3:3">
      <c r="C698" s="6"/>
    </row>
    <row r="699" spans="3:3">
      <c r="C699" s="6"/>
    </row>
    <row r="700" spans="3:3">
      <c r="C700" s="6"/>
    </row>
    <row r="701" spans="3:3">
      <c r="C701" s="6"/>
    </row>
    <row r="702" spans="3:3">
      <c r="C702" s="6"/>
    </row>
    <row r="703" spans="3:3">
      <c r="C703" s="6"/>
    </row>
    <row r="704" spans="3:3">
      <c r="C704" s="6"/>
    </row>
    <row r="705" spans="3:3">
      <c r="C705" s="6"/>
    </row>
    <row r="706" spans="3:3">
      <c r="C706" s="6"/>
    </row>
    <row r="707" spans="3:3">
      <c r="C707" s="6"/>
    </row>
    <row r="708" spans="3:3">
      <c r="C708" s="6"/>
    </row>
    <row r="709" spans="3:3">
      <c r="C709" s="6"/>
    </row>
    <row r="710" spans="3:3">
      <c r="C710" s="6"/>
    </row>
    <row r="711" spans="3:3">
      <c r="C711" s="6"/>
    </row>
    <row r="712" spans="3:3">
      <c r="C712" s="6"/>
    </row>
    <row r="713" spans="3:3">
      <c r="C713" s="6"/>
    </row>
    <row r="714" spans="3:3">
      <c r="C714" s="6"/>
    </row>
    <row r="715" spans="3:3">
      <c r="C715" s="6"/>
    </row>
    <row r="716" spans="3:3">
      <c r="C716" s="6"/>
    </row>
    <row r="717" spans="3:3">
      <c r="C717" s="6"/>
    </row>
    <row r="718" spans="3:3">
      <c r="C718" s="6"/>
    </row>
    <row r="719" spans="3:3">
      <c r="C719" s="6"/>
    </row>
    <row r="720" spans="3:3">
      <c r="C720" s="6"/>
    </row>
    <row r="721" spans="3:3">
      <c r="C721" s="6"/>
    </row>
    <row r="722" spans="3:3">
      <c r="C722" s="6"/>
    </row>
    <row r="723" spans="3:3">
      <c r="C723" s="6"/>
    </row>
    <row r="724" spans="3:3">
      <c r="C724" s="6"/>
    </row>
    <row r="725" spans="3:3">
      <c r="C725" s="6"/>
    </row>
    <row r="726" spans="3:3">
      <c r="C726" s="6"/>
    </row>
    <row r="727" spans="3:3">
      <c r="C727" s="6"/>
    </row>
    <row r="728" spans="3:3">
      <c r="C728" s="6"/>
    </row>
    <row r="729" spans="3:3">
      <c r="C729" s="6"/>
    </row>
    <row r="730" spans="3:3">
      <c r="C730" s="6"/>
    </row>
    <row r="731" spans="3:3">
      <c r="C731" s="6"/>
    </row>
    <row r="732" spans="3:3">
      <c r="C732" s="6"/>
    </row>
    <row r="733" spans="3:3">
      <c r="C733" s="6"/>
    </row>
    <row r="734" spans="3:3">
      <c r="C734" s="6"/>
    </row>
    <row r="735" spans="3:3">
      <c r="C735" s="6"/>
    </row>
    <row r="736" spans="3:3">
      <c r="C736" s="6"/>
    </row>
    <row r="737" spans="3:3">
      <c r="C737" s="6"/>
    </row>
    <row r="738" spans="3:3">
      <c r="C738" s="6"/>
    </row>
    <row r="739" spans="3:3">
      <c r="C739" s="6"/>
    </row>
    <row r="740" spans="3:3">
      <c r="C740" s="6"/>
    </row>
    <row r="741" spans="3:3">
      <c r="C741" s="6"/>
    </row>
    <row r="742" spans="3:3">
      <c r="C742" s="6"/>
    </row>
    <row r="743" spans="3:3">
      <c r="C743" s="6"/>
    </row>
    <row r="744" spans="3:3">
      <c r="C744" s="6"/>
    </row>
    <row r="745" spans="3:3">
      <c r="C745" s="6"/>
    </row>
    <row r="746" spans="3:3">
      <c r="C746" s="6"/>
    </row>
    <row r="747" spans="3:3">
      <c r="C747" s="6"/>
    </row>
    <row r="748" spans="3:3">
      <c r="C748" s="6"/>
    </row>
    <row r="749" spans="3:3">
      <c r="C749" s="6"/>
    </row>
    <row r="750" spans="3:3">
      <c r="C750" s="6"/>
    </row>
    <row r="751" spans="3:3">
      <c r="C751" s="6"/>
    </row>
    <row r="752" spans="3:3">
      <c r="C752" s="6"/>
    </row>
    <row r="753" spans="3:3">
      <c r="C753" s="6"/>
    </row>
    <row r="754" spans="3:3">
      <c r="C754" s="6"/>
    </row>
    <row r="755" spans="3:3">
      <c r="C755" s="6"/>
    </row>
    <row r="756" spans="3:3">
      <c r="C756" s="6"/>
    </row>
    <row r="757" spans="3:3">
      <c r="C757" s="6"/>
    </row>
    <row r="758" spans="3:3">
      <c r="C758" s="6"/>
    </row>
    <row r="759" spans="3:3">
      <c r="C759" s="6"/>
    </row>
    <row r="760" spans="3:3">
      <c r="C760" s="6"/>
    </row>
    <row r="761" spans="3:3">
      <c r="C761" s="6"/>
    </row>
    <row r="762" spans="3:3">
      <c r="C762" s="6"/>
    </row>
    <row r="763" spans="3:3">
      <c r="C763" s="6"/>
    </row>
    <row r="764" spans="3:3">
      <c r="C764" s="6"/>
    </row>
    <row r="765" spans="3:3">
      <c r="C765" s="6"/>
    </row>
    <row r="766" spans="3:3">
      <c r="C766" s="6"/>
    </row>
    <row r="767" spans="3:3">
      <c r="C767" s="6"/>
    </row>
    <row r="768" spans="3:3">
      <c r="C768" s="6"/>
    </row>
    <row r="769" spans="3:3">
      <c r="C769" s="6"/>
    </row>
    <row r="770" spans="3:3">
      <c r="C770" s="6"/>
    </row>
    <row r="771" spans="3:3">
      <c r="C771" s="6"/>
    </row>
    <row r="772" spans="3:3">
      <c r="C772" s="6"/>
    </row>
    <row r="773" spans="3:3">
      <c r="C773" s="6"/>
    </row>
    <row r="774" spans="3:3">
      <c r="C774" s="6"/>
    </row>
    <row r="775" spans="3:3">
      <c r="C775" s="6"/>
    </row>
    <row r="776" spans="3:3">
      <c r="C776" s="6"/>
    </row>
    <row r="777" spans="3:3">
      <c r="C777" s="6"/>
    </row>
    <row r="778" spans="3:3">
      <c r="C778" s="6"/>
    </row>
    <row r="779" spans="3:3">
      <c r="C779" s="6"/>
    </row>
    <row r="780" spans="3:3">
      <c r="C780" s="6"/>
    </row>
    <row r="781" spans="3:3">
      <c r="C781" s="6"/>
    </row>
    <row r="782" spans="3:3">
      <c r="C782" s="6"/>
    </row>
    <row r="783" spans="3:3">
      <c r="C783" s="6"/>
    </row>
    <row r="784" spans="3:3">
      <c r="C784" s="6"/>
    </row>
    <row r="785" spans="3:3">
      <c r="C785" s="6"/>
    </row>
    <row r="786" spans="3:3">
      <c r="C786" s="6"/>
    </row>
    <row r="787" spans="3:3">
      <c r="C787" s="6"/>
    </row>
    <row r="788" spans="3:3">
      <c r="C788" s="6"/>
    </row>
    <row r="789" spans="3:3">
      <c r="C789" s="6"/>
    </row>
    <row r="790" spans="3:3">
      <c r="C790" s="6"/>
    </row>
    <row r="791" spans="3:3">
      <c r="C791" s="6"/>
    </row>
    <row r="792" spans="3:3">
      <c r="C792" s="6"/>
    </row>
    <row r="793" spans="3:3">
      <c r="C793" s="6"/>
    </row>
    <row r="794" spans="3:3">
      <c r="C794" s="6"/>
    </row>
    <row r="795" spans="3:3">
      <c r="C795" s="6"/>
    </row>
    <row r="796" spans="3:3">
      <c r="C796" s="6"/>
    </row>
    <row r="797" spans="3:3">
      <c r="C797" s="6"/>
    </row>
    <row r="798" spans="3:3">
      <c r="C798" s="6"/>
    </row>
    <row r="799" spans="3:3">
      <c r="C799" s="6"/>
    </row>
    <row r="800" spans="3:3">
      <c r="C800" s="6"/>
    </row>
    <row r="801" spans="3:3">
      <c r="C801" s="6"/>
    </row>
    <row r="802" spans="3:3">
      <c r="C802" s="6"/>
    </row>
    <row r="803" spans="3:3">
      <c r="C803" s="6"/>
    </row>
    <row r="804" spans="3:3">
      <c r="C804" s="6"/>
    </row>
    <row r="805" spans="3:3">
      <c r="C805" s="6"/>
    </row>
    <row r="806" spans="3:3">
      <c r="C806" s="6"/>
    </row>
    <row r="807" spans="3:3">
      <c r="C807" s="6"/>
    </row>
    <row r="808" spans="3:3">
      <c r="C808" s="6"/>
    </row>
    <row r="809" spans="3:3">
      <c r="C809" s="6"/>
    </row>
    <row r="810" spans="3:3">
      <c r="C810" s="6"/>
    </row>
    <row r="811" spans="3:3">
      <c r="C811" s="6"/>
    </row>
    <row r="812" spans="3:3">
      <c r="C812" s="6"/>
    </row>
    <row r="813" spans="3:3">
      <c r="C813" s="6"/>
    </row>
    <row r="814" spans="3:3">
      <c r="C814" s="6"/>
    </row>
    <row r="815" spans="3:3">
      <c r="C815" s="6"/>
    </row>
    <row r="816" spans="3:3">
      <c r="C816" s="6"/>
    </row>
    <row r="817" spans="3:3">
      <c r="C817" s="6"/>
    </row>
    <row r="818" spans="3:3">
      <c r="C818" s="6"/>
    </row>
    <row r="819" spans="3:3">
      <c r="C819" s="6"/>
    </row>
    <row r="820" spans="3:3">
      <c r="C820" s="6"/>
    </row>
    <row r="821" spans="3:3">
      <c r="C821" s="6"/>
    </row>
    <row r="822" spans="3:3">
      <c r="C822" s="6"/>
    </row>
    <row r="823" spans="3:3">
      <c r="C823" s="6"/>
    </row>
    <row r="824" spans="3:3">
      <c r="C824" s="6"/>
    </row>
    <row r="825" spans="3:3">
      <c r="C825" s="6"/>
    </row>
    <row r="826" spans="3:3">
      <c r="C826" s="6"/>
    </row>
    <row r="827" spans="3:3">
      <c r="C827" s="6"/>
    </row>
    <row r="828" spans="3:3">
      <c r="C828" s="6"/>
    </row>
    <row r="829" spans="3:3">
      <c r="C829" s="6"/>
    </row>
    <row r="830" spans="3:3">
      <c r="C830" s="6"/>
    </row>
    <row r="831" spans="3:3">
      <c r="C831" s="6"/>
    </row>
    <row r="832" spans="3:3">
      <c r="C832" s="6"/>
    </row>
    <row r="833" spans="3:3">
      <c r="C833" s="6"/>
    </row>
    <row r="834" spans="3:3">
      <c r="C834" s="6"/>
    </row>
    <row r="835" spans="3:3">
      <c r="C835" s="6"/>
    </row>
    <row r="836" spans="3:3">
      <c r="C836" s="6"/>
    </row>
    <row r="837" spans="3:3">
      <c r="C837" s="6"/>
    </row>
    <row r="838" spans="3:3">
      <c r="C838" s="6"/>
    </row>
    <row r="839" spans="3:3">
      <c r="C839" s="6"/>
    </row>
    <row r="840" spans="3:3">
      <c r="C840" s="6"/>
    </row>
    <row r="841" spans="3:3">
      <c r="C841" s="6"/>
    </row>
    <row r="842" spans="3:3">
      <c r="C842" s="6"/>
    </row>
    <row r="843" spans="3:3">
      <c r="C843" s="6"/>
    </row>
    <row r="844" spans="3:3">
      <c r="C844" s="6"/>
    </row>
    <row r="845" spans="3:3">
      <c r="C845" s="6"/>
    </row>
    <row r="846" spans="3:3">
      <c r="C846" s="6"/>
    </row>
    <row r="847" spans="3:3">
      <c r="C847" s="6"/>
    </row>
    <row r="848" spans="3:3">
      <c r="C848" s="6"/>
    </row>
    <row r="849" spans="3:3">
      <c r="C849" s="6"/>
    </row>
    <row r="850" spans="3:3">
      <c r="C850" s="6"/>
    </row>
    <row r="851" spans="3:3">
      <c r="C851" s="6"/>
    </row>
    <row r="852" spans="3:3">
      <c r="C852" s="6"/>
    </row>
    <row r="853" spans="3:3">
      <c r="C853" s="6"/>
    </row>
    <row r="854" spans="3:3">
      <c r="C854" s="6"/>
    </row>
    <row r="855" spans="3:3">
      <c r="C855" s="6"/>
    </row>
    <row r="856" spans="3:3">
      <c r="C856" s="6"/>
    </row>
    <row r="857" spans="3:3">
      <c r="C857" s="6"/>
    </row>
    <row r="858" spans="3:3">
      <c r="C858" s="6"/>
    </row>
    <row r="859" spans="3:3">
      <c r="C859" s="6"/>
    </row>
    <row r="860" spans="3:3">
      <c r="C860" s="6"/>
    </row>
    <row r="861" spans="3:3">
      <c r="C861" s="6"/>
    </row>
    <row r="862" spans="3:3">
      <c r="C862" s="6"/>
    </row>
    <row r="863" spans="3:3">
      <c r="C863" s="6"/>
    </row>
    <row r="864" spans="3:3">
      <c r="C864" s="6"/>
    </row>
    <row r="865" spans="3:3">
      <c r="C865" s="6"/>
    </row>
    <row r="866" spans="3:3">
      <c r="C866" s="6"/>
    </row>
    <row r="867" spans="3:3">
      <c r="C867" s="6"/>
    </row>
    <row r="868" spans="3:3">
      <c r="C868" s="6"/>
    </row>
    <row r="869" spans="3:3">
      <c r="C869" s="6"/>
    </row>
    <row r="870" spans="3:3">
      <c r="C870" s="6"/>
    </row>
    <row r="871" spans="3:3">
      <c r="C871" s="6"/>
    </row>
    <row r="872" spans="3:3">
      <c r="C872" s="6"/>
    </row>
    <row r="873" spans="3:3">
      <c r="C873" s="6"/>
    </row>
    <row r="874" spans="3:3">
      <c r="C874" s="6"/>
    </row>
    <row r="875" spans="3:3">
      <c r="C875" s="6"/>
    </row>
    <row r="876" spans="3:3">
      <c r="C876" s="6"/>
    </row>
    <row r="877" spans="3:3">
      <c r="C877" s="6"/>
    </row>
    <row r="878" spans="3:3">
      <c r="C878" s="6"/>
    </row>
    <row r="879" spans="3:3">
      <c r="C879" s="6"/>
    </row>
    <row r="880" spans="3:3">
      <c r="C880" s="6"/>
    </row>
    <row r="881" spans="3:3">
      <c r="C881" s="6"/>
    </row>
    <row r="882" spans="3:3">
      <c r="C882" s="6"/>
    </row>
    <row r="883" spans="3:3">
      <c r="C883" s="6"/>
    </row>
    <row r="884" spans="3:3">
      <c r="C884" s="6"/>
    </row>
    <row r="885" spans="3:3">
      <c r="C885" s="6"/>
    </row>
    <row r="886" spans="3:3">
      <c r="C886" s="6"/>
    </row>
    <row r="887" spans="3:3">
      <c r="C887" s="6"/>
    </row>
    <row r="888" spans="3:3">
      <c r="C888" s="6"/>
    </row>
    <row r="889" spans="3:3">
      <c r="C889" s="6"/>
    </row>
    <row r="890" spans="3:3">
      <c r="C890" s="6"/>
    </row>
    <row r="891" spans="3:3">
      <c r="C891" s="6"/>
    </row>
    <row r="892" spans="3:3">
      <c r="C892" s="6"/>
    </row>
    <row r="893" spans="3:3">
      <c r="C893" s="6"/>
    </row>
    <row r="894" spans="3:3">
      <c r="C894" s="6"/>
    </row>
    <row r="895" spans="3:3">
      <c r="C895" s="6"/>
    </row>
    <row r="896" spans="3:3">
      <c r="C896" s="6"/>
    </row>
    <row r="897" spans="3:3">
      <c r="C897" s="6"/>
    </row>
    <row r="898" spans="3:3">
      <c r="C898" s="6"/>
    </row>
    <row r="899" spans="3:3">
      <c r="C899" s="6"/>
    </row>
    <row r="900" spans="3:3">
      <c r="C900" s="6"/>
    </row>
    <row r="901" spans="3:3">
      <c r="C901" s="6"/>
    </row>
    <row r="902" spans="3:3">
      <c r="C902" s="6"/>
    </row>
    <row r="903" spans="3:3">
      <c r="C903" s="6"/>
    </row>
    <row r="904" spans="3:3">
      <c r="C904" s="6"/>
    </row>
    <row r="905" spans="3:3">
      <c r="C905" s="6"/>
    </row>
    <row r="906" spans="3:3">
      <c r="C906" s="6"/>
    </row>
    <row r="907" spans="3:3">
      <c r="C907" s="6"/>
    </row>
    <row r="908" spans="3:3">
      <c r="C908" s="6"/>
    </row>
    <row r="909" spans="3:3">
      <c r="C909" s="6"/>
    </row>
    <row r="910" spans="3:3">
      <c r="C910" s="6"/>
    </row>
    <row r="911" spans="3:3">
      <c r="C911" s="6"/>
    </row>
    <row r="912" spans="3:3">
      <c r="C912" s="6"/>
    </row>
    <row r="913" spans="3:3">
      <c r="C913" s="6"/>
    </row>
    <row r="914" spans="3:3">
      <c r="C914" s="6"/>
    </row>
    <row r="915" spans="3:3">
      <c r="C915" s="6"/>
    </row>
    <row r="916" spans="3:3">
      <c r="C916" s="6"/>
    </row>
    <row r="917" spans="3:3">
      <c r="C917" s="6"/>
    </row>
    <row r="918" spans="3:3">
      <c r="C918" s="6"/>
    </row>
    <row r="919" spans="3:3">
      <c r="C919" s="6"/>
    </row>
    <row r="920" spans="3:3">
      <c r="C920" s="6"/>
    </row>
    <row r="921" spans="3:3">
      <c r="C921" s="6"/>
    </row>
    <row r="922" spans="3:3">
      <c r="C922" s="6"/>
    </row>
    <row r="923" spans="3:3">
      <c r="C923" s="6"/>
    </row>
    <row r="924" spans="3:3">
      <c r="C924" s="6"/>
    </row>
    <row r="925" spans="3:3">
      <c r="C925" s="6"/>
    </row>
    <row r="926" spans="3:3">
      <c r="C926" s="6"/>
    </row>
    <row r="927" spans="3:3">
      <c r="C927" s="6"/>
    </row>
    <row r="928" spans="3:3">
      <c r="C928" s="6"/>
    </row>
    <row r="929" spans="3:3">
      <c r="C929" s="6"/>
    </row>
    <row r="930" spans="3:3">
      <c r="C930" s="6"/>
    </row>
    <row r="931" spans="3:3">
      <c r="C931" s="6"/>
    </row>
    <row r="932" spans="3:3">
      <c r="C932" s="6"/>
    </row>
    <row r="933" spans="3:3">
      <c r="C933" s="6"/>
    </row>
    <row r="934" spans="3:3">
      <c r="C934" s="6"/>
    </row>
    <row r="935" spans="3:3">
      <c r="C935" s="6"/>
    </row>
    <row r="936" spans="3:3">
      <c r="C936" s="6"/>
    </row>
    <row r="937" spans="3:3">
      <c r="C937" s="6"/>
    </row>
    <row r="938" spans="3:3">
      <c r="C938" s="6"/>
    </row>
    <row r="939" spans="3:3">
      <c r="C939" s="6"/>
    </row>
    <row r="940" spans="3:3">
      <c r="C940" s="6"/>
    </row>
    <row r="941" spans="3:3">
      <c r="C941" s="6"/>
    </row>
    <row r="942" spans="3:3">
      <c r="C942" s="6"/>
    </row>
    <row r="943" spans="3:3">
      <c r="C943" s="6"/>
    </row>
    <row r="944" spans="3:3">
      <c r="C944" s="6"/>
    </row>
    <row r="945" spans="3:3">
      <c r="C945" s="6"/>
    </row>
    <row r="946" spans="3:3">
      <c r="C946" s="6"/>
    </row>
    <row r="947" spans="3:3">
      <c r="C947" s="6"/>
    </row>
    <row r="948" spans="3:3">
      <c r="C948" s="6"/>
    </row>
    <row r="949" spans="3:3">
      <c r="C949" s="6"/>
    </row>
    <row r="950" spans="3:3">
      <c r="C950" s="6"/>
    </row>
    <row r="951" spans="3:3">
      <c r="C951" s="6"/>
    </row>
    <row r="952" spans="3:3">
      <c r="C952" s="6"/>
    </row>
    <row r="953" spans="3:3">
      <c r="C953" s="6"/>
    </row>
    <row r="954" spans="3:3">
      <c r="C954" s="6"/>
    </row>
    <row r="955" spans="3:3">
      <c r="C955" s="6"/>
    </row>
    <row r="956" spans="3:3">
      <c r="C956" s="6"/>
    </row>
    <row r="957" spans="3:3">
      <c r="C957" s="6"/>
    </row>
    <row r="958" spans="3:3">
      <c r="C958" s="6"/>
    </row>
    <row r="959" spans="3:3">
      <c r="C959" s="6"/>
    </row>
    <row r="960" spans="3:3">
      <c r="C960" s="6"/>
    </row>
    <row r="961" spans="3:3">
      <c r="C961" s="6"/>
    </row>
    <row r="962" spans="3:3">
      <c r="C962" s="6"/>
    </row>
    <row r="963" spans="3:3">
      <c r="C963" s="6"/>
    </row>
    <row r="964" spans="3:3">
      <c r="C964" s="6"/>
    </row>
    <row r="965" spans="3:3">
      <c r="C965" s="6"/>
    </row>
    <row r="966" spans="3:3">
      <c r="C966" s="6"/>
    </row>
    <row r="967" spans="3:3">
      <c r="C967" s="6"/>
    </row>
    <row r="968" spans="3:3">
      <c r="C968" s="6"/>
    </row>
    <row r="969" spans="3:3">
      <c r="C969" s="6"/>
    </row>
    <row r="970" spans="3:3">
      <c r="C970" s="6"/>
    </row>
    <row r="971" spans="3:3">
      <c r="C971" s="6"/>
    </row>
    <row r="972" spans="3:3">
      <c r="C972" s="6"/>
    </row>
    <row r="973" spans="3:3">
      <c r="C973" s="6"/>
    </row>
    <row r="974" spans="3:3">
      <c r="C974" s="6"/>
    </row>
    <row r="975" spans="3:3">
      <c r="C975" s="6"/>
    </row>
    <row r="976" spans="3:3">
      <c r="C976" s="6"/>
    </row>
    <row r="977" spans="3:3">
      <c r="C977" s="6"/>
    </row>
    <row r="978" spans="3:3">
      <c r="C978" s="6"/>
    </row>
    <row r="979" spans="3:3">
      <c r="C979" s="6"/>
    </row>
    <row r="980" spans="3:3">
      <c r="C980" s="6"/>
    </row>
    <row r="981" spans="3:3">
      <c r="C981" s="6"/>
    </row>
    <row r="982" spans="3:3">
      <c r="C982" s="6"/>
    </row>
    <row r="983" spans="3:3">
      <c r="C983" s="6"/>
    </row>
    <row r="984" spans="3:3">
      <c r="C984" s="6"/>
    </row>
    <row r="985" spans="3:3">
      <c r="C985" s="6"/>
    </row>
    <row r="986" spans="3:3">
      <c r="C986" s="6"/>
    </row>
    <row r="987" spans="3:3">
      <c r="C987" s="6"/>
    </row>
    <row r="988" spans="3:3">
      <c r="C988" s="6"/>
    </row>
    <row r="989" spans="3:3">
      <c r="C989" s="6"/>
    </row>
    <row r="990" spans="3:3">
      <c r="C990" s="6"/>
    </row>
    <row r="991" spans="3:3">
      <c r="C991" s="6"/>
    </row>
    <row r="992" spans="3:3">
      <c r="C992" s="6"/>
    </row>
    <row r="993" spans="3:3">
      <c r="C993" s="6"/>
    </row>
    <row r="994" spans="3:3">
      <c r="C994" s="6"/>
    </row>
    <row r="995" spans="3:3">
      <c r="C995" s="6"/>
    </row>
    <row r="996" spans="3:3">
      <c r="C996" s="6"/>
    </row>
    <row r="997" spans="3:3">
      <c r="C997" s="6"/>
    </row>
    <row r="998" spans="3:3">
      <c r="C998" s="6"/>
    </row>
    <row r="999" spans="3:3">
      <c r="C999" s="6"/>
    </row>
    <row r="1000" spans="3:3">
      <c r="C1000" s="6"/>
    </row>
    <row r="1001" spans="3:3">
      <c r="C1001" s="6"/>
    </row>
    <row r="1002" spans="3:3">
      <c r="C1002" s="6"/>
    </row>
    <row r="1003" spans="3:3">
      <c r="C1003" s="6"/>
    </row>
    <row r="1004" spans="3:3">
      <c r="C1004" s="6"/>
    </row>
    <row r="1005" spans="3:3">
      <c r="C1005" s="6"/>
    </row>
    <row r="1006" spans="3:3">
      <c r="C1006" s="6"/>
    </row>
    <row r="1007" spans="3:3">
      <c r="C1007" s="6"/>
    </row>
    <row r="1008" spans="3:3">
      <c r="C1008" s="6"/>
    </row>
    <row r="1009" spans="3:3">
      <c r="C1009" s="6"/>
    </row>
    <row r="1010" spans="3:3">
      <c r="C1010" s="6"/>
    </row>
    <row r="1011" spans="3:3">
      <c r="C1011" s="6"/>
    </row>
    <row r="1012" spans="3:3">
      <c r="C1012" s="6"/>
    </row>
    <row r="1013" spans="3:3">
      <c r="C1013" s="6"/>
    </row>
    <row r="1014" spans="3:3">
      <c r="C1014" s="6"/>
    </row>
    <row r="1015" spans="3:3">
      <c r="C1015" s="6"/>
    </row>
    <row r="1016" spans="3:3">
      <c r="C1016" s="6"/>
    </row>
    <row r="1017" spans="3:3">
      <c r="C1017" s="6"/>
    </row>
    <row r="1018" spans="3:3">
      <c r="C1018" s="6"/>
    </row>
    <row r="1019" spans="3:3">
      <c r="C1019" s="6"/>
    </row>
    <row r="1020" spans="3:3">
      <c r="C1020" s="6"/>
    </row>
    <row r="1021" spans="3:3">
      <c r="C1021" s="6"/>
    </row>
    <row r="1022" spans="3:3">
      <c r="C1022" s="6"/>
    </row>
    <row r="1023" spans="3:3">
      <c r="C1023" s="6"/>
    </row>
    <row r="1024" spans="3:3">
      <c r="C1024" s="6"/>
    </row>
    <row r="1025" spans="3:3">
      <c r="C1025" s="6"/>
    </row>
    <row r="1026" spans="3:3">
      <c r="C1026" s="6"/>
    </row>
    <row r="1027" spans="3:3">
      <c r="C1027" s="6"/>
    </row>
    <row r="1028" spans="3:3">
      <c r="C1028" s="6"/>
    </row>
    <row r="1029" spans="3:3">
      <c r="C1029" s="6"/>
    </row>
    <row r="1030" spans="3:3">
      <c r="C1030" s="6"/>
    </row>
    <row r="1031" spans="3:3">
      <c r="C1031" s="6"/>
    </row>
    <row r="1032" spans="3:3">
      <c r="C1032" s="6"/>
    </row>
    <row r="1033" spans="3:3">
      <c r="C1033" s="6"/>
    </row>
    <row r="1034" spans="3:3">
      <c r="C1034" s="6"/>
    </row>
    <row r="1035" spans="3:3">
      <c r="C1035" s="6"/>
    </row>
    <row r="1036" spans="3:3">
      <c r="C1036" s="6"/>
    </row>
    <row r="1037" spans="3:3">
      <c r="C1037" s="6"/>
    </row>
    <row r="1038" spans="3:3">
      <c r="C1038" s="6"/>
    </row>
    <row r="1039" spans="3:3">
      <c r="C1039" s="6"/>
    </row>
    <row r="1040" spans="3:3">
      <c r="C1040" s="6"/>
    </row>
    <row r="1041" spans="3:3">
      <c r="C1041" s="6"/>
    </row>
    <row r="1042" spans="3:3">
      <c r="C1042" s="6"/>
    </row>
    <row r="1043" spans="3:3">
      <c r="C1043" s="6"/>
    </row>
    <row r="1044" spans="3:3">
      <c r="C1044" s="6"/>
    </row>
    <row r="1045" spans="3:3">
      <c r="C1045" s="6"/>
    </row>
    <row r="1046" spans="3:3">
      <c r="C1046" s="6"/>
    </row>
    <row r="1047" spans="3:3">
      <c r="C1047" s="6"/>
    </row>
    <row r="1048" spans="3:3">
      <c r="C1048" s="6"/>
    </row>
    <row r="1049" spans="3:3">
      <c r="C1049" s="6"/>
    </row>
    <row r="1050" spans="3:3">
      <c r="C1050" s="6"/>
    </row>
    <row r="1051" spans="3:3">
      <c r="C1051" s="6"/>
    </row>
    <row r="1052" spans="3:3">
      <c r="C1052" s="6"/>
    </row>
    <row r="1053" spans="3:3">
      <c r="C1053" s="6"/>
    </row>
    <row r="1054" spans="3:3">
      <c r="C1054" s="6"/>
    </row>
    <row r="1055" spans="3:3">
      <c r="C1055" s="6"/>
    </row>
    <row r="1056" spans="3:3">
      <c r="C1056" s="6"/>
    </row>
    <row r="1057" spans="3:3">
      <c r="C1057" s="6"/>
    </row>
    <row r="1058" spans="3:3">
      <c r="C1058" s="6"/>
    </row>
    <row r="1059" spans="3:3">
      <c r="C1059" s="6"/>
    </row>
    <row r="1060" spans="3:3">
      <c r="C1060" s="6"/>
    </row>
    <row r="1061" spans="3:3">
      <c r="C1061" s="6"/>
    </row>
    <row r="1062" spans="3:3">
      <c r="C1062" s="6"/>
    </row>
    <row r="1063" spans="3:3">
      <c r="C1063" s="6"/>
    </row>
    <row r="1064" spans="3:3">
      <c r="C1064" s="6"/>
    </row>
    <row r="1065" spans="3:3">
      <c r="C1065" s="6"/>
    </row>
    <row r="1066" spans="3:3">
      <c r="C1066" s="6"/>
    </row>
    <row r="1067" spans="3:3">
      <c r="C1067" s="6"/>
    </row>
    <row r="1068" spans="3:3">
      <c r="C1068" s="6"/>
    </row>
    <row r="1069" spans="3:3">
      <c r="C1069" s="6"/>
    </row>
    <row r="1070" spans="3:3">
      <c r="C1070" s="6"/>
    </row>
    <row r="1071" spans="3:3">
      <c r="C1071" s="6"/>
    </row>
    <row r="1072" spans="3:3">
      <c r="C1072" s="6"/>
    </row>
    <row r="1073" spans="3:3">
      <c r="C1073" s="6"/>
    </row>
    <row r="1074" spans="3:3">
      <c r="C1074" s="6"/>
    </row>
    <row r="1075" spans="3:3">
      <c r="C1075" s="6"/>
    </row>
    <row r="1076" spans="3:3">
      <c r="C1076" s="6"/>
    </row>
    <row r="1077" spans="3:3">
      <c r="C1077" s="6"/>
    </row>
    <row r="1078" spans="3:3">
      <c r="C1078" s="6"/>
    </row>
    <row r="1079" spans="3:3">
      <c r="C1079" s="6"/>
    </row>
    <row r="1080" spans="3:3">
      <c r="C1080" s="6"/>
    </row>
    <row r="1081" spans="3:3">
      <c r="C1081" s="6"/>
    </row>
    <row r="1082" spans="3:3">
      <c r="C1082" s="6"/>
    </row>
    <row r="1083" spans="3:3">
      <c r="C1083" s="6"/>
    </row>
    <row r="1084" spans="3:3">
      <c r="C1084" s="6"/>
    </row>
    <row r="1085" spans="3:3">
      <c r="C1085" s="6"/>
    </row>
    <row r="1086" spans="3:3">
      <c r="C1086" s="6"/>
    </row>
    <row r="1087" spans="3:3">
      <c r="C1087" s="6"/>
    </row>
    <row r="1088" spans="3:3">
      <c r="C1088" s="6"/>
    </row>
    <row r="1089" spans="3:3">
      <c r="C1089" s="6"/>
    </row>
    <row r="1090" spans="3:3">
      <c r="C1090" s="6"/>
    </row>
    <row r="1091" spans="3:3">
      <c r="C1091" s="6"/>
    </row>
    <row r="1092" spans="3:3">
      <c r="C1092" s="6"/>
    </row>
    <row r="1093" spans="3:3">
      <c r="C1093" s="6"/>
    </row>
    <row r="1094" spans="3:3">
      <c r="C1094" s="6"/>
    </row>
    <row r="1095" spans="3:3">
      <c r="C1095" s="6"/>
    </row>
    <row r="1096" spans="3:3">
      <c r="C1096" s="6"/>
    </row>
    <row r="1097" spans="3:3">
      <c r="C1097" s="6"/>
    </row>
    <row r="1098" spans="3:3">
      <c r="C1098" s="6"/>
    </row>
    <row r="1099" spans="3:3">
      <c r="C1099" s="6"/>
    </row>
    <row r="1100" spans="3:3">
      <c r="C1100" s="6"/>
    </row>
    <row r="1101" spans="3:3">
      <c r="C1101" s="6"/>
    </row>
    <row r="1102" spans="3:3">
      <c r="C1102" s="6"/>
    </row>
    <row r="1103" spans="3:3">
      <c r="C1103" s="6"/>
    </row>
    <row r="1104" spans="3:3">
      <c r="C1104" s="6"/>
    </row>
    <row r="1105" spans="3:3">
      <c r="C1105" s="6"/>
    </row>
    <row r="1106" spans="3:3">
      <c r="C1106" s="6"/>
    </row>
    <row r="1107" spans="3:3">
      <c r="C1107" s="6"/>
    </row>
    <row r="1108" spans="3:3">
      <c r="C1108" s="6"/>
    </row>
    <row r="1109" spans="3:3">
      <c r="C1109" s="6"/>
    </row>
    <row r="1110" spans="3:3">
      <c r="C1110" s="6"/>
    </row>
    <row r="1111" spans="3:3">
      <c r="C1111" s="6"/>
    </row>
    <row r="1112" spans="3:3">
      <c r="C1112" s="6"/>
    </row>
    <row r="1113" spans="3:3">
      <c r="C1113" s="6"/>
    </row>
    <row r="1114" spans="3:3">
      <c r="C1114" s="6"/>
    </row>
    <row r="1115" spans="3:3">
      <c r="C1115" s="6"/>
    </row>
    <row r="1116" spans="3:3">
      <c r="C1116" s="6"/>
    </row>
    <row r="1117" spans="3:3">
      <c r="C1117" s="6"/>
    </row>
    <row r="1118" spans="3:3">
      <c r="C1118" s="6"/>
    </row>
    <row r="1119" spans="3:3">
      <c r="C1119" s="6"/>
    </row>
    <row r="1120" spans="3:3">
      <c r="C1120" s="6"/>
    </row>
    <row r="1121" spans="3:3">
      <c r="C1121" s="6"/>
    </row>
    <row r="1122" spans="3:3">
      <c r="C1122" s="6"/>
    </row>
    <row r="1123" spans="3:3">
      <c r="C1123" s="6"/>
    </row>
    <row r="1124" spans="3:3">
      <c r="C1124" s="6"/>
    </row>
    <row r="1125" spans="3:3">
      <c r="C1125" s="6"/>
    </row>
    <row r="1126" spans="3:3">
      <c r="C1126" s="6"/>
    </row>
    <row r="1127" spans="3:3">
      <c r="C1127" s="6"/>
    </row>
    <row r="1128" spans="3:3">
      <c r="C1128" s="6"/>
    </row>
    <row r="1129" spans="3:3">
      <c r="C1129" s="6"/>
    </row>
    <row r="1130" spans="3:3">
      <c r="C1130" s="6"/>
    </row>
    <row r="1131" spans="3:3">
      <c r="C1131" s="6"/>
    </row>
    <row r="1132" spans="3:3">
      <c r="C1132" s="6"/>
    </row>
    <row r="1133" spans="3:3">
      <c r="C1133" s="6"/>
    </row>
    <row r="1134" spans="3:3">
      <c r="C1134" s="6"/>
    </row>
    <row r="1135" spans="3:3">
      <c r="C1135" s="6"/>
    </row>
    <row r="1136" spans="3:3">
      <c r="C1136" s="6"/>
    </row>
    <row r="1137" spans="3:3">
      <c r="C1137" s="6"/>
    </row>
    <row r="1138" spans="3:3">
      <c r="C1138" s="6"/>
    </row>
    <row r="1139" spans="3:3">
      <c r="C1139" s="6"/>
    </row>
    <row r="1140" spans="3:3">
      <c r="C1140" s="6"/>
    </row>
    <row r="1141" spans="3:3">
      <c r="C1141" s="6"/>
    </row>
    <row r="1142" spans="3:3">
      <c r="C1142" s="6"/>
    </row>
    <row r="1143" spans="3:3">
      <c r="C1143" s="6"/>
    </row>
    <row r="1144" spans="3:3">
      <c r="C1144" s="6"/>
    </row>
    <row r="1145" spans="3:3">
      <c r="C1145" s="6"/>
    </row>
    <row r="1146" spans="3:3">
      <c r="C1146" s="6"/>
    </row>
    <row r="1147" spans="3:3">
      <c r="C1147" s="6"/>
    </row>
    <row r="1148" spans="3:3">
      <c r="C1148" s="6"/>
    </row>
    <row r="1149" spans="3:3">
      <c r="C1149" s="6"/>
    </row>
    <row r="1150" spans="3:3">
      <c r="C1150" s="6"/>
    </row>
    <row r="1151" spans="3:3">
      <c r="C1151" s="6"/>
    </row>
    <row r="1152" spans="3:3">
      <c r="C1152" s="6"/>
    </row>
    <row r="1153" spans="3:3">
      <c r="C1153" s="6"/>
    </row>
    <row r="1154" spans="3:3">
      <c r="C1154" s="6"/>
    </row>
    <row r="1155" spans="3:3">
      <c r="C1155" s="6"/>
    </row>
    <row r="1156" spans="3:3">
      <c r="C1156" s="6"/>
    </row>
    <row r="1157" spans="3:3">
      <c r="C1157" s="6"/>
    </row>
    <row r="1158" spans="3:3">
      <c r="C1158" s="6"/>
    </row>
    <row r="1159" spans="3:3">
      <c r="C1159" s="6"/>
    </row>
    <row r="1160" spans="3:3">
      <c r="C1160" s="6"/>
    </row>
    <row r="1161" spans="3:3">
      <c r="C1161" s="6"/>
    </row>
    <row r="1162" spans="3:3">
      <c r="C1162" s="6"/>
    </row>
    <row r="1163" spans="3:3">
      <c r="C1163" s="6"/>
    </row>
    <row r="1164" spans="3:3">
      <c r="C1164" s="6"/>
    </row>
    <row r="1165" spans="3:3">
      <c r="C1165" s="6"/>
    </row>
    <row r="1166" spans="3:3">
      <c r="C1166" s="6"/>
    </row>
    <row r="1167" spans="3:3">
      <c r="C1167" s="6"/>
    </row>
    <row r="1168" spans="3:3">
      <c r="C1168" s="6"/>
    </row>
    <row r="1169" spans="3:3">
      <c r="C1169" s="6"/>
    </row>
    <row r="1170" spans="3:3">
      <c r="C1170" s="6"/>
    </row>
    <row r="1171" spans="3:3">
      <c r="C1171" s="6"/>
    </row>
    <row r="1172" spans="3:3">
      <c r="C1172" s="6"/>
    </row>
    <row r="1173" spans="3:3">
      <c r="C1173" s="6"/>
    </row>
    <row r="1174" spans="3:3">
      <c r="C1174" s="6"/>
    </row>
    <row r="1175" spans="3:3">
      <c r="C1175" s="6"/>
    </row>
    <row r="1176" spans="3:3">
      <c r="C1176" s="6"/>
    </row>
    <row r="1177" spans="3:3">
      <c r="C1177" s="6"/>
    </row>
    <row r="1178" spans="3:3">
      <c r="C1178" s="6"/>
    </row>
    <row r="1179" spans="3:3">
      <c r="C1179" s="6"/>
    </row>
    <row r="1180" spans="3:3">
      <c r="C1180" s="6"/>
    </row>
    <row r="1181" spans="3:3">
      <c r="C1181" s="6"/>
    </row>
    <row r="1182" spans="3:3">
      <c r="C1182" s="6"/>
    </row>
    <row r="1183" spans="3:3">
      <c r="C1183" s="6"/>
    </row>
    <row r="1184" spans="3:3">
      <c r="C1184" s="6"/>
    </row>
    <row r="1185" spans="3:3">
      <c r="C1185" s="6"/>
    </row>
    <row r="1186" spans="3:3">
      <c r="C1186" s="6"/>
    </row>
    <row r="1187" spans="3:3">
      <c r="C1187" s="6"/>
    </row>
    <row r="1188" spans="3:3">
      <c r="C1188" s="6"/>
    </row>
    <row r="1189" spans="3:3">
      <c r="C1189" s="6"/>
    </row>
    <row r="1190" spans="3:3">
      <c r="C1190" s="6"/>
    </row>
    <row r="1191" spans="3:3">
      <c r="C1191" s="6"/>
    </row>
    <row r="1192" spans="3:3">
      <c r="C1192" s="6"/>
    </row>
    <row r="1193" spans="3:3">
      <c r="C1193" s="6"/>
    </row>
    <row r="1194" spans="3:3">
      <c r="C1194" s="6"/>
    </row>
    <row r="1195" spans="3:3">
      <c r="C1195" s="6"/>
    </row>
    <row r="1196" spans="3:3">
      <c r="C1196" s="6"/>
    </row>
    <row r="1197" spans="3:3">
      <c r="C1197" s="6"/>
    </row>
    <row r="1198" spans="3:3">
      <c r="C1198" s="6"/>
    </row>
    <row r="1199" spans="3:3">
      <c r="C1199" s="6"/>
    </row>
    <row r="1200" spans="3:3">
      <c r="C1200" s="6"/>
    </row>
    <row r="1201" spans="3:3">
      <c r="C1201" s="6"/>
    </row>
    <row r="1202" spans="3:3">
      <c r="C1202" s="6"/>
    </row>
    <row r="1203" spans="3:3">
      <c r="C1203" s="6"/>
    </row>
    <row r="1204" spans="3:3">
      <c r="C1204" s="6"/>
    </row>
    <row r="1205" spans="3:3">
      <c r="C1205" s="6"/>
    </row>
    <row r="1206" spans="3:3">
      <c r="C1206" s="6"/>
    </row>
    <row r="1207" spans="3:3">
      <c r="C1207" s="6"/>
    </row>
    <row r="1208" spans="3:3">
      <c r="C1208" s="6"/>
    </row>
    <row r="1209" spans="3:3">
      <c r="C1209" s="6"/>
    </row>
    <row r="1210" spans="3:3">
      <c r="C1210" s="6"/>
    </row>
    <row r="1211" spans="3:3">
      <c r="C1211" s="6"/>
    </row>
    <row r="1212" spans="3:3">
      <c r="C1212" s="6"/>
    </row>
    <row r="1213" spans="3:3">
      <c r="C1213" s="6"/>
    </row>
    <row r="1214" spans="3:3">
      <c r="C1214" s="6"/>
    </row>
    <row r="1215" spans="3:3">
      <c r="C1215" s="6"/>
    </row>
    <row r="1216" spans="3:3">
      <c r="C1216" s="6"/>
    </row>
    <row r="1217" spans="3:3">
      <c r="C1217" s="6"/>
    </row>
    <row r="1218" spans="3:3">
      <c r="C1218" s="6"/>
    </row>
    <row r="1219" spans="3:3">
      <c r="C1219" s="6"/>
    </row>
    <row r="1220" spans="3:3">
      <c r="C1220" s="6"/>
    </row>
    <row r="1221" spans="3:3">
      <c r="C1221" s="6"/>
    </row>
    <row r="1222" spans="3:3">
      <c r="C1222" s="6"/>
    </row>
    <row r="1223" spans="3:3">
      <c r="C1223" s="6"/>
    </row>
    <row r="1224" spans="3:3">
      <c r="C1224" s="6"/>
    </row>
    <row r="1225" spans="3:3">
      <c r="C1225" s="6"/>
    </row>
    <row r="1226" spans="3:3">
      <c r="C1226" s="6"/>
    </row>
    <row r="1227" spans="3:3">
      <c r="C1227" s="6"/>
    </row>
    <row r="1228" spans="3:3">
      <c r="C1228" s="6"/>
    </row>
    <row r="1229" spans="3:3">
      <c r="C1229" s="6"/>
    </row>
    <row r="1230" spans="3:3">
      <c r="C1230" s="6"/>
    </row>
    <row r="1231" spans="3:3">
      <c r="C1231" s="6"/>
    </row>
    <row r="1232" spans="3:3">
      <c r="C1232" s="6"/>
    </row>
    <row r="1233" spans="3:3">
      <c r="C1233" s="6"/>
    </row>
    <row r="1234" spans="3:3">
      <c r="C1234" s="6"/>
    </row>
    <row r="1235" spans="3:3">
      <c r="C1235" s="6"/>
    </row>
    <row r="1236" spans="3:3">
      <c r="C1236" s="6"/>
    </row>
    <row r="1237" spans="3:3">
      <c r="C1237" s="6"/>
    </row>
    <row r="1238" spans="3:3">
      <c r="C1238" s="6"/>
    </row>
    <row r="1239" spans="3:3">
      <c r="C1239" s="6"/>
    </row>
    <row r="1240" spans="3:3">
      <c r="C1240" s="6"/>
    </row>
    <row r="1241" spans="3:3">
      <c r="C1241" s="6"/>
    </row>
    <row r="1242" spans="3:3">
      <c r="C1242" s="6"/>
    </row>
    <row r="1243" spans="3:3">
      <c r="C1243" s="6"/>
    </row>
    <row r="1244" spans="3:3">
      <c r="C1244" s="6"/>
    </row>
    <row r="1245" spans="3:3">
      <c r="C1245" s="6"/>
    </row>
    <row r="1246" spans="3:3">
      <c r="C1246" s="6"/>
    </row>
    <row r="1247" spans="3:3">
      <c r="C1247" s="6"/>
    </row>
    <row r="1248" spans="3:3">
      <c r="C1248" s="6"/>
    </row>
    <row r="1249" spans="3:3">
      <c r="C1249" s="6"/>
    </row>
    <row r="1250" spans="3:3">
      <c r="C1250" s="6"/>
    </row>
    <row r="1251" spans="3:3">
      <c r="C1251" s="6"/>
    </row>
    <row r="1252" spans="3:3">
      <c r="C1252" s="6"/>
    </row>
    <row r="1253" spans="3:3">
      <c r="C1253" s="6"/>
    </row>
    <row r="1254" spans="3:3">
      <c r="C1254" s="6"/>
    </row>
    <row r="1255" spans="3:3">
      <c r="C1255" s="6"/>
    </row>
    <row r="1256" spans="3:3">
      <c r="C1256" s="6"/>
    </row>
    <row r="1257" spans="3:3">
      <c r="C1257" s="6"/>
    </row>
    <row r="1258" spans="3:3">
      <c r="C1258" s="6"/>
    </row>
    <row r="1259" spans="3:3">
      <c r="C1259" s="6"/>
    </row>
    <row r="1260" spans="3:3">
      <c r="C1260" s="6"/>
    </row>
    <row r="1261" spans="3:3">
      <c r="C1261" s="6"/>
    </row>
    <row r="1262" spans="3:3">
      <c r="C1262" s="6"/>
    </row>
    <row r="1263" spans="3:3">
      <c r="C1263" s="6"/>
    </row>
    <row r="1264" spans="3:3">
      <c r="C1264" s="6"/>
    </row>
    <row r="1265" spans="3:3">
      <c r="C1265" s="6"/>
    </row>
    <row r="1266" spans="3:3">
      <c r="C1266" s="6"/>
    </row>
    <row r="1267" spans="3:3">
      <c r="C1267" s="6"/>
    </row>
    <row r="1268" spans="3:3">
      <c r="C1268" s="6"/>
    </row>
    <row r="1269" spans="3:3">
      <c r="C1269" s="6"/>
    </row>
    <row r="1270" spans="3:3">
      <c r="C1270" s="6"/>
    </row>
    <row r="1271" spans="3:3">
      <c r="C1271" s="6"/>
    </row>
    <row r="1272" spans="3:3">
      <c r="C1272" s="6"/>
    </row>
    <row r="1273" spans="3:3">
      <c r="C1273" s="6"/>
    </row>
    <row r="1274" spans="3:3">
      <c r="C1274" s="6"/>
    </row>
    <row r="1275" spans="3:3">
      <c r="C1275" s="6"/>
    </row>
    <row r="1276" spans="3:3">
      <c r="C1276" s="6"/>
    </row>
    <row r="1277" spans="3:3">
      <c r="C1277" s="6"/>
    </row>
    <row r="1278" spans="3:3">
      <c r="C1278" s="6"/>
    </row>
    <row r="1279" spans="3:3">
      <c r="C1279" s="6"/>
    </row>
    <row r="1280" spans="3:3">
      <c r="C1280" s="6"/>
    </row>
    <row r="1281" spans="3:3">
      <c r="C1281" s="6"/>
    </row>
    <row r="1282" spans="3:3">
      <c r="C1282" s="6"/>
    </row>
    <row r="1283" spans="3:3">
      <c r="C1283" s="6"/>
    </row>
    <row r="1284" spans="3:3">
      <c r="C1284" s="6"/>
    </row>
    <row r="1285" spans="3:3">
      <c r="C1285" s="6"/>
    </row>
    <row r="1286" spans="3:3">
      <c r="C1286" s="6"/>
    </row>
    <row r="1287" spans="3:3">
      <c r="C1287" s="6"/>
    </row>
    <row r="1288" spans="3:3">
      <c r="C1288" s="6"/>
    </row>
    <row r="1289" spans="3:3">
      <c r="C1289" s="6"/>
    </row>
    <row r="1290" spans="3:3">
      <c r="C1290" s="6"/>
    </row>
    <row r="1291" spans="3:3">
      <c r="C1291" s="6"/>
    </row>
    <row r="1292" spans="3:3">
      <c r="C1292" s="6"/>
    </row>
    <row r="1293" spans="3:3">
      <c r="C1293" s="6"/>
    </row>
    <row r="1294" spans="3:3">
      <c r="C1294" s="6"/>
    </row>
    <row r="1295" spans="3:3">
      <c r="C1295" s="6"/>
    </row>
    <row r="1296" spans="3:3">
      <c r="C1296" s="6"/>
    </row>
    <row r="1297" spans="3:3">
      <c r="C1297" s="6"/>
    </row>
    <row r="1298" spans="3:3">
      <c r="C1298" s="6"/>
    </row>
    <row r="1299" spans="3:3">
      <c r="C1299" s="6"/>
    </row>
    <row r="1300" spans="3:3">
      <c r="C1300" s="6"/>
    </row>
    <row r="1301" spans="3:3">
      <c r="C1301" s="6"/>
    </row>
    <row r="1302" spans="3:3">
      <c r="C1302" s="6"/>
    </row>
    <row r="1303" spans="3:3">
      <c r="C1303" s="6"/>
    </row>
    <row r="1304" spans="3:3">
      <c r="C1304" s="6"/>
    </row>
    <row r="1305" spans="3:3">
      <c r="C1305" s="6"/>
    </row>
    <row r="1306" spans="3:3">
      <c r="C1306" s="6"/>
    </row>
    <row r="1307" spans="3:3">
      <c r="C1307" s="6"/>
    </row>
    <row r="1308" spans="3:3">
      <c r="C1308" s="6"/>
    </row>
    <row r="1309" spans="3:3">
      <c r="C1309" s="6"/>
    </row>
    <row r="1310" spans="3:3">
      <c r="C1310" s="6"/>
    </row>
    <row r="1311" spans="3:3">
      <c r="C1311" s="6"/>
    </row>
    <row r="1312" spans="3:3">
      <c r="C1312" s="6"/>
    </row>
    <row r="1313" spans="3:3">
      <c r="C1313" s="6"/>
    </row>
    <row r="1314" spans="3:3">
      <c r="C1314" s="6"/>
    </row>
    <row r="1315" spans="3:3">
      <c r="C1315" s="6"/>
    </row>
    <row r="1316" spans="3:3">
      <c r="C1316" s="6"/>
    </row>
    <row r="1317" spans="3:3">
      <c r="C1317" s="6"/>
    </row>
    <row r="1318" spans="3:3">
      <c r="C1318" s="6"/>
    </row>
    <row r="1319" spans="3:3">
      <c r="C1319" s="6"/>
    </row>
    <row r="1320" spans="3:3">
      <c r="C1320" s="6"/>
    </row>
    <row r="1321" spans="3:3">
      <c r="C1321" s="6"/>
    </row>
    <row r="1322" spans="3:3">
      <c r="C1322" s="6"/>
    </row>
    <row r="1323" spans="3:3">
      <c r="C1323" s="6"/>
    </row>
    <row r="1324" spans="3:3">
      <c r="C1324" s="6"/>
    </row>
    <row r="1325" spans="3:3">
      <c r="C1325" s="6"/>
    </row>
    <row r="1326" spans="3:3">
      <c r="C1326" s="6"/>
    </row>
    <row r="1327" spans="3:3">
      <c r="C1327" s="6"/>
    </row>
    <row r="1328" spans="3:3">
      <c r="C1328" s="6"/>
    </row>
    <row r="1329" spans="3:3">
      <c r="C1329" s="6"/>
    </row>
    <row r="1330" spans="3:3">
      <c r="C1330" s="6"/>
    </row>
    <row r="1331" spans="3:3">
      <c r="C1331" s="6"/>
    </row>
    <row r="1332" spans="3:3">
      <c r="C1332" s="6"/>
    </row>
    <row r="1333" spans="3:3">
      <c r="C1333" s="6"/>
    </row>
    <row r="1334" spans="3:3">
      <c r="C1334" s="6"/>
    </row>
    <row r="1335" spans="3:3">
      <c r="C1335" s="6"/>
    </row>
    <row r="1336" spans="3:3">
      <c r="C1336" s="6"/>
    </row>
    <row r="1337" spans="3:3">
      <c r="C1337" s="6"/>
    </row>
    <row r="1338" spans="3:3">
      <c r="C1338" s="6"/>
    </row>
    <row r="1339" spans="3:3">
      <c r="C1339" s="6"/>
    </row>
    <row r="1340" spans="3:3">
      <c r="C1340" s="6"/>
    </row>
    <row r="1341" spans="3:3">
      <c r="C1341" s="6"/>
    </row>
    <row r="1342" spans="3:3">
      <c r="C1342" s="6"/>
    </row>
    <row r="1343" spans="3:3">
      <c r="C1343" s="6"/>
    </row>
    <row r="1344" spans="3:3">
      <c r="C1344" s="6"/>
    </row>
    <row r="1345" spans="3:3">
      <c r="C1345" s="6"/>
    </row>
    <row r="1346" spans="3:3">
      <c r="C1346" s="6"/>
    </row>
    <row r="1347" spans="3:3">
      <c r="C1347" s="6"/>
    </row>
    <row r="1348" spans="3:3">
      <c r="C1348" s="6"/>
    </row>
    <row r="1349" spans="3:3">
      <c r="C1349" s="6"/>
    </row>
    <row r="1350" spans="3:3">
      <c r="C1350" s="6"/>
    </row>
    <row r="1351" spans="3:3">
      <c r="C1351" s="6"/>
    </row>
    <row r="1352" spans="3:3">
      <c r="C1352" s="6"/>
    </row>
    <row r="1353" spans="3:3">
      <c r="C1353" s="6"/>
    </row>
    <row r="1354" spans="3:3">
      <c r="C1354" s="6"/>
    </row>
    <row r="1355" spans="3:3">
      <c r="C1355" s="6"/>
    </row>
    <row r="1356" spans="3:3">
      <c r="C1356" s="6"/>
    </row>
    <row r="1357" spans="3:3">
      <c r="C1357" s="6"/>
    </row>
    <row r="1358" spans="3:3">
      <c r="C1358" s="6"/>
    </row>
    <row r="1359" spans="3:3">
      <c r="C1359" s="6"/>
    </row>
    <row r="1360" spans="3:3">
      <c r="C1360" s="6"/>
    </row>
    <row r="1361" spans="3:3">
      <c r="C1361" s="6"/>
    </row>
    <row r="1362" spans="3:3">
      <c r="C1362" s="6"/>
    </row>
    <row r="1363" spans="3:3">
      <c r="C1363" s="6"/>
    </row>
    <row r="1364" spans="3:3">
      <c r="C1364" s="6"/>
    </row>
    <row r="1365" spans="3:3">
      <c r="C1365" s="6"/>
    </row>
    <row r="1366" spans="3:3">
      <c r="C1366" s="6"/>
    </row>
    <row r="1367" spans="3:3">
      <c r="C1367" s="6"/>
    </row>
    <row r="1368" spans="3:3">
      <c r="C1368" s="6"/>
    </row>
    <row r="1369" spans="3:3">
      <c r="C1369" s="6"/>
    </row>
    <row r="1370" spans="3:3">
      <c r="C1370" s="6"/>
    </row>
    <row r="1371" spans="3:3">
      <c r="C1371" s="6"/>
    </row>
    <row r="1372" spans="3:3">
      <c r="C1372" s="6"/>
    </row>
    <row r="1373" spans="3:3">
      <c r="C1373" s="6"/>
    </row>
    <row r="1374" spans="3:3">
      <c r="C1374" s="6"/>
    </row>
    <row r="1375" spans="3:3">
      <c r="C1375" s="6"/>
    </row>
    <row r="1376" spans="3:3">
      <c r="C1376" s="6"/>
    </row>
    <row r="1377" spans="3:3">
      <c r="C1377" s="6"/>
    </row>
    <row r="1378" spans="3:3">
      <c r="C1378" s="6"/>
    </row>
    <row r="1379" spans="3:3">
      <c r="C1379" s="6"/>
    </row>
    <row r="1380" spans="3:3">
      <c r="C1380" s="6"/>
    </row>
    <row r="1381" spans="3:3">
      <c r="C1381" s="6"/>
    </row>
    <row r="1382" spans="3:3">
      <c r="C1382" s="6"/>
    </row>
    <row r="1383" spans="3:3">
      <c r="C1383" s="6"/>
    </row>
    <row r="1384" spans="3:3">
      <c r="C1384" s="6"/>
    </row>
    <row r="1385" spans="3:3">
      <c r="C1385" s="6"/>
    </row>
    <row r="1386" spans="3:3">
      <c r="C1386" s="6"/>
    </row>
    <row r="1387" spans="3:3">
      <c r="C1387" s="6"/>
    </row>
    <row r="1388" spans="3:3">
      <c r="C1388" s="6"/>
    </row>
    <row r="1389" spans="3:3">
      <c r="C1389" s="6"/>
    </row>
    <row r="1390" spans="3:3">
      <c r="C1390" s="6"/>
    </row>
    <row r="1391" spans="3:3">
      <c r="C1391" s="6"/>
    </row>
    <row r="1392" spans="3:3">
      <c r="C1392" s="6"/>
    </row>
    <row r="1393" spans="3:3">
      <c r="C1393" s="6"/>
    </row>
    <row r="1394" spans="3:3">
      <c r="C1394" s="6"/>
    </row>
    <row r="1395" spans="3:3">
      <c r="C1395" s="6"/>
    </row>
    <row r="1396" spans="3:3">
      <c r="C1396" s="6"/>
    </row>
    <row r="1397" spans="3:3">
      <c r="C1397" s="6"/>
    </row>
    <row r="1398" spans="3:3">
      <c r="C1398" s="6"/>
    </row>
    <row r="1399" spans="3:3">
      <c r="C1399" s="6"/>
    </row>
    <row r="1400" spans="3:3">
      <c r="C1400" s="6"/>
    </row>
    <row r="1401" spans="3:3">
      <c r="C1401" s="6"/>
    </row>
    <row r="1402" spans="3:3">
      <c r="C1402" s="6"/>
    </row>
    <row r="1403" spans="3:3">
      <c r="C1403" s="6"/>
    </row>
    <row r="1404" spans="3:3">
      <c r="C1404" s="6"/>
    </row>
    <row r="1405" spans="3:3">
      <c r="C1405" s="6"/>
    </row>
    <row r="1406" spans="3:3">
      <c r="C1406" s="6"/>
    </row>
    <row r="1407" spans="3:3">
      <c r="C1407" s="6"/>
    </row>
    <row r="1408" spans="3:3">
      <c r="C1408" s="6"/>
    </row>
    <row r="1409" spans="3:3">
      <c r="C1409" s="6"/>
    </row>
    <row r="1410" spans="3:3">
      <c r="C1410" s="6"/>
    </row>
    <row r="1411" spans="3:3">
      <c r="C1411" s="6"/>
    </row>
    <row r="1412" spans="3:3">
      <c r="C1412" s="6"/>
    </row>
    <row r="1413" spans="3:3">
      <c r="C1413" s="6"/>
    </row>
    <row r="1414" spans="3:3">
      <c r="C1414" s="6"/>
    </row>
    <row r="1415" spans="3:3">
      <c r="C1415" s="6"/>
    </row>
    <row r="1416" spans="3:3">
      <c r="C1416" s="6"/>
    </row>
    <row r="1417" spans="3:3">
      <c r="C1417" s="6"/>
    </row>
    <row r="1418" spans="3:3">
      <c r="C1418" s="6"/>
    </row>
    <row r="1419" spans="3:3">
      <c r="C1419" s="6"/>
    </row>
    <row r="1420" spans="3:3">
      <c r="C1420" s="6"/>
    </row>
    <row r="1421" spans="3:3">
      <c r="C1421" s="6"/>
    </row>
    <row r="1422" spans="3:3">
      <c r="C1422" s="6"/>
    </row>
    <row r="1423" spans="3:3">
      <c r="C1423" s="6"/>
    </row>
    <row r="1424" spans="3:3">
      <c r="C1424" s="6"/>
    </row>
    <row r="1425" spans="3:3">
      <c r="C1425" s="6"/>
    </row>
    <row r="1426" spans="3:3">
      <c r="C1426" s="6"/>
    </row>
    <row r="1427" spans="3:3">
      <c r="C1427" s="6"/>
    </row>
    <row r="1428" spans="3:3">
      <c r="C1428" s="6"/>
    </row>
    <row r="1429" spans="3:3">
      <c r="C1429" s="6"/>
    </row>
    <row r="1430" spans="3:3">
      <c r="C1430" s="6"/>
    </row>
    <row r="1431" spans="3:3">
      <c r="C1431" s="6"/>
    </row>
    <row r="1432" spans="3:3">
      <c r="C1432" s="6"/>
    </row>
    <row r="1433" spans="3:3">
      <c r="C1433" s="6"/>
    </row>
    <row r="1434" spans="3:3">
      <c r="C1434" s="6"/>
    </row>
    <row r="1435" spans="3:3">
      <c r="C1435" s="6"/>
    </row>
    <row r="1436" spans="3:3">
      <c r="C1436" s="6"/>
    </row>
    <row r="1437" spans="3:3">
      <c r="C1437" s="6"/>
    </row>
    <row r="1438" spans="3:3">
      <c r="C1438" s="6"/>
    </row>
    <row r="1439" spans="3:3">
      <c r="C1439" s="6"/>
    </row>
    <row r="1440" spans="3:3">
      <c r="C1440" s="6"/>
    </row>
    <row r="1441" spans="3:3">
      <c r="C1441" s="6"/>
    </row>
    <row r="1442" spans="3:3">
      <c r="C1442" s="6"/>
    </row>
    <row r="1443" spans="3:3">
      <c r="C1443" s="6"/>
    </row>
    <row r="1444" spans="3:3">
      <c r="C1444" s="6"/>
    </row>
    <row r="1445" spans="3:3">
      <c r="C1445" s="6"/>
    </row>
    <row r="1446" spans="3:3">
      <c r="C1446" s="6"/>
    </row>
    <row r="1447" spans="3:3">
      <c r="C1447" s="6"/>
    </row>
    <row r="1448" spans="3:3">
      <c r="C1448" s="6"/>
    </row>
    <row r="1449" spans="3:3">
      <c r="C1449" s="6"/>
    </row>
    <row r="1450" spans="3:3">
      <c r="C1450" s="6"/>
    </row>
    <row r="1451" spans="3:3">
      <c r="C1451" s="6"/>
    </row>
    <row r="1452" spans="3:3">
      <c r="C1452" s="6"/>
    </row>
    <row r="1453" spans="3:3">
      <c r="C1453" s="6"/>
    </row>
    <row r="1454" spans="3:3">
      <c r="C1454" s="6"/>
    </row>
    <row r="1455" spans="3:3">
      <c r="C1455" s="6"/>
    </row>
    <row r="1456" spans="3:3">
      <c r="C1456" s="6"/>
    </row>
    <row r="1457" spans="3:3">
      <c r="C1457" s="6"/>
    </row>
    <row r="1458" spans="3:3">
      <c r="C1458" s="6"/>
    </row>
    <row r="1459" spans="3:3">
      <c r="C1459" s="6"/>
    </row>
    <row r="1460" spans="3:3">
      <c r="C1460" s="6"/>
    </row>
    <row r="1461" spans="3:3">
      <c r="C1461" s="6"/>
    </row>
    <row r="1462" spans="3:3">
      <c r="C1462" s="6"/>
    </row>
    <row r="1463" spans="3:3">
      <c r="C1463" s="6"/>
    </row>
    <row r="1464" spans="3:3">
      <c r="C1464" s="6"/>
    </row>
    <row r="1465" spans="3:3">
      <c r="C1465" s="6"/>
    </row>
    <row r="1466" spans="3:3">
      <c r="C1466" s="6"/>
    </row>
    <row r="1467" spans="3:3">
      <c r="C1467" s="6"/>
    </row>
    <row r="1468" spans="3:3">
      <c r="C1468" s="6"/>
    </row>
    <row r="1469" spans="3:3">
      <c r="C1469" s="6"/>
    </row>
    <row r="1470" spans="3:3">
      <c r="C1470" s="6"/>
    </row>
    <row r="1471" spans="3:3">
      <c r="C1471" s="6"/>
    </row>
    <row r="1472" spans="3:3">
      <c r="C1472" s="6"/>
    </row>
    <row r="1473" spans="3:3">
      <c r="C1473" s="6"/>
    </row>
    <row r="1474" spans="3:3">
      <c r="C1474" s="6"/>
    </row>
    <row r="1475" spans="3:3">
      <c r="C1475" s="6"/>
    </row>
    <row r="1476" spans="3:3">
      <c r="C1476" s="6"/>
    </row>
    <row r="1477" spans="3:3">
      <c r="C1477" s="6"/>
    </row>
    <row r="1478" spans="3:3">
      <c r="C1478" s="6"/>
    </row>
    <row r="1479" spans="3:3">
      <c r="C1479" s="6"/>
    </row>
    <row r="1480" spans="3:3">
      <c r="C1480" s="6"/>
    </row>
    <row r="1481" spans="3:3">
      <c r="C1481" s="6"/>
    </row>
    <row r="1482" spans="3:3">
      <c r="C1482" s="6"/>
    </row>
    <row r="1483" spans="3:3">
      <c r="C1483" s="6"/>
    </row>
    <row r="1484" spans="3:3">
      <c r="C1484" s="6"/>
    </row>
    <row r="1485" spans="3:3">
      <c r="C1485" s="6"/>
    </row>
    <row r="1486" spans="3:3">
      <c r="C1486" s="6"/>
    </row>
    <row r="1487" spans="3:3">
      <c r="C1487" s="6"/>
    </row>
    <row r="1488" spans="3:3">
      <c r="C1488" s="6"/>
    </row>
    <row r="1489" spans="3:3">
      <c r="C1489" s="6"/>
    </row>
    <row r="1490" spans="3:3">
      <c r="C1490" s="6"/>
    </row>
    <row r="1491" spans="3:3">
      <c r="C1491" s="6"/>
    </row>
    <row r="1492" spans="3:3">
      <c r="C1492" s="6"/>
    </row>
    <row r="1493" spans="3:3">
      <c r="C1493" s="6"/>
    </row>
    <row r="1494" spans="3:3">
      <c r="C1494" s="6"/>
    </row>
    <row r="1495" spans="3:3">
      <c r="C1495" s="6"/>
    </row>
    <row r="1496" spans="3:3">
      <c r="C1496" s="6"/>
    </row>
    <row r="1497" spans="3:3">
      <c r="C1497" s="6"/>
    </row>
    <row r="1498" spans="3:3">
      <c r="C1498" s="6"/>
    </row>
    <row r="1499" spans="3:3">
      <c r="C1499" s="6"/>
    </row>
    <row r="1500" spans="3:3">
      <c r="C1500" s="6"/>
    </row>
    <row r="1501" spans="3:3">
      <c r="C1501" s="6"/>
    </row>
    <row r="1502" spans="3:3">
      <c r="C1502" s="6"/>
    </row>
    <row r="1503" spans="3:3">
      <c r="C1503" s="6"/>
    </row>
    <row r="1504" spans="3:3">
      <c r="C1504" s="6"/>
    </row>
    <row r="1505" spans="3:3">
      <c r="C1505" s="6"/>
    </row>
    <row r="1506" spans="3:3">
      <c r="C1506" s="6"/>
    </row>
    <row r="1507" spans="3:3">
      <c r="C1507" s="6"/>
    </row>
    <row r="1508" spans="3:3">
      <c r="C1508" s="6"/>
    </row>
    <row r="1509" spans="3:3">
      <c r="C1509" s="6"/>
    </row>
    <row r="1510" spans="3:3">
      <c r="C1510" s="6"/>
    </row>
    <row r="1511" spans="3:3">
      <c r="C1511" s="6"/>
    </row>
    <row r="1512" spans="3:3">
      <c r="C1512" s="6"/>
    </row>
    <row r="1513" spans="3:3">
      <c r="C1513" s="6"/>
    </row>
    <row r="1514" spans="3:3">
      <c r="C1514" s="6"/>
    </row>
    <row r="1515" spans="3:3">
      <c r="C1515" s="6"/>
    </row>
    <row r="1516" spans="3:3">
      <c r="C1516" s="6"/>
    </row>
    <row r="1517" spans="3:3">
      <c r="C1517" s="6"/>
    </row>
    <row r="1518" spans="3:3">
      <c r="C1518" s="6"/>
    </row>
    <row r="1519" spans="3:3">
      <c r="C1519" s="6"/>
    </row>
    <row r="1520" spans="3:3">
      <c r="C1520" s="6"/>
    </row>
    <row r="1521" spans="3:3">
      <c r="C1521" s="6"/>
    </row>
    <row r="1522" spans="3:3">
      <c r="C1522" s="6"/>
    </row>
    <row r="1523" spans="3:3">
      <c r="C1523" s="6"/>
    </row>
    <row r="1524" spans="3:3">
      <c r="C1524" s="6"/>
    </row>
    <row r="1525" spans="3:3">
      <c r="C1525" s="6"/>
    </row>
    <row r="1526" spans="3:3">
      <c r="C1526" s="6"/>
    </row>
    <row r="1527" spans="3:3">
      <c r="C1527" s="6"/>
    </row>
    <row r="1528" spans="3:3">
      <c r="C1528" s="6"/>
    </row>
    <row r="1529" spans="3:3">
      <c r="C1529" s="6"/>
    </row>
    <row r="1530" spans="3:3">
      <c r="C1530" s="6"/>
    </row>
    <row r="1531" spans="3:3">
      <c r="C1531" s="6"/>
    </row>
    <row r="1532" spans="3:3">
      <c r="C1532" s="6"/>
    </row>
    <row r="1533" spans="3:3">
      <c r="C1533" s="6"/>
    </row>
    <row r="1534" spans="3:3">
      <c r="C1534" s="6"/>
    </row>
    <row r="1535" spans="3:3">
      <c r="C1535" s="6"/>
    </row>
    <row r="1536" spans="3:3">
      <c r="C1536" s="6"/>
    </row>
    <row r="1537" spans="3:3">
      <c r="C1537" s="6"/>
    </row>
    <row r="1538" spans="3:3">
      <c r="C1538" s="6"/>
    </row>
    <row r="1539" spans="3:3">
      <c r="C1539" s="6"/>
    </row>
    <row r="1540" spans="3:3">
      <c r="C1540" s="6"/>
    </row>
    <row r="1541" spans="3:3">
      <c r="C1541" s="6"/>
    </row>
    <row r="1542" spans="3:3">
      <c r="C1542" s="6"/>
    </row>
    <row r="1543" spans="3:3">
      <c r="C1543" s="6"/>
    </row>
    <row r="1544" spans="3:3">
      <c r="C1544" s="6"/>
    </row>
    <row r="1545" spans="3:3">
      <c r="C1545" s="6"/>
    </row>
    <row r="1546" spans="3:3">
      <c r="C1546" s="6"/>
    </row>
    <row r="1547" spans="3:3">
      <c r="C1547" s="6"/>
    </row>
    <row r="1548" spans="3:3">
      <c r="C1548" s="6"/>
    </row>
    <row r="1549" spans="3:3">
      <c r="C1549" s="6"/>
    </row>
    <row r="1550" spans="3:3">
      <c r="C1550" s="6"/>
    </row>
    <row r="1551" spans="3:3">
      <c r="C1551" s="6"/>
    </row>
    <row r="1552" spans="3:3">
      <c r="C1552" s="6"/>
    </row>
    <row r="1553" spans="3:3">
      <c r="C1553" s="6"/>
    </row>
    <row r="1554" spans="3:3">
      <c r="C1554" s="6"/>
    </row>
    <row r="1555" spans="3:3">
      <c r="C1555" s="6"/>
    </row>
    <row r="1556" spans="3:3">
      <c r="C1556" s="6"/>
    </row>
    <row r="1557" spans="3:3">
      <c r="C1557" s="6"/>
    </row>
    <row r="1558" spans="3:3">
      <c r="C1558" s="6"/>
    </row>
    <row r="1559" spans="3:3">
      <c r="C1559" s="6"/>
    </row>
    <row r="1560" spans="3:3">
      <c r="C1560" s="6"/>
    </row>
    <row r="1561" spans="3:3">
      <c r="C1561" s="6"/>
    </row>
    <row r="1562" spans="3:3">
      <c r="C1562" s="6"/>
    </row>
    <row r="1563" spans="3:3">
      <c r="C1563" s="6"/>
    </row>
    <row r="1564" spans="3:3">
      <c r="C1564" s="6"/>
    </row>
    <row r="1565" spans="3:3">
      <c r="C1565" s="6"/>
    </row>
    <row r="1566" spans="3:3">
      <c r="C1566" s="6"/>
    </row>
    <row r="1567" spans="3:3">
      <c r="C1567" s="6"/>
    </row>
    <row r="1568" spans="3:3">
      <c r="C1568" s="6"/>
    </row>
    <row r="1569" spans="3:3">
      <c r="C1569" s="6"/>
    </row>
    <row r="1570" spans="3:3">
      <c r="C1570" s="6"/>
    </row>
    <row r="1571" spans="3:3">
      <c r="C1571" s="6"/>
    </row>
    <row r="1572" spans="3:3">
      <c r="C1572" s="6"/>
    </row>
    <row r="1573" spans="3:3">
      <c r="C1573" s="6"/>
    </row>
    <row r="1574" spans="3:3">
      <c r="C1574" s="6"/>
    </row>
    <row r="1575" spans="3:3">
      <c r="C1575" s="6"/>
    </row>
    <row r="1576" spans="3:3">
      <c r="C1576" s="6"/>
    </row>
    <row r="1577" spans="3:3">
      <c r="C1577" s="6"/>
    </row>
    <row r="1578" spans="3:3">
      <c r="C1578" s="6"/>
    </row>
    <row r="1579" spans="3:3">
      <c r="C1579" s="6"/>
    </row>
    <row r="1580" spans="3:3">
      <c r="C1580" s="6"/>
    </row>
    <row r="1581" spans="3:3">
      <c r="C1581" s="6"/>
    </row>
    <row r="1582" spans="3:3">
      <c r="C1582" s="6"/>
    </row>
    <row r="1583" spans="3:3">
      <c r="C1583" s="6"/>
    </row>
    <row r="1584" spans="3:3">
      <c r="C1584" s="6"/>
    </row>
    <row r="1585" spans="3:3">
      <c r="C1585" s="6"/>
    </row>
    <row r="1586" spans="3:3">
      <c r="C1586" s="6"/>
    </row>
    <row r="1587" spans="3:3">
      <c r="C1587" s="6"/>
    </row>
    <row r="1588" spans="3:3">
      <c r="C1588" s="6"/>
    </row>
    <row r="1589" spans="3:3">
      <c r="C1589" s="6"/>
    </row>
    <row r="1590" spans="3:3">
      <c r="C1590" s="6"/>
    </row>
    <row r="1591" spans="3:3">
      <c r="C1591" s="6"/>
    </row>
    <row r="1592" spans="3:3">
      <c r="C1592" s="6"/>
    </row>
    <row r="1593" spans="3:3">
      <c r="C1593" s="6"/>
    </row>
    <row r="1594" spans="3:3">
      <c r="C1594" s="6"/>
    </row>
    <row r="1595" spans="3:3">
      <c r="C1595" s="6"/>
    </row>
    <row r="1596" spans="3:3">
      <c r="C1596" s="6"/>
    </row>
    <row r="1597" spans="3:3">
      <c r="C1597" s="6"/>
    </row>
    <row r="1598" spans="3:3">
      <c r="C1598" s="6"/>
    </row>
    <row r="1599" spans="3:3">
      <c r="C1599" s="6"/>
    </row>
    <row r="1600" spans="3:3">
      <c r="C1600" s="6"/>
    </row>
    <row r="1601" spans="3:3">
      <c r="C1601" s="6"/>
    </row>
    <row r="1602" spans="3:3">
      <c r="C1602" s="6"/>
    </row>
    <row r="1603" spans="3:3">
      <c r="C1603" s="6"/>
    </row>
    <row r="1604" spans="3:3">
      <c r="C1604" s="6"/>
    </row>
    <row r="1605" spans="3:3">
      <c r="C1605" s="6"/>
    </row>
    <row r="1606" spans="3:3">
      <c r="C1606" s="6"/>
    </row>
    <row r="1607" spans="3:3">
      <c r="C1607" s="6"/>
    </row>
    <row r="1608" spans="3:3">
      <c r="C1608" s="6"/>
    </row>
    <row r="1609" spans="3:3">
      <c r="C1609" s="6"/>
    </row>
    <row r="1610" spans="3:3">
      <c r="C1610" s="6"/>
    </row>
    <row r="1611" spans="3:3">
      <c r="C1611" s="6"/>
    </row>
    <row r="1612" spans="3:3">
      <c r="C1612" s="6"/>
    </row>
    <row r="1613" spans="3:3">
      <c r="C1613" s="6"/>
    </row>
    <row r="1614" spans="3:3">
      <c r="C1614" s="6"/>
    </row>
    <row r="1615" spans="3:3">
      <c r="C1615" s="6"/>
    </row>
    <row r="1616" spans="3:3">
      <c r="C1616" s="6"/>
    </row>
    <row r="1617" spans="3:3">
      <c r="C1617" s="6"/>
    </row>
    <row r="1618" spans="3:3">
      <c r="C1618" s="6"/>
    </row>
    <row r="1619" spans="3:3">
      <c r="C1619" s="6"/>
    </row>
    <row r="1620" spans="3:3">
      <c r="C1620" s="6"/>
    </row>
    <row r="1621" spans="3:3">
      <c r="C1621" s="6"/>
    </row>
    <row r="1622" spans="3:3">
      <c r="C1622" s="6"/>
    </row>
    <row r="1623" spans="3:3">
      <c r="C1623" s="6"/>
    </row>
    <row r="1624" spans="3:3">
      <c r="C1624" s="6"/>
    </row>
    <row r="1625" spans="3:3">
      <c r="C1625" s="6"/>
    </row>
    <row r="1626" spans="3:3">
      <c r="C1626" s="6"/>
    </row>
    <row r="1627" spans="3:3">
      <c r="C1627" s="6"/>
    </row>
    <row r="1628" spans="3:3">
      <c r="C1628" s="6"/>
    </row>
    <row r="1629" spans="3:3">
      <c r="C1629" s="6"/>
    </row>
    <row r="1630" spans="3:3">
      <c r="C1630" s="6"/>
    </row>
    <row r="1631" spans="3:3">
      <c r="C1631" s="6"/>
    </row>
    <row r="1632" spans="3:3">
      <c r="C1632" s="6"/>
    </row>
    <row r="1633" spans="3:3">
      <c r="C1633" s="6"/>
    </row>
    <row r="1634" spans="3:3">
      <c r="C1634" s="6"/>
    </row>
    <row r="1635" spans="3:3">
      <c r="C1635" s="6"/>
    </row>
    <row r="1636" spans="3:3">
      <c r="C1636" s="6"/>
    </row>
    <row r="1637" spans="3:3">
      <c r="C1637" s="6"/>
    </row>
    <row r="1638" spans="3:3">
      <c r="C1638" s="6"/>
    </row>
    <row r="1639" spans="3:3">
      <c r="C1639" s="6"/>
    </row>
    <row r="1640" spans="3:3">
      <c r="C1640" s="6"/>
    </row>
    <row r="1641" spans="3:3">
      <c r="C1641" s="6"/>
    </row>
    <row r="1642" spans="3:3">
      <c r="C1642" s="6"/>
    </row>
    <row r="1643" spans="3:3">
      <c r="C1643" s="6"/>
    </row>
    <row r="1644" spans="3:3">
      <c r="C1644" s="6"/>
    </row>
    <row r="1645" spans="3:3">
      <c r="C1645" s="6"/>
    </row>
    <row r="1646" spans="3:3">
      <c r="C1646" s="6"/>
    </row>
    <row r="1647" spans="3:3">
      <c r="C1647" s="6"/>
    </row>
    <row r="1648" spans="3:3">
      <c r="C1648" s="6"/>
    </row>
    <row r="1649" spans="3:3">
      <c r="C1649" s="6"/>
    </row>
    <row r="1650" spans="3:3">
      <c r="C1650" s="6"/>
    </row>
    <row r="1651" spans="3:3">
      <c r="C1651" s="6"/>
    </row>
    <row r="1652" spans="3:3">
      <c r="C1652" s="6"/>
    </row>
    <row r="1653" spans="3:3">
      <c r="C1653" s="6"/>
    </row>
    <row r="1654" spans="3:3">
      <c r="C1654" s="6"/>
    </row>
    <row r="1655" spans="3:3">
      <c r="C1655" s="6"/>
    </row>
    <row r="1656" spans="3:3">
      <c r="C1656" s="6"/>
    </row>
    <row r="1657" spans="3:3">
      <c r="C1657" s="6"/>
    </row>
    <row r="1658" spans="3:3">
      <c r="C1658" s="6"/>
    </row>
    <row r="1659" spans="3:3">
      <c r="C1659" s="6"/>
    </row>
    <row r="1660" spans="3:3">
      <c r="C1660" s="6"/>
    </row>
    <row r="1661" spans="3:3">
      <c r="C1661" s="6"/>
    </row>
    <row r="1662" spans="3:3">
      <c r="C1662" s="6"/>
    </row>
    <row r="1663" spans="3:3">
      <c r="C1663" s="6"/>
    </row>
    <row r="1664" spans="3:3">
      <c r="C1664" s="6"/>
    </row>
    <row r="1665" spans="3:3">
      <c r="C1665" s="6"/>
    </row>
    <row r="1666" spans="3:3">
      <c r="C1666" s="6"/>
    </row>
    <row r="1667" spans="3:3">
      <c r="C1667" s="6"/>
    </row>
    <row r="1668" spans="3:3">
      <c r="C1668" s="6"/>
    </row>
    <row r="1669" spans="3:3">
      <c r="C1669" s="6"/>
    </row>
    <row r="1670" spans="3:3">
      <c r="C1670" s="6"/>
    </row>
    <row r="1671" spans="3:3">
      <c r="C1671" s="6"/>
    </row>
    <row r="1672" spans="3:3">
      <c r="C1672" s="6"/>
    </row>
    <row r="1673" spans="3:3">
      <c r="C1673" s="6"/>
    </row>
    <row r="1674" spans="3:3">
      <c r="C1674" s="6"/>
    </row>
    <row r="1675" spans="3:3">
      <c r="C1675" s="6"/>
    </row>
    <row r="1676" spans="3:3">
      <c r="C1676" s="6"/>
    </row>
    <row r="1677" spans="3:3">
      <c r="C1677" s="6"/>
    </row>
    <row r="1678" spans="3:3">
      <c r="C1678" s="6"/>
    </row>
    <row r="1679" spans="3:3">
      <c r="C1679" s="6"/>
    </row>
    <row r="1680" spans="3:3">
      <c r="C1680" s="6"/>
    </row>
    <row r="1681" spans="3:3">
      <c r="C1681" s="6"/>
    </row>
    <row r="1682" spans="3:3">
      <c r="C1682" s="6"/>
    </row>
    <row r="1683" spans="3:3">
      <c r="C1683" s="6"/>
    </row>
    <row r="1684" spans="3:3">
      <c r="C1684" s="6"/>
    </row>
    <row r="1685" spans="3:3">
      <c r="C1685" s="6"/>
    </row>
    <row r="1686" spans="3:3">
      <c r="C1686" s="6"/>
    </row>
    <row r="1687" spans="3:3">
      <c r="C1687" s="6"/>
    </row>
    <row r="1688" spans="3:3">
      <c r="C1688" s="6"/>
    </row>
    <row r="1689" spans="3:3">
      <c r="C1689" s="6"/>
    </row>
    <row r="1690" spans="3:3">
      <c r="C1690" s="6"/>
    </row>
    <row r="1691" spans="3:3">
      <c r="C1691" s="6"/>
    </row>
    <row r="1692" spans="3:3">
      <c r="C1692" s="6"/>
    </row>
    <row r="1693" spans="3:3">
      <c r="C1693" s="6"/>
    </row>
    <row r="1694" spans="3:3">
      <c r="C1694" s="6"/>
    </row>
    <row r="1695" spans="3:3">
      <c r="C1695" s="6"/>
    </row>
    <row r="1696" spans="3:3">
      <c r="C1696" s="6"/>
    </row>
    <row r="1697" spans="3:3">
      <c r="C1697" s="6"/>
    </row>
    <row r="1698" spans="3:3">
      <c r="C1698" s="6"/>
    </row>
    <row r="1699" spans="3:3">
      <c r="C1699" s="6"/>
    </row>
    <row r="1700" spans="3:3">
      <c r="C1700" s="6"/>
    </row>
    <row r="1701" spans="3:3">
      <c r="C1701" s="6"/>
    </row>
    <row r="1702" spans="3:3">
      <c r="C1702" s="6"/>
    </row>
    <row r="1703" spans="3:3">
      <c r="C1703" s="6"/>
    </row>
    <row r="1704" spans="3:3">
      <c r="C1704" s="6"/>
    </row>
    <row r="1705" spans="3:3">
      <c r="C1705" s="6"/>
    </row>
    <row r="1706" spans="3:3">
      <c r="C1706" s="6"/>
    </row>
    <row r="1707" spans="3:3">
      <c r="C1707" s="6"/>
    </row>
    <row r="1708" spans="3:3">
      <c r="C1708" s="6"/>
    </row>
    <row r="1709" spans="3:3">
      <c r="C1709" s="6"/>
    </row>
    <row r="1710" spans="3:3">
      <c r="C1710" s="6"/>
    </row>
    <row r="1711" spans="3:3">
      <c r="C1711" s="6"/>
    </row>
    <row r="1712" spans="3:3">
      <c r="C1712" s="6"/>
    </row>
    <row r="1713" spans="3:3">
      <c r="C1713" s="6"/>
    </row>
    <row r="1714" spans="3:3">
      <c r="C1714" s="6"/>
    </row>
    <row r="1715" spans="3:3">
      <c r="C1715" s="6"/>
    </row>
    <row r="1716" spans="3:3">
      <c r="C1716" s="6"/>
    </row>
    <row r="1717" spans="3:3">
      <c r="C1717" s="6"/>
    </row>
    <row r="1718" spans="3:3">
      <c r="C1718" s="6"/>
    </row>
    <row r="1719" spans="3:3">
      <c r="C1719" s="6"/>
    </row>
    <row r="1720" spans="3:3">
      <c r="C1720" s="6"/>
    </row>
    <row r="1721" spans="3:3">
      <c r="C1721" s="6"/>
    </row>
    <row r="1722" spans="3:3">
      <c r="C1722" s="6"/>
    </row>
    <row r="1723" spans="3:3">
      <c r="C1723" s="6"/>
    </row>
    <row r="1724" spans="3:3">
      <c r="C1724" s="6"/>
    </row>
    <row r="1725" spans="3:3">
      <c r="C1725" s="6"/>
    </row>
    <row r="1726" spans="3:3">
      <c r="C1726" s="6"/>
    </row>
    <row r="1727" spans="3:3">
      <c r="C1727" s="6"/>
    </row>
    <row r="1728" spans="3:3">
      <c r="C1728" s="6"/>
    </row>
    <row r="1729" spans="3:3">
      <c r="C1729" s="6"/>
    </row>
    <row r="1730" spans="3:3">
      <c r="C1730" s="6"/>
    </row>
    <row r="1731" spans="3:3">
      <c r="C1731" s="6"/>
    </row>
    <row r="1732" spans="3:3">
      <c r="C1732" s="6"/>
    </row>
    <row r="1733" spans="3:3">
      <c r="C1733" s="6"/>
    </row>
    <row r="1734" spans="3:3">
      <c r="C1734" s="6"/>
    </row>
    <row r="1735" spans="3:3">
      <c r="C1735" s="6"/>
    </row>
    <row r="1736" spans="3:3">
      <c r="C1736" s="6"/>
    </row>
    <row r="1737" spans="3:3">
      <c r="C1737" s="6"/>
    </row>
    <row r="1738" spans="3:3">
      <c r="C1738" s="6"/>
    </row>
    <row r="1739" spans="3:3">
      <c r="C1739" s="6"/>
    </row>
    <row r="1740" spans="3:3">
      <c r="C1740" s="6"/>
    </row>
    <row r="1741" spans="3:3">
      <c r="C1741" s="6"/>
    </row>
    <row r="1742" spans="3:3">
      <c r="C1742" s="6"/>
    </row>
    <row r="1743" spans="3:3">
      <c r="C1743" s="6"/>
    </row>
    <row r="1744" spans="3:3">
      <c r="C1744" s="6"/>
    </row>
    <row r="1745" spans="3:3">
      <c r="C1745" s="6"/>
    </row>
    <row r="1746" spans="3:3">
      <c r="C1746" s="6"/>
    </row>
    <row r="1747" spans="3:3">
      <c r="C1747" s="6"/>
    </row>
    <row r="1748" spans="3:3">
      <c r="C1748" s="6"/>
    </row>
    <row r="1749" spans="3:3">
      <c r="C1749" s="6"/>
    </row>
    <row r="1750" spans="3:3">
      <c r="C1750" s="6"/>
    </row>
    <row r="1751" spans="3:3">
      <c r="C1751" s="6"/>
    </row>
    <row r="1752" spans="3:3">
      <c r="C1752" s="6"/>
    </row>
    <row r="1753" spans="3:3">
      <c r="C1753" s="6"/>
    </row>
    <row r="1754" spans="3:3">
      <c r="C1754" s="6"/>
    </row>
    <row r="1755" spans="3:3">
      <c r="C1755" s="6"/>
    </row>
    <row r="1756" spans="3:3">
      <c r="C1756" s="6"/>
    </row>
    <row r="1757" spans="3:3">
      <c r="C1757" s="6"/>
    </row>
    <row r="1758" spans="3:3">
      <c r="C1758" s="6"/>
    </row>
    <row r="1759" spans="3:3">
      <c r="C1759" s="6"/>
    </row>
    <row r="1760" spans="3:3">
      <c r="C1760" s="6"/>
    </row>
    <row r="1761" spans="3:3">
      <c r="C1761" s="6"/>
    </row>
    <row r="1762" spans="3:3">
      <c r="C1762" s="6"/>
    </row>
    <row r="1763" spans="3:3">
      <c r="C1763" s="6"/>
    </row>
    <row r="1764" spans="3:3">
      <c r="C1764" s="6"/>
    </row>
    <row r="1765" spans="3:3">
      <c r="C1765" s="6"/>
    </row>
    <row r="1766" spans="3:3">
      <c r="C1766" s="6"/>
    </row>
    <row r="1767" spans="3:3">
      <c r="C1767" s="6"/>
    </row>
    <row r="1768" spans="3:3">
      <c r="C1768" s="6"/>
    </row>
    <row r="1769" spans="3:3">
      <c r="C1769" s="6"/>
    </row>
    <row r="1770" spans="3:3">
      <c r="C1770" s="6"/>
    </row>
    <row r="1771" spans="3:3">
      <c r="C1771" s="6"/>
    </row>
    <row r="1772" spans="3:3">
      <c r="C1772" s="6"/>
    </row>
    <row r="1773" spans="3:3">
      <c r="C1773" s="6"/>
    </row>
    <row r="1774" spans="3:3">
      <c r="C1774" s="6"/>
    </row>
    <row r="1775" spans="3:3">
      <c r="C1775" s="6"/>
    </row>
    <row r="1776" spans="3:3">
      <c r="C1776" s="6"/>
    </row>
    <row r="1777" spans="3:3">
      <c r="C1777" s="6"/>
    </row>
    <row r="1778" spans="3:3">
      <c r="C1778" s="6"/>
    </row>
    <row r="1779" spans="3:3">
      <c r="C1779" s="6"/>
    </row>
    <row r="1780" spans="3:3">
      <c r="C1780" s="6"/>
    </row>
    <row r="1781" spans="3:3">
      <c r="C1781" s="6"/>
    </row>
    <row r="1782" spans="3:3">
      <c r="C1782" s="6"/>
    </row>
    <row r="1783" spans="3:3">
      <c r="C1783" s="6"/>
    </row>
    <row r="1784" spans="3:3">
      <c r="C1784" s="6"/>
    </row>
    <row r="1785" spans="3:3">
      <c r="C1785" s="6"/>
    </row>
    <row r="1786" spans="3:3">
      <c r="C1786" s="6"/>
    </row>
    <row r="1787" spans="3:3">
      <c r="C1787" s="6"/>
    </row>
    <row r="1788" spans="3:3">
      <c r="C1788" s="6"/>
    </row>
    <row r="1789" spans="3:3">
      <c r="C1789" s="6"/>
    </row>
    <row r="1790" spans="3:3">
      <c r="C1790" s="6"/>
    </row>
    <row r="1791" spans="3:3">
      <c r="C1791" s="6"/>
    </row>
    <row r="1792" spans="3:3">
      <c r="C1792" s="6"/>
    </row>
    <row r="1793" spans="3:3">
      <c r="C1793" s="6"/>
    </row>
    <row r="1794" spans="3:3">
      <c r="C1794" s="6"/>
    </row>
    <row r="1795" spans="3:3">
      <c r="C1795" s="6"/>
    </row>
    <row r="1796" spans="3:3">
      <c r="C1796" s="6"/>
    </row>
    <row r="1797" spans="3:3">
      <c r="C1797" s="6"/>
    </row>
    <row r="1798" spans="3:3">
      <c r="C1798" s="6"/>
    </row>
    <row r="1799" spans="3:3">
      <c r="C1799" s="6"/>
    </row>
    <row r="1800" spans="3:3">
      <c r="C1800" s="6"/>
    </row>
    <row r="1801" spans="3:3">
      <c r="C1801" s="6"/>
    </row>
    <row r="1802" spans="3:3">
      <c r="C1802" s="6"/>
    </row>
    <row r="1803" spans="3:3">
      <c r="C1803" s="6"/>
    </row>
    <row r="1804" spans="3:3">
      <c r="C1804" s="6"/>
    </row>
    <row r="1805" spans="3:3">
      <c r="C1805" s="6"/>
    </row>
    <row r="1806" spans="3:3">
      <c r="C1806" s="6"/>
    </row>
    <row r="1807" spans="3:3">
      <c r="C1807" s="6"/>
    </row>
    <row r="1808" spans="3:3">
      <c r="C1808" s="6"/>
    </row>
    <row r="1809" spans="3:3">
      <c r="C1809" s="6"/>
    </row>
    <row r="1810" spans="3:3">
      <c r="C1810" s="6"/>
    </row>
    <row r="1811" spans="3:3">
      <c r="C1811" s="6"/>
    </row>
    <row r="1812" spans="3:3">
      <c r="C1812" s="6"/>
    </row>
    <row r="1813" spans="3:3">
      <c r="C1813" s="6"/>
    </row>
    <row r="1814" spans="3:3">
      <c r="C1814" s="6"/>
    </row>
    <row r="1815" spans="3:3">
      <c r="C1815" s="6"/>
    </row>
    <row r="1816" spans="3:3">
      <c r="C1816" s="6"/>
    </row>
    <row r="1817" spans="3:3">
      <c r="C1817" s="6"/>
    </row>
    <row r="1818" spans="3:3">
      <c r="C1818" s="6"/>
    </row>
    <row r="1819" spans="3:3">
      <c r="C1819" s="6"/>
    </row>
    <row r="1820" spans="3:3">
      <c r="C1820" s="6"/>
    </row>
    <row r="1821" spans="3:3">
      <c r="C1821" s="6"/>
    </row>
    <row r="1822" spans="3:3">
      <c r="C1822" s="6"/>
    </row>
    <row r="1823" spans="3:3">
      <c r="C1823" s="6"/>
    </row>
    <row r="1824" spans="3:3">
      <c r="C1824" s="6"/>
    </row>
    <row r="1825" spans="3:3">
      <c r="C1825" s="6"/>
    </row>
    <row r="1826" spans="3:3">
      <c r="C1826" s="6"/>
    </row>
    <row r="1827" spans="3:3">
      <c r="C1827" s="6"/>
    </row>
    <row r="1828" spans="3:3">
      <c r="C1828" s="6"/>
    </row>
    <row r="1829" spans="3:3">
      <c r="C1829" s="6"/>
    </row>
    <row r="1830" spans="3:3">
      <c r="C1830" s="6"/>
    </row>
    <row r="1831" spans="3:3">
      <c r="C1831" s="6"/>
    </row>
    <row r="1832" spans="3:3">
      <c r="C1832" s="6"/>
    </row>
    <row r="1833" spans="3:3">
      <c r="C1833" s="6"/>
    </row>
    <row r="1834" spans="3:3">
      <c r="C1834" s="6"/>
    </row>
    <row r="1835" spans="3:3">
      <c r="C1835" s="6"/>
    </row>
    <row r="1836" spans="3:3">
      <c r="C1836" s="6"/>
    </row>
    <row r="1837" spans="3:3">
      <c r="C1837" s="6"/>
    </row>
    <row r="1838" spans="3:3">
      <c r="C1838" s="6"/>
    </row>
    <row r="1839" spans="3:3">
      <c r="C1839" s="6"/>
    </row>
    <row r="1840" spans="3:3">
      <c r="C1840" s="6"/>
    </row>
    <row r="1841" spans="3:3">
      <c r="C1841" s="6"/>
    </row>
    <row r="1842" spans="3:3">
      <c r="C1842" s="6"/>
    </row>
    <row r="1843" spans="3:3">
      <c r="C1843" s="6"/>
    </row>
    <row r="1844" spans="3:3">
      <c r="C1844" s="6"/>
    </row>
    <row r="1845" spans="3:3">
      <c r="C1845" s="6"/>
    </row>
    <row r="1846" spans="3:3">
      <c r="C1846" s="6"/>
    </row>
    <row r="1847" spans="3:3">
      <c r="C1847" s="6"/>
    </row>
    <row r="1848" spans="3:3">
      <c r="C1848" s="6"/>
    </row>
    <row r="1849" spans="3:3">
      <c r="C1849" s="6"/>
    </row>
    <row r="1850" spans="3:3">
      <c r="C1850" s="6"/>
    </row>
    <row r="1851" spans="3:3">
      <c r="C1851" s="6"/>
    </row>
    <row r="1852" spans="3:3">
      <c r="C1852" s="6"/>
    </row>
    <row r="1853" spans="3:3">
      <c r="C1853" s="6"/>
    </row>
    <row r="1854" spans="3:3">
      <c r="C1854" s="6"/>
    </row>
    <row r="1855" spans="3:3">
      <c r="C1855" s="6"/>
    </row>
    <row r="1856" spans="3:3">
      <c r="C1856" s="6"/>
    </row>
    <row r="1857" spans="3:3">
      <c r="C1857" s="6"/>
    </row>
    <row r="1858" spans="3:3">
      <c r="C1858" s="6"/>
    </row>
    <row r="1859" spans="3:3">
      <c r="C1859" s="6"/>
    </row>
    <row r="1860" spans="3:3">
      <c r="C1860" s="6"/>
    </row>
    <row r="1861" spans="3:3">
      <c r="C1861" s="6"/>
    </row>
    <row r="1862" spans="3:3">
      <c r="C1862" s="6"/>
    </row>
    <row r="1863" spans="3:3">
      <c r="C1863" s="6"/>
    </row>
    <row r="1864" spans="3:3">
      <c r="C1864" s="6"/>
    </row>
    <row r="1865" spans="3:3">
      <c r="C1865" s="6"/>
    </row>
    <row r="1866" spans="3:3">
      <c r="C1866" s="6"/>
    </row>
    <row r="1867" spans="3:3">
      <c r="C1867" s="6"/>
    </row>
    <row r="1868" spans="3:3">
      <c r="C1868" s="6"/>
    </row>
    <row r="1869" spans="3:3">
      <c r="C1869" s="6"/>
    </row>
    <row r="1870" spans="3:3">
      <c r="C1870" s="6"/>
    </row>
    <row r="1871" spans="3:3">
      <c r="C1871" s="6"/>
    </row>
    <row r="1872" spans="3:3">
      <c r="C1872" s="6"/>
    </row>
    <row r="1873" spans="3:3">
      <c r="C1873" s="6"/>
    </row>
    <row r="1874" spans="3:3">
      <c r="C1874" s="6"/>
    </row>
    <row r="1875" spans="3:3">
      <c r="C1875" s="6"/>
    </row>
    <row r="1876" spans="3:3">
      <c r="C1876" s="6"/>
    </row>
    <row r="1877" spans="3:3">
      <c r="C1877" s="6"/>
    </row>
    <row r="1878" spans="3:3">
      <c r="C1878" s="6"/>
    </row>
    <row r="1879" spans="3:3">
      <c r="C1879" s="6"/>
    </row>
    <row r="1880" spans="3:3">
      <c r="C1880" s="6"/>
    </row>
    <row r="1881" spans="3:3">
      <c r="C1881" s="6"/>
    </row>
    <row r="1882" spans="3:3">
      <c r="C1882" s="6"/>
    </row>
    <row r="1883" spans="3:3">
      <c r="C1883" s="6"/>
    </row>
    <row r="1884" spans="3:3">
      <c r="C1884" s="6"/>
    </row>
    <row r="1885" spans="3:3">
      <c r="C1885" s="6"/>
    </row>
    <row r="1886" spans="3:3">
      <c r="C1886" s="6"/>
    </row>
    <row r="1887" spans="3:3">
      <c r="C1887" s="6"/>
    </row>
    <row r="1888" spans="3:3">
      <c r="C1888" s="6"/>
    </row>
    <row r="1889" spans="3:3">
      <c r="C1889" s="6"/>
    </row>
    <row r="1890" spans="3:3">
      <c r="C1890" s="6"/>
    </row>
    <row r="1891" spans="3:3">
      <c r="C1891" s="6"/>
    </row>
    <row r="1892" spans="3:3">
      <c r="C1892" s="6"/>
    </row>
    <row r="1893" spans="3:3">
      <c r="C1893" s="6"/>
    </row>
    <row r="1894" spans="3:3">
      <c r="C1894" s="6"/>
    </row>
    <row r="1895" spans="3:3">
      <c r="C1895" s="6"/>
    </row>
    <row r="1896" spans="3:3">
      <c r="C1896" s="6"/>
    </row>
    <row r="1897" spans="3:3">
      <c r="C1897" s="6"/>
    </row>
    <row r="1898" spans="3:3">
      <c r="C1898" s="6"/>
    </row>
    <row r="1899" spans="3:3">
      <c r="C1899" s="6"/>
    </row>
    <row r="1900" spans="3:3">
      <c r="C1900" s="6"/>
    </row>
    <row r="1901" spans="3:3">
      <c r="C1901" s="6"/>
    </row>
    <row r="1902" spans="3:3">
      <c r="C1902" s="6"/>
    </row>
    <row r="1903" spans="3:3">
      <c r="C1903" s="6"/>
    </row>
    <row r="1904" spans="3:3">
      <c r="C1904" s="6"/>
    </row>
    <row r="1905" spans="3:3">
      <c r="C1905" s="6"/>
    </row>
    <row r="1906" spans="3:3">
      <c r="C1906" s="6"/>
    </row>
    <row r="1907" spans="3:3">
      <c r="C1907" s="6"/>
    </row>
    <row r="1908" spans="3:3">
      <c r="C1908" s="6"/>
    </row>
    <row r="1909" spans="3:3">
      <c r="C1909" s="6"/>
    </row>
    <row r="1910" spans="3:3">
      <c r="C1910" s="6"/>
    </row>
    <row r="1911" spans="3:3">
      <c r="C1911" s="6"/>
    </row>
    <row r="1912" spans="3:3">
      <c r="C1912" s="6"/>
    </row>
    <row r="1913" spans="3:3">
      <c r="C1913" s="6"/>
    </row>
    <row r="1914" spans="3:3">
      <c r="C1914" s="6"/>
    </row>
    <row r="1915" spans="3:3">
      <c r="C1915" s="6"/>
    </row>
    <row r="1916" spans="3:3">
      <c r="C1916" s="6"/>
    </row>
    <row r="1917" spans="3:3">
      <c r="C1917" s="6"/>
    </row>
    <row r="1918" spans="3:3">
      <c r="C1918" s="6"/>
    </row>
    <row r="1919" spans="3:3">
      <c r="C1919" s="6"/>
    </row>
    <row r="1920" spans="3:3">
      <c r="C1920" s="6"/>
    </row>
    <row r="1921" spans="3:3">
      <c r="C1921" s="6"/>
    </row>
    <row r="1922" spans="3:3">
      <c r="C1922" s="6"/>
    </row>
    <row r="1923" spans="3:3">
      <c r="C1923" s="6"/>
    </row>
    <row r="1924" spans="3:3">
      <c r="C1924" s="6"/>
    </row>
    <row r="1925" spans="3:3">
      <c r="C1925" s="6"/>
    </row>
    <row r="1926" spans="3:3">
      <c r="C1926" s="6"/>
    </row>
    <row r="1927" spans="3:3">
      <c r="C1927" s="6"/>
    </row>
    <row r="1928" spans="3:3">
      <c r="C1928" s="6"/>
    </row>
    <row r="1929" spans="3:3">
      <c r="C1929" s="6"/>
    </row>
    <row r="1930" spans="3:3">
      <c r="C1930" s="6"/>
    </row>
    <row r="1931" spans="3:3">
      <c r="C1931" s="6"/>
    </row>
    <row r="1932" spans="3:3">
      <c r="C1932" s="6"/>
    </row>
    <row r="1933" spans="3:3">
      <c r="C1933" s="6"/>
    </row>
    <row r="1934" spans="3:3">
      <c r="C1934" s="6"/>
    </row>
    <row r="1935" spans="3:3">
      <c r="C1935" s="6"/>
    </row>
    <row r="1936" spans="3:3">
      <c r="C1936" s="6"/>
    </row>
    <row r="1937" spans="3:3">
      <c r="C1937" s="6"/>
    </row>
    <row r="1938" spans="3:3">
      <c r="C1938" s="6"/>
    </row>
    <row r="1939" spans="3:3">
      <c r="C1939" s="6"/>
    </row>
    <row r="1940" spans="3:3">
      <c r="C1940" s="6"/>
    </row>
    <row r="1941" spans="3:3">
      <c r="C1941" s="6"/>
    </row>
    <row r="1942" spans="3:3">
      <c r="C1942" s="6"/>
    </row>
    <row r="1943" spans="3:3">
      <c r="C1943" s="6"/>
    </row>
    <row r="1944" spans="3:3">
      <c r="C1944" s="6"/>
    </row>
    <row r="1945" spans="3:3">
      <c r="C1945" s="6"/>
    </row>
    <row r="1946" spans="3:3">
      <c r="C1946" s="6"/>
    </row>
    <row r="1947" spans="3:3">
      <c r="C1947" s="6"/>
    </row>
    <row r="1948" spans="3:3">
      <c r="C1948" s="6"/>
    </row>
    <row r="1949" spans="3:3">
      <c r="C1949" s="6"/>
    </row>
    <row r="1950" spans="3:3">
      <c r="C1950" s="6"/>
    </row>
    <row r="1951" spans="3:3">
      <c r="C1951" s="6"/>
    </row>
    <row r="1952" spans="3:3">
      <c r="C1952" s="6"/>
    </row>
    <row r="1953" spans="3:3">
      <c r="C1953" s="6"/>
    </row>
    <row r="1954" spans="3:3">
      <c r="C1954" s="6"/>
    </row>
    <row r="1955" spans="3:3">
      <c r="C1955" s="6"/>
    </row>
    <row r="1956" spans="3:3">
      <c r="C1956" s="6"/>
    </row>
    <row r="1957" spans="3:3">
      <c r="C1957" s="6"/>
    </row>
    <row r="1958" spans="3:3">
      <c r="C1958" s="6"/>
    </row>
    <row r="1959" spans="3:3">
      <c r="C1959" s="6"/>
    </row>
    <row r="1960" spans="3:3">
      <c r="C1960" s="6"/>
    </row>
    <row r="1961" spans="3:3">
      <c r="C1961" s="6"/>
    </row>
    <row r="1962" spans="3:3">
      <c r="C1962" s="6"/>
    </row>
    <row r="1963" spans="3:3">
      <c r="C1963" s="6"/>
    </row>
    <row r="1964" spans="3:3">
      <c r="C1964" s="6"/>
    </row>
    <row r="1965" spans="3:3">
      <c r="C1965" s="6"/>
    </row>
    <row r="1966" spans="3:3">
      <c r="C1966" s="6"/>
    </row>
    <row r="1967" spans="3:3">
      <c r="C1967" s="6"/>
    </row>
    <row r="1968" spans="3:3">
      <c r="C1968" s="6"/>
    </row>
    <row r="1969" spans="3:3">
      <c r="C1969" s="6"/>
    </row>
    <row r="1970" spans="3:3">
      <c r="C1970" s="6"/>
    </row>
    <row r="1971" spans="3:3">
      <c r="C1971" s="6"/>
    </row>
    <row r="1972" spans="3:3">
      <c r="C1972" s="6"/>
    </row>
    <row r="1973" spans="3:3">
      <c r="C1973" s="6"/>
    </row>
    <row r="1974" spans="3:3">
      <c r="C1974" s="6"/>
    </row>
    <row r="1975" spans="3:3">
      <c r="C1975" s="6"/>
    </row>
    <row r="1976" spans="3:3">
      <c r="C1976" s="6"/>
    </row>
    <row r="1977" spans="3:3">
      <c r="C1977" s="6"/>
    </row>
    <row r="1978" spans="3:3">
      <c r="C1978" s="6"/>
    </row>
    <row r="1979" spans="3:3">
      <c r="C1979" s="6"/>
    </row>
    <row r="1980" spans="3:3">
      <c r="C1980" s="6"/>
    </row>
    <row r="1981" spans="3:3">
      <c r="C1981" s="6"/>
    </row>
    <row r="1982" spans="3:3">
      <c r="C1982" s="6"/>
    </row>
    <row r="1983" spans="3:3">
      <c r="C1983" s="6"/>
    </row>
    <row r="1984" spans="3:3">
      <c r="C1984" s="6"/>
    </row>
    <row r="1985" spans="3:3">
      <c r="C1985" s="6"/>
    </row>
    <row r="1986" spans="3:3">
      <c r="C1986" s="6"/>
    </row>
    <row r="1987" spans="3:3">
      <c r="C1987" s="6"/>
    </row>
    <row r="1988" spans="3:3">
      <c r="C1988" s="6"/>
    </row>
    <row r="1989" spans="3:3">
      <c r="C1989" s="6"/>
    </row>
    <row r="1990" spans="3:3">
      <c r="C1990" s="6"/>
    </row>
    <row r="1991" spans="3:3">
      <c r="C1991" s="6"/>
    </row>
    <row r="1992" spans="3:3">
      <c r="C1992" s="6"/>
    </row>
    <row r="1993" spans="3:3">
      <c r="C1993" s="6"/>
    </row>
    <row r="1994" spans="3:3">
      <c r="C1994" s="6"/>
    </row>
    <row r="1995" spans="3:3">
      <c r="C1995" s="6"/>
    </row>
    <row r="1996" spans="3:3">
      <c r="C1996" s="6"/>
    </row>
    <row r="1997" spans="3:3">
      <c r="C1997" s="6"/>
    </row>
    <row r="1998" spans="3:3">
      <c r="C1998" s="6"/>
    </row>
    <row r="1999" spans="3:3">
      <c r="C1999" s="6"/>
    </row>
    <row r="2000" spans="3:3">
      <c r="C2000" s="6"/>
    </row>
    <row r="2001" spans="3:3">
      <c r="C2001" s="6"/>
    </row>
    <row r="2002" spans="3:3">
      <c r="C2002" s="6"/>
    </row>
    <row r="2003" spans="3:3">
      <c r="C2003" s="6"/>
    </row>
    <row r="2004" spans="3:3">
      <c r="C2004" s="6"/>
    </row>
    <row r="2005" spans="3:3">
      <c r="C2005" s="6"/>
    </row>
    <row r="2006" spans="3:3">
      <c r="C2006" s="6"/>
    </row>
    <row r="2007" spans="3:3">
      <c r="C2007" s="6"/>
    </row>
    <row r="2008" spans="3:3">
      <c r="C2008" s="6"/>
    </row>
    <row r="2009" spans="3:3">
      <c r="C2009" s="6"/>
    </row>
    <row r="2010" spans="3:3">
      <c r="C2010" s="6"/>
    </row>
    <row r="2011" spans="3:3">
      <c r="C2011" s="6"/>
    </row>
    <row r="2012" spans="3:3">
      <c r="C2012" s="6"/>
    </row>
    <row r="2013" spans="3:3">
      <c r="C2013" s="6"/>
    </row>
    <row r="2014" spans="3:3">
      <c r="C2014" s="6"/>
    </row>
    <row r="2015" spans="3:3">
      <c r="C2015" s="6"/>
    </row>
    <row r="2016" spans="3:3">
      <c r="C2016" s="6"/>
    </row>
    <row r="2017" spans="3:3">
      <c r="C2017" s="6"/>
    </row>
    <row r="2018" spans="3:3">
      <c r="C2018" s="6"/>
    </row>
    <row r="2019" spans="3:3">
      <c r="C2019" s="6"/>
    </row>
    <row r="2020" spans="3:3">
      <c r="C2020" s="6"/>
    </row>
    <row r="2021" spans="3:3">
      <c r="C2021" s="6"/>
    </row>
    <row r="2022" spans="3:3">
      <c r="C2022" s="6"/>
    </row>
    <row r="2023" spans="3:3">
      <c r="C2023" s="6"/>
    </row>
    <row r="2024" spans="3:3">
      <c r="C2024" s="6"/>
    </row>
    <row r="2025" spans="3:3">
      <c r="C2025" s="6"/>
    </row>
    <row r="2026" spans="3:3">
      <c r="C2026" s="6"/>
    </row>
    <row r="2027" spans="3:3">
      <c r="C2027" s="6"/>
    </row>
    <row r="2028" spans="3:3">
      <c r="C2028" s="6"/>
    </row>
    <row r="2029" spans="3:3">
      <c r="C2029" s="6"/>
    </row>
    <row r="2030" spans="3:3">
      <c r="C2030" s="6"/>
    </row>
    <row r="2031" spans="3:3">
      <c r="C2031" s="6"/>
    </row>
    <row r="2032" spans="3:3">
      <c r="C2032" s="6"/>
    </row>
    <row r="2033" spans="3:3">
      <c r="C2033" s="6"/>
    </row>
    <row r="2034" spans="3:3">
      <c r="C2034" s="6"/>
    </row>
    <row r="2035" spans="3:3">
      <c r="C2035" s="6"/>
    </row>
    <row r="2036" spans="3:3">
      <c r="C2036" s="6"/>
    </row>
    <row r="2037" spans="3:3">
      <c r="C2037" s="6"/>
    </row>
    <row r="2038" spans="3:3">
      <c r="C2038" s="6"/>
    </row>
    <row r="2039" spans="3:3">
      <c r="C2039" s="6"/>
    </row>
    <row r="2040" spans="3:3">
      <c r="C2040" s="6"/>
    </row>
    <row r="2041" spans="3:3">
      <c r="C2041" s="6"/>
    </row>
    <row r="2042" spans="3:3">
      <c r="C2042" s="6"/>
    </row>
    <row r="2043" spans="3:3">
      <c r="C2043" s="6"/>
    </row>
    <row r="2044" spans="3:3">
      <c r="C2044" s="6"/>
    </row>
    <row r="2045" spans="3:3">
      <c r="C2045" s="6"/>
    </row>
    <row r="2046" spans="3:3">
      <c r="C2046" s="6"/>
    </row>
    <row r="2047" spans="3:3">
      <c r="C2047" s="6"/>
    </row>
    <row r="2048" spans="3:3">
      <c r="C2048" s="6"/>
    </row>
    <row r="2049" spans="3:3">
      <c r="C2049" s="6"/>
    </row>
    <row r="2050" spans="3:3">
      <c r="C2050" s="6"/>
    </row>
    <row r="2051" spans="3:3">
      <c r="C2051" s="6"/>
    </row>
    <row r="2052" spans="3:3">
      <c r="C2052" s="6"/>
    </row>
    <row r="2053" spans="3:3">
      <c r="C2053" s="6"/>
    </row>
    <row r="2054" spans="3:3">
      <c r="C2054" s="6"/>
    </row>
    <row r="2055" spans="3:3">
      <c r="C2055" s="6"/>
    </row>
    <row r="2056" spans="3:3">
      <c r="C2056" s="6"/>
    </row>
    <row r="2057" spans="3:3">
      <c r="C2057" s="6"/>
    </row>
    <row r="2058" spans="3:3">
      <c r="C2058" s="6"/>
    </row>
    <row r="2059" spans="3:3">
      <c r="C2059" s="6"/>
    </row>
    <row r="2060" spans="3:3">
      <c r="C2060" s="6"/>
    </row>
    <row r="2061" spans="3:3">
      <c r="C2061" s="6"/>
    </row>
    <row r="2062" spans="3:3">
      <c r="C2062" s="6"/>
    </row>
    <row r="2063" spans="3:3">
      <c r="C2063" s="6"/>
    </row>
    <row r="2064" spans="3:3">
      <c r="C2064" s="6"/>
    </row>
    <row r="2065" spans="3:3">
      <c r="C2065" s="6"/>
    </row>
    <row r="2066" spans="3:3">
      <c r="C2066" s="6"/>
    </row>
    <row r="2067" spans="3:3">
      <c r="C2067" s="6"/>
    </row>
    <row r="2068" spans="3:3">
      <c r="C2068" s="6"/>
    </row>
    <row r="2069" spans="3:3">
      <c r="C2069" s="6"/>
    </row>
    <row r="2070" spans="3:3">
      <c r="C2070" s="6"/>
    </row>
    <row r="2071" spans="3:3">
      <c r="C2071" s="6"/>
    </row>
    <row r="2072" spans="3:3">
      <c r="C2072" s="6"/>
    </row>
    <row r="2073" spans="3:3">
      <c r="C2073" s="6"/>
    </row>
    <row r="2074" spans="3:3">
      <c r="C2074" s="6"/>
    </row>
    <row r="2075" spans="3:3">
      <c r="C2075" s="6"/>
    </row>
    <row r="2076" spans="3:3">
      <c r="C2076" s="6"/>
    </row>
    <row r="2077" spans="3:3">
      <c r="C2077" s="6"/>
    </row>
    <row r="2078" spans="3:3">
      <c r="C2078" s="6"/>
    </row>
    <row r="2079" spans="3:3">
      <c r="C2079" s="6"/>
    </row>
    <row r="2080" spans="3:3">
      <c r="C2080" s="6"/>
    </row>
    <row r="2081" spans="3:3">
      <c r="C2081" s="6"/>
    </row>
    <row r="2082" spans="3:3">
      <c r="C2082" s="6"/>
    </row>
    <row r="2083" spans="3:3">
      <c r="C2083" s="6"/>
    </row>
    <row r="2084" spans="3:3">
      <c r="C2084" s="6"/>
    </row>
    <row r="2085" spans="3:3">
      <c r="C2085" s="6"/>
    </row>
    <row r="2086" spans="3:3">
      <c r="C2086" s="6"/>
    </row>
    <row r="2087" spans="3:3">
      <c r="C2087" s="6"/>
    </row>
    <row r="2088" spans="3:3">
      <c r="C2088" s="6"/>
    </row>
    <row r="2089" spans="3:3">
      <c r="C2089" s="6"/>
    </row>
    <row r="2090" spans="3:3">
      <c r="C2090" s="6"/>
    </row>
    <row r="2091" spans="3:3">
      <c r="C2091" s="6"/>
    </row>
    <row r="2092" spans="3:3">
      <c r="C2092" s="6"/>
    </row>
    <row r="2093" spans="3:3">
      <c r="C2093" s="6"/>
    </row>
    <row r="2094" spans="3:3">
      <c r="C2094" s="6"/>
    </row>
    <row r="2095" spans="3:3">
      <c r="C2095" s="6"/>
    </row>
    <row r="2096" spans="3:3">
      <c r="C2096" s="6"/>
    </row>
    <row r="2097" spans="3:3">
      <c r="C2097" s="6"/>
    </row>
    <row r="2098" spans="3:3">
      <c r="C2098" s="6"/>
    </row>
    <row r="2099" spans="3:3">
      <c r="C2099" s="6"/>
    </row>
    <row r="2100" spans="3:3">
      <c r="C2100" s="6"/>
    </row>
    <row r="2101" spans="3:3">
      <c r="C2101" s="6"/>
    </row>
    <row r="2102" spans="3:3">
      <c r="C2102" s="6"/>
    </row>
    <row r="2103" spans="3:3">
      <c r="C2103" s="6"/>
    </row>
    <row r="2104" spans="3:3">
      <c r="C2104" s="6"/>
    </row>
    <row r="2105" spans="3:3">
      <c r="C2105" s="6"/>
    </row>
    <row r="2106" spans="3:3">
      <c r="C2106" s="6"/>
    </row>
    <row r="2107" spans="3:3">
      <c r="C2107" s="6"/>
    </row>
    <row r="2108" spans="3:3">
      <c r="C2108" s="6"/>
    </row>
    <row r="2109" spans="3:3">
      <c r="C2109" s="6"/>
    </row>
    <row r="2110" spans="3:3">
      <c r="C2110" s="6"/>
    </row>
    <row r="2111" spans="3:3">
      <c r="C2111" s="6"/>
    </row>
    <row r="2112" spans="3:3">
      <c r="C2112" s="6"/>
    </row>
    <row r="2113" spans="3:3">
      <c r="C2113" s="6"/>
    </row>
    <row r="2114" spans="3:3">
      <c r="C2114" s="6"/>
    </row>
    <row r="2115" spans="3:3">
      <c r="C2115" s="6"/>
    </row>
    <row r="2116" spans="3:3">
      <c r="C2116" s="6"/>
    </row>
    <row r="2117" spans="3:3">
      <c r="C2117" s="6"/>
    </row>
    <row r="2118" spans="3:3">
      <c r="C2118" s="6"/>
    </row>
    <row r="2119" spans="3:3">
      <c r="C2119" s="6"/>
    </row>
    <row r="2120" spans="3:3">
      <c r="C2120" s="6"/>
    </row>
    <row r="2121" spans="3:3">
      <c r="C2121" s="6"/>
    </row>
    <row r="2122" spans="3:3">
      <c r="C2122" s="6"/>
    </row>
    <row r="2123" spans="3:3">
      <c r="C2123" s="6"/>
    </row>
    <row r="2124" spans="3:3">
      <c r="C2124" s="6"/>
    </row>
    <row r="2125" spans="3:3">
      <c r="C2125" s="6"/>
    </row>
    <row r="2126" spans="3:3">
      <c r="C2126" s="6"/>
    </row>
    <row r="2127" spans="3:3">
      <c r="C2127" s="6"/>
    </row>
    <row r="2128" spans="3:3">
      <c r="C2128" s="6"/>
    </row>
    <row r="2129" spans="3:3">
      <c r="C2129" s="6"/>
    </row>
    <row r="2130" spans="3:3">
      <c r="C2130" s="6"/>
    </row>
    <row r="2131" spans="3:3">
      <c r="C2131" s="6"/>
    </row>
    <row r="2132" spans="3:3">
      <c r="C2132" s="6"/>
    </row>
    <row r="2133" spans="3:3">
      <c r="C2133" s="6"/>
    </row>
    <row r="2134" spans="3:3">
      <c r="C2134" s="6"/>
    </row>
    <row r="2135" spans="3:3">
      <c r="C2135" s="6"/>
    </row>
    <row r="2136" spans="3:3">
      <c r="C2136" s="6"/>
    </row>
    <row r="2137" spans="3:3">
      <c r="C2137" s="6"/>
    </row>
    <row r="2138" spans="3:3">
      <c r="C2138" s="6"/>
    </row>
    <row r="2139" spans="3:3">
      <c r="C2139" s="6"/>
    </row>
    <row r="2140" spans="3:3">
      <c r="C2140" s="6"/>
    </row>
    <row r="2141" spans="3:3">
      <c r="C2141" s="6"/>
    </row>
    <row r="2142" spans="3:3">
      <c r="C2142" s="6"/>
    </row>
    <row r="2143" spans="3:3">
      <c r="C2143" s="6"/>
    </row>
    <row r="2144" spans="3:3">
      <c r="C2144" s="6"/>
    </row>
    <row r="2145" spans="3:3">
      <c r="C2145" s="6"/>
    </row>
    <row r="2146" spans="3:3">
      <c r="C2146" s="6"/>
    </row>
    <row r="2147" spans="3:3">
      <c r="C2147" s="6"/>
    </row>
    <row r="2148" spans="3:3">
      <c r="C2148" s="6"/>
    </row>
    <row r="2149" spans="3:3">
      <c r="C2149" s="6"/>
    </row>
    <row r="2150" spans="3:3">
      <c r="C2150" s="6"/>
    </row>
    <row r="2151" spans="3:3">
      <c r="C2151" s="6"/>
    </row>
    <row r="2152" spans="3:3">
      <c r="C2152" s="6"/>
    </row>
    <row r="2153" spans="3:3">
      <c r="C2153" s="6"/>
    </row>
    <row r="2154" spans="3:3">
      <c r="C2154" s="6"/>
    </row>
    <row r="2155" spans="3:3">
      <c r="C2155" s="6"/>
    </row>
    <row r="2156" spans="3:3">
      <c r="C2156" s="6"/>
    </row>
    <row r="2157" spans="3:3">
      <c r="C2157" s="6"/>
    </row>
    <row r="2158" spans="3:3">
      <c r="C2158" s="6"/>
    </row>
    <row r="2159" spans="3:3">
      <c r="C2159" s="6"/>
    </row>
    <row r="2160" spans="3:3">
      <c r="C2160" s="6"/>
    </row>
    <row r="2161" spans="3:3">
      <c r="C2161" s="6"/>
    </row>
    <row r="2162" spans="3:3">
      <c r="C2162" s="6"/>
    </row>
    <row r="2163" spans="3:3">
      <c r="C2163" s="6"/>
    </row>
    <row r="2164" spans="3:3">
      <c r="C2164" s="6"/>
    </row>
    <row r="2165" spans="3:3">
      <c r="C2165" s="6"/>
    </row>
    <row r="2166" spans="3:3">
      <c r="C2166" s="6"/>
    </row>
    <row r="2167" spans="3:3">
      <c r="C2167" s="6"/>
    </row>
    <row r="2168" spans="3:3">
      <c r="C2168" s="6"/>
    </row>
    <row r="2169" spans="3:3">
      <c r="C2169" s="6"/>
    </row>
    <row r="2170" spans="3:3">
      <c r="C2170" s="6"/>
    </row>
    <row r="2171" spans="3:3">
      <c r="C2171" s="6"/>
    </row>
    <row r="2172" spans="3:3">
      <c r="C2172" s="6"/>
    </row>
    <row r="2173" spans="3:3">
      <c r="C2173" s="6"/>
    </row>
    <row r="2174" spans="3:3">
      <c r="C2174" s="6"/>
    </row>
    <row r="2175" spans="3:3">
      <c r="C2175" s="6"/>
    </row>
    <row r="2176" spans="3:3">
      <c r="C2176" s="6"/>
    </row>
    <row r="2177" spans="3:3">
      <c r="C2177" s="6"/>
    </row>
    <row r="2178" spans="3:3">
      <c r="C2178" s="6"/>
    </row>
    <row r="2179" spans="3:3">
      <c r="C2179" s="6"/>
    </row>
    <row r="2180" spans="3:3">
      <c r="C2180" s="6"/>
    </row>
    <row r="2181" spans="3:3">
      <c r="C2181" s="6"/>
    </row>
    <row r="2182" spans="3:3">
      <c r="C2182" s="6"/>
    </row>
    <row r="2183" spans="3:3">
      <c r="C2183" s="6"/>
    </row>
    <row r="2184" spans="3:3">
      <c r="C2184" s="6"/>
    </row>
    <row r="2185" spans="3:3">
      <c r="C2185" s="6"/>
    </row>
    <row r="2186" spans="3:3">
      <c r="C2186" s="6"/>
    </row>
    <row r="2187" spans="3:3">
      <c r="C2187" s="6"/>
    </row>
    <row r="2188" spans="3:3">
      <c r="C2188" s="6"/>
    </row>
    <row r="2189" spans="3:3">
      <c r="C2189" s="6"/>
    </row>
    <row r="2190" spans="3:3">
      <c r="C2190" s="6"/>
    </row>
    <row r="2191" spans="3:3">
      <c r="C2191" s="6"/>
    </row>
    <row r="2192" spans="3:3">
      <c r="C2192" s="6"/>
    </row>
    <row r="2193" spans="3:3">
      <c r="C2193" s="6"/>
    </row>
    <row r="2194" spans="3:3">
      <c r="C2194" s="6"/>
    </row>
    <row r="2195" spans="3:3">
      <c r="C2195" s="6"/>
    </row>
    <row r="2196" spans="3:3">
      <c r="C2196" s="6"/>
    </row>
    <row r="2197" spans="3:3">
      <c r="C2197" s="6"/>
    </row>
    <row r="2198" spans="3:3">
      <c r="C2198" s="6"/>
    </row>
    <row r="2199" spans="3:3">
      <c r="C2199" s="6"/>
    </row>
    <row r="2200" spans="3:3">
      <c r="C2200" s="6"/>
    </row>
    <row r="2201" spans="3:3">
      <c r="C2201" s="6"/>
    </row>
    <row r="2202" spans="3:3">
      <c r="C2202" s="6"/>
    </row>
    <row r="2203" spans="3:3">
      <c r="C2203" s="6"/>
    </row>
    <row r="2204" spans="3:3">
      <c r="C2204" s="6"/>
    </row>
    <row r="2205" spans="3:3">
      <c r="C2205" s="6"/>
    </row>
    <row r="2206" spans="3:3">
      <c r="C2206" s="6"/>
    </row>
    <row r="2207" spans="3:3">
      <c r="C2207" s="6"/>
    </row>
    <row r="2208" spans="3:3">
      <c r="C2208" s="6"/>
    </row>
    <row r="2209" spans="3:3">
      <c r="C2209" s="6"/>
    </row>
    <row r="2210" spans="3:3">
      <c r="C2210" s="6"/>
    </row>
    <row r="2211" spans="3:3">
      <c r="C2211" s="6"/>
    </row>
    <row r="2212" spans="3:3">
      <c r="C2212" s="6"/>
    </row>
    <row r="2213" spans="3:3">
      <c r="C2213" s="6"/>
    </row>
    <row r="2214" spans="3:3">
      <c r="C2214" s="6"/>
    </row>
    <row r="2215" spans="3:3">
      <c r="C2215" s="6"/>
    </row>
    <row r="2216" spans="3:3">
      <c r="C2216" s="6"/>
    </row>
    <row r="2217" spans="3:3">
      <c r="C2217" s="6"/>
    </row>
    <row r="2218" spans="3:3">
      <c r="C2218" s="6"/>
    </row>
    <row r="2219" spans="3:3">
      <c r="C2219" s="6"/>
    </row>
    <row r="2220" spans="3:3">
      <c r="C2220" s="6"/>
    </row>
    <row r="2221" spans="3:3">
      <c r="C2221" s="6"/>
    </row>
    <row r="2222" spans="3:3">
      <c r="C2222" s="6"/>
    </row>
    <row r="2223" spans="3:3">
      <c r="C2223" s="6"/>
    </row>
    <row r="2224" spans="3:3">
      <c r="C2224" s="6"/>
    </row>
    <row r="2225" spans="3:3">
      <c r="C2225" s="6"/>
    </row>
    <row r="2226" spans="3:3">
      <c r="C2226" s="6"/>
    </row>
    <row r="2227" spans="3:3">
      <c r="C2227" s="6"/>
    </row>
    <row r="2228" spans="3:3">
      <c r="C2228" s="6"/>
    </row>
    <row r="2229" spans="3:3">
      <c r="C2229" s="6"/>
    </row>
    <row r="2230" spans="3:3">
      <c r="C2230" s="6"/>
    </row>
    <row r="2231" spans="3:3">
      <c r="C2231" s="6"/>
    </row>
    <row r="2232" spans="3:3">
      <c r="C2232" s="6"/>
    </row>
    <row r="2233" spans="3:3">
      <c r="C2233" s="6"/>
    </row>
    <row r="2234" spans="3:3">
      <c r="C2234" s="6"/>
    </row>
    <row r="2235" spans="3:3">
      <c r="C2235" s="6"/>
    </row>
    <row r="2236" spans="3:3">
      <c r="C2236" s="6"/>
    </row>
    <row r="2237" spans="3:3">
      <c r="C2237" s="6"/>
    </row>
    <row r="2238" spans="3:3">
      <c r="C2238" s="6"/>
    </row>
    <row r="2239" spans="3:3">
      <c r="C2239" s="6"/>
    </row>
    <row r="2240" spans="3:3">
      <c r="C2240" s="6"/>
    </row>
    <row r="2241" spans="3:3">
      <c r="C2241" s="6"/>
    </row>
    <row r="2242" spans="3:3">
      <c r="C2242" s="6"/>
    </row>
    <row r="2243" spans="3:3">
      <c r="C2243" s="6"/>
    </row>
    <row r="2244" spans="3:3">
      <c r="C2244" s="6"/>
    </row>
    <row r="2245" spans="3:3">
      <c r="C2245" s="6"/>
    </row>
    <row r="2246" spans="3:3">
      <c r="C2246" s="6"/>
    </row>
    <row r="2247" spans="3:3">
      <c r="C2247" s="6"/>
    </row>
    <row r="2248" spans="3:3">
      <c r="C2248" s="6"/>
    </row>
    <row r="2249" spans="3:3">
      <c r="C2249" s="6"/>
    </row>
    <row r="2250" spans="3:3">
      <c r="C2250" s="6"/>
    </row>
    <row r="2251" spans="3:3">
      <c r="C2251" s="6"/>
    </row>
    <row r="2252" spans="3:3">
      <c r="C2252" s="6"/>
    </row>
    <row r="2253" spans="3:3">
      <c r="C2253" s="6"/>
    </row>
    <row r="2254" spans="3:3">
      <c r="C2254" s="6"/>
    </row>
    <row r="2255" spans="3:3">
      <c r="C2255" s="6"/>
    </row>
    <row r="2256" spans="3:3">
      <c r="C2256" s="6"/>
    </row>
    <row r="2257" spans="3:3">
      <c r="C2257" s="6"/>
    </row>
    <row r="2258" spans="3:3">
      <c r="C2258" s="6"/>
    </row>
    <row r="2259" spans="3:3">
      <c r="C2259" s="6"/>
    </row>
    <row r="2260" spans="3:3">
      <c r="C2260" s="6"/>
    </row>
    <row r="2261" spans="3:3">
      <c r="C2261" s="6"/>
    </row>
    <row r="2262" spans="3:3">
      <c r="C2262" s="6"/>
    </row>
    <row r="2263" spans="3:3">
      <c r="C2263" s="6"/>
    </row>
    <row r="2264" spans="3:3">
      <c r="C2264" s="6"/>
    </row>
    <row r="2265" spans="3:3">
      <c r="C2265" s="6"/>
    </row>
    <row r="2266" spans="3:3">
      <c r="C2266" s="6"/>
    </row>
    <row r="2267" spans="3:3">
      <c r="C2267" s="6"/>
    </row>
    <row r="2268" spans="3:3">
      <c r="C2268" s="6"/>
    </row>
    <row r="2269" spans="3:3">
      <c r="C2269" s="6"/>
    </row>
    <row r="2270" spans="3:3">
      <c r="C2270" s="6"/>
    </row>
    <row r="2271" spans="3:3">
      <c r="C2271" s="6"/>
    </row>
    <row r="2272" spans="3:3">
      <c r="C2272" s="6"/>
    </row>
    <row r="2273" spans="3:3">
      <c r="C2273" s="6"/>
    </row>
    <row r="2274" spans="3:3">
      <c r="C2274" s="6"/>
    </row>
    <row r="2275" spans="3:3">
      <c r="C2275" s="6"/>
    </row>
    <row r="2276" spans="3:3">
      <c r="C2276" s="6"/>
    </row>
    <row r="2277" spans="3:3">
      <c r="C2277" s="6"/>
    </row>
    <row r="2278" spans="3:3">
      <c r="C2278" s="6"/>
    </row>
    <row r="2279" spans="3:3">
      <c r="C2279" s="6"/>
    </row>
    <row r="2280" spans="3:3">
      <c r="C2280" s="6"/>
    </row>
    <row r="2281" spans="3:3">
      <c r="C2281" s="6"/>
    </row>
    <row r="2282" spans="3:3">
      <c r="C2282" s="6"/>
    </row>
    <row r="2283" spans="3:3">
      <c r="C2283" s="6"/>
    </row>
    <row r="2284" spans="3:3">
      <c r="C2284" s="6"/>
    </row>
    <row r="2285" spans="3:3">
      <c r="C2285" s="6"/>
    </row>
    <row r="2286" spans="3:3">
      <c r="C2286" s="6"/>
    </row>
    <row r="2287" spans="3:3">
      <c r="C2287" s="6"/>
    </row>
    <row r="2288" spans="3:3">
      <c r="C2288" s="6"/>
    </row>
    <row r="2289" spans="3:3">
      <c r="C2289" s="6"/>
    </row>
    <row r="2290" spans="3:3">
      <c r="C2290" s="6"/>
    </row>
    <row r="2291" spans="3:3">
      <c r="C2291" s="6"/>
    </row>
    <row r="2292" spans="3:3">
      <c r="C2292" s="6"/>
    </row>
    <row r="2293" spans="3:3">
      <c r="C2293" s="6"/>
    </row>
    <row r="2294" spans="3:3">
      <c r="C2294" s="6"/>
    </row>
    <row r="2295" spans="3:3">
      <c r="C2295" s="6"/>
    </row>
    <row r="2296" spans="3:3">
      <c r="C2296" s="6"/>
    </row>
    <row r="2297" spans="3:3">
      <c r="C2297" s="6"/>
    </row>
    <row r="2298" spans="3:3">
      <c r="C2298" s="6"/>
    </row>
    <row r="2299" spans="3:3">
      <c r="C2299" s="6"/>
    </row>
    <row r="2300" spans="3:3">
      <c r="C2300" s="6"/>
    </row>
    <row r="2301" spans="3:3">
      <c r="C2301" s="6"/>
    </row>
    <row r="2302" spans="3:3">
      <c r="C2302" s="6"/>
    </row>
    <row r="2303" spans="3:3">
      <c r="C2303" s="6"/>
    </row>
    <row r="2304" spans="3:3">
      <c r="C2304" s="6"/>
    </row>
    <row r="2305" spans="3:3">
      <c r="C2305" s="6"/>
    </row>
    <row r="2306" spans="3:3">
      <c r="C2306" s="6"/>
    </row>
    <row r="2307" spans="3:3">
      <c r="C2307" s="6"/>
    </row>
    <row r="2308" spans="3:3">
      <c r="C2308" s="6"/>
    </row>
    <row r="2309" spans="3:3">
      <c r="C2309" s="6"/>
    </row>
    <row r="2310" spans="3:3">
      <c r="C2310" s="6"/>
    </row>
    <row r="2311" spans="3:3">
      <c r="C2311" s="6"/>
    </row>
    <row r="2312" spans="3:3">
      <c r="C2312" s="6"/>
    </row>
    <row r="2313" spans="3:3">
      <c r="C2313" s="6"/>
    </row>
    <row r="2314" spans="3:3">
      <c r="C2314" s="6"/>
    </row>
    <row r="2315" spans="3:3">
      <c r="C2315" s="6"/>
    </row>
    <row r="2316" spans="3:3">
      <c r="C2316" s="6"/>
    </row>
    <row r="2317" spans="3:3">
      <c r="C2317" s="6"/>
    </row>
    <row r="2318" spans="3:3">
      <c r="C2318" s="6"/>
    </row>
    <row r="2319" spans="3:3">
      <c r="C2319" s="6"/>
    </row>
    <row r="2320" spans="3:3">
      <c r="C2320" s="6"/>
    </row>
    <row r="2321" spans="3:3">
      <c r="C2321" s="6"/>
    </row>
    <row r="2322" spans="3:3">
      <c r="C2322" s="6"/>
    </row>
    <row r="2323" spans="3:3">
      <c r="C2323" s="6"/>
    </row>
    <row r="2324" spans="3:3">
      <c r="C2324" s="6"/>
    </row>
    <row r="2325" spans="3:3">
      <c r="C2325" s="6"/>
    </row>
    <row r="2326" spans="3:3">
      <c r="C2326" s="6"/>
    </row>
    <row r="2327" spans="3:3">
      <c r="C2327" s="6"/>
    </row>
    <row r="2328" spans="3:3">
      <c r="C2328" s="6"/>
    </row>
    <row r="2329" spans="3:3">
      <c r="C2329" s="6"/>
    </row>
    <row r="2330" spans="3:3">
      <c r="C2330" s="6"/>
    </row>
    <row r="2331" spans="3:3">
      <c r="C2331" s="6"/>
    </row>
    <row r="2332" spans="3:3">
      <c r="C2332" s="6"/>
    </row>
    <row r="2333" spans="3:3">
      <c r="C2333" s="6"/>
    </row>
    <row r="2334" spans="3:3">
      <c r="C2334" s="6"/>
    </row>
    <row r="2335" spans="3:3">
      <c r="C2335" s="6"/>
    </row>
    <row r="2336" spans="3:3">
      <c r="C2336" s="6"/>
    </row>
    <row r="2337" spans="3:3">
      <c r="C2337" s="6"/>
    </row>
    <row r="2338" spans="3:3">
      <c r="C2338" s="6"/>
    </row>
    <row r="2339" spans="3:3">
      <c r="C2339" s="6"/>
    </row>
    <row r="2340" spans="3:3">
      <c r="C2340" s="6"/>
    </row>
    <row r="2341" spans="3:3">
      <c r="C2341" s="6"/>
    </row>
    <row r="2342" spans="3:3">
      <c r="C2342" s="6"/>
    </row>
    <row r="2343" spans="3:3">
      <c r="C2343" s="6"/>
    </row>
    <row r="2344" spans="3:3">
      <c r="C2344" s="6"/>
    </row>
    <row r="2345" spans="3:3">
      <c r="C2345" s="6"/>
    </row>
    <row r="2346" spans="3:3">
      <c r="C2346" s="6"/>
    </row>
    <row r="2347" spans="3:3">
      <c r="C2347" s="6"/>
    </row>
    <row r="2348" spans="3:3">
      <c r="C2348" s="6"/>
    </row>
    <row r="2349" spans="3:3">
      <c r="C2349" s="6"/>
    </row>
    <row r="2350" spans="3:3">
      <c r="C2350" s="6"/>
    </row>
    <row r="2351" spans="3:3">
      <c r="C2351" s="6"/>
    </row>
    <row r="2352" spans="3:3">
      <c r="C2352" s="6"/>
    </row>
    <row r="2353" spans="3:3">
      <c r="C2353" s="6"/>
    </row>
    <row r="2354" spans="3:3">
      <c r="C2354" s="6"/>
    </row>
    <row r="2355" spans="3:3">
      <c r="C2355" s="6"/>
    </row>
    <row r="2356" spans="3:3">
      <c r="C2356" s="6"/>
    </row>
    <row r="2357" spans="3:3">
      <c r="C2357" s="6"/>
    </row>
    <row r="2358" spans="3:3">
      <c r="C2358" s="6"/>
    </row>
    <row r="2359" spans="3:3">
      <c r="C2359" s="6"/>
    </row>
    <row r="2360" spans="3:3">
      <c r="C2360" s="6"/>
    </row>
    <row r="2361" spans="3:3">
      <c r="C2361" s="6"/>
    </row>
    <row r="2362" spans="3:3">
      <c r="C2362" s="6"/>
    </row>
    <row r="2363" spans="3:3">
      <c r="C2363" s="6"/>
    </row>
    <row r="2364" spans="3:3">
      <c r="C2364" s="6"/>
    </row>
    <row r="2365" spans="3:3">
      <c r="C2365" s="6"/>
    </row>
    <row r="2366" spans="3:3">
      <c r="C2366" s="6"/>
    </row>
    <row r="2367" spans="3:3">
      <c r="C2367" s="6"/>
    </row>
    <row r="2368" spans="3:3">
      <c r="C2368" s="6"/>
    </row>
    <row r="2369" spans="3:3">
      <c r="C2369" s="6"/>
    </row>
    <row r="2370" spans="3:3">
      <c r="C2370" s="6"/>
    </row>
    <row r="2371" spans="3:3">
      <c r="C2371" s="6"/>
    </row>
    <row r="2372" spans="3:3">
      <c r="C2372" s="6"/>
    </row>
    <row r="2373" spans="3:3">
      <c r="C2373" s="6"/>
    </row>
    <row r="2374" spans="3:3">
      <c r="C2374" s="6"/>
    </row>
    <row r="2375" spans="3:3">
      <c r="C2375" s="6"/>
    </row>
    <row r="2376" spans="3:3">
      <c r="C2376" s="6"/>
    </row>
    <row r="2377" spans="3:3">
      <c r="C2377" s="6"/>
    </row>
    <row r="2378" spans="3:3">
      <c r="C2378" s="6"/>
    </row>
    <row r="2379" spans="3:3">
      <c r="C2379" s="6"/>
    </row>
    <row r="2380" spans="3:3">
      <c r="C2380" s="6"/>
    </row>
    <row r="2381" spans="3:3">
      <c r="C2381" s="6"/>
    </row>
    <row r="2382" spans="3:3">
      <c r="C2382" s="6"/>
    </row>
    <row r="2383" spans="3:3">
      <c r="C2383" s="6"/>
    </row>
    <row r="2384" spans="3:3">
      <c r="C2384" s="6"/>
    </row>
    <row r="2385" spans="3:3">
      <c r="C2385" s="6"/>
    </row>
    <row r="2386" spans="3:3">
      <c r="C2386" s="6"/>
    </row>
    <row r="2387" spans="3:3">
      <c r="C2387" s="6"/>
    </row>
    <row r="2388" spans="3:3">
      <c r="C2388" s="6"/>
    </row>
    <row r="2389" spans="3:3">
      <c r="C2389" s="6"/>
    </row>
    <row r="2390" spans="3:3">
      <c r="C2390" s="6"/>
    </row>
    <row r="2391" spans="3:3">
      <c r="C2391" s="6"/>
    </row>
    <row r="2392" spans="3:3">
      <c r="C2392" s="6"/>
    </row>
    <row r="2393" spans="3:3">
      <c r="C2393" s="6"/>
    </row>
    <row r="2394" spans="3:3">
      <c r="C2394" s="6"/>
    </row>
    <row r="2395" spans="3:3">
      <c r="C2395" s="6"/>
    </row>
    <row r="2396" spans="3:3">
      <c r="C2396" s="6"/>
    </row>
    <row r="2397" spans="3:3">
      <c r="C2397" s="6"/>
    </row>
    <row r="2398" spans="3:3">
      <c r="C2398" s="6"/>
    </row>
    <row r="2399" spans="3:3">
      <c r="C2399" s="6"/>
    </row>
    <row r="2400" spans="3:3">
      <c r="C2400" s="6"/>
    </row>
    <row r="2401" spans="3:3">
      <c r="C2401" s="6"/>
    </row>
    <row r="2402" spans="3:3">
      <c r="C2402" s="6"/>
    </row>
    <row r="2403" spans="3:3">
      <c r="C2403" s="6"/>
    </row>
    <row r="2404" spans="3:3">
      <c r="C2404" s="6"/>
    </row>
    <row r="2405" spans="3:3">
      <c r="C2405" s="6"/>
    </row>
    <row r="2406" spans="3:3">
      <c r="C2406" s="6"/>
    </row>
    <row r="2407" spans="3:3">
      <c r="C2407" s="6"/>
    </row>
    <row r="2408" spans="3:3">
      <c r="C2408" s="6"/>
    </row>
    <row r="2409" spans="3:3">
      <c r="C2409" s="6"/>
    </row>
    <row r="2410" spans="3:3">
      <c r="C2410" s="6"/>
    </row>
    <row r="2411" spans="3:3">
      <c r="C2411" s="6"/>
    </row>
    <row r="2412" spans="3:3">
      <c r="C2412" s="6"/>
    </row>
    <row r="2413" spans="3:3">
      <c r="C2413" s="6"/>
    </row>
    <row r="2414" spans="3:3">
      <c r="C2414" s="6"/>
    </row>
    <row r="2415" spans="3:3">
      <c r="C2415" s="6"/>
    </row>
    <row r="2416" spans="3:3">
      <c r="C2416" s="6"/>
    </row>
    <row r="2417" spans="3:3">
      <c r="C2417" s="6"/>
    </row>
    <row r="2418" spans="3:3">
      <c r="C2418" s="6"/>
    </row>
    <row r="2419" spans="3:3">
      <c r="C2419" s="6"/>
    </row>
    <row r="2420" spans="3:3">
      <c r="C2420" s="6"/>
    </row>
    <row r="2421" spans="3:3">
      <c r="C2421" s="6"/>
    </row>
    <row r="2422" spans="3:3">
      <c r="C2422" s="6"/>
    </row>
    <row r="2423" spans="3:3">
      <c r="C2423" s="6"/>
    </row>
    <row r="2424" spans="3:3">
      <c r="C2424" s="6"/>
    </row>
    <row r="2425" spans="3:3">
      <c r="C2425" s="6"/>
    </row>
    <row r="2426" spans="3:3">
      <c r="C2426" s="6"/>
    </row>
    <row r="2427" spans="3:3">
      <c r="C2427" s="6"/>
    </row>
    <row r="2428" spans="3:3">
      <c r="C2428" s="6"/>
    </row>
    <row r="2429" spans="3:3">
      <c r="C2429" s="6"/>
    </row>
    <row r="2430" spans="3:3">
      <c r="C2430" s="6"/>
    </row>
    <row r="2431" spans="3:3">
      <c r="C2431" s="6"/>
    </row>
    <row r="2432" spans="3:3">
      <c r="C2432" s="6"/>
    </row>
    <row r="2433" spans="3:3">
      <c r="C2433" s="6"/>
    </row>
    <row r="2434" spans="3:3">
      <c r="C2434" s="6"/>
    </row>
    <row r="2435" spans="3:3">
      <c r="C2435" s="6"/>
    </row>
    <row r="2436" spans="3:3">
      <c r="C2436" s="6"/>
    </row>
    <row r="2437" spans="3:3">
      <c r="C2437" s="6"/>
    </row>
    <row r="2438" spans="3:3">
      <c r="C2438" s="6"/>
    </row>
    <row r="2439" spans="3:3">
      <c r="C2439" s="6"/>
    </row>
    <row r="2440" spans="3:3">
      <c r="C2440" s="6"/>
    </row>
    <row r="2441" spans="3:3">
      <c r="C2441" s="6"/>
    </row>
    <row r="2442" spans="3:3">
      <c r="C2442" s="6"/>
    </row>
    <row r="2443" spans="3:3">
      <c r="C2443" s="6"/>
    </row>
    <row r="2444" spans="3:3">
      <c r="C2444" s="6"/>
    </row>
    <row r="2445" spans="3:3">
      <c r="C2445" s="6"/>
    </row>
    <row r="2446" spans="3:3">
      <c r="C2446" s="6"/>
    </row>
    <row r="2447" spans="3:3">
      <c r="C2447" s="6"/>
    </row>
    <row r="2448" spans="3:3">
      <c r="C2448" s="6"/>
    </row>
    <row r="2449" spans="3:3">
      <c r="C2449" s="6"/>
    </row>
    <row r="2450" spans="3:3">
      <c r="C2450" s="6"/>
    </row>
    <row r="2451" spans="3:3">
      <c r="C2451" s="6"/>
    </row>
    <row r="2452" spans="3:3">
      <c r="C2452" s="6"/>
    </row>
    <row r="2453" spans="3:3">
      <c r="C2453" s="6"/>
    </row>
    <row r="2454" spans="3:3">
      <c r="C2454" s="6"/>
    </row>
    <row r="2455" spans="3:3">
      <c r="C2455" s="6"/>
    </row>
    <row r="2456" spans="3:3">
      <c r="C2456" s="6"/>
    </row>
    <row r="2457" spans="3:3">
      <c r="C2457" s="6"/>
    </row>
    <row r="2458" spans="3:3">
      <c r="C2458" s="6"/>
    </row>
    <row r="2459" spans="3:3">
      <c r="C2459" s="6"/>
    </row>
    <row r="2460" spans="3:3">
      <c r="C2460" s="6"/>
    </row>
    <row r="2461" spans="3:3">
      <c r="C2461" s="6"/>
    </row>
    <row r="2462" spans="3:3">
      <c r="C2462" s="6"/>
    </row>
    <row r="2463" spans="3:3">
      <c r="C2463" s="6"/>
    </row>
    <row r="2464" spans="3:3">
      <c r="C2464" s="6"/>
    </row>
    <row r="2465" spans="3:3">
      <c r="C2465" s="6"/>
    </row>
    <row r="2466" spans="3:3">
      <c r="C2466" s="6"/>
    </row>
    <row r="2467" spans="3:3">
      <c r="C2467" s="6"/>
    </row>
    <row r="2468" spans="3:3">
      <c r="C2468" s="6"/>
    </row>
    <row r="2469" spans="3:3">
      <c r="C2469" s="6"/>
    </row>
    <row r="2470" spans="3:3">
      <c r="C2470" s="6"/>
    </row>
    <row r="2471" spans="3:3">
      <c r="C2471" s="6"/>
    </row>
    <row r="2472" spans="3:3">
      <c r="C2472" s="6"/>
    </row>
    <row r="2473" spans="3:3">
      <c r="C2473" s="6"/>
    </row>
    <row r="2474" spans="3:3">
      <c r="C2474" s="6"/>
    </row>
    <row r="2475" spans="3:3">
      <c r="C2475" s="6"/>
    </row>
    <row r="2476" spans="3:3">
      <c r="C2476" s="6"/>
    </row>
    <row r="2477" spans="3:3">
      <c r="C2477" s="6"/>
    </row>
    <row r="2478" spans="3:3">
      <c r="C2478" s="6"/>
    </row>
    <row r="2479" spans="3:3">
      <c r="C2479" s="6"/>
    </row>
    <row r="2480" spans="3:3">
      <c r="C2480" s="6"/>
    </row>
    <row r="2481" spans="3:3">
      <c r="C2481" s="6"/>
    </row>
    <row r="2482" spans="3:3">
      <c r="C2482" s="6"/>
    </row>
    <row r="2483" spans="3:3">
      <c r="C2483" s="6"/>
    </row>
    <row r="2484" spans="3:3">
      <c r="C2484" s="6"/>
    </row>
    <row r="2485" spans="3:3">
      <c r="C2485" s="6"/>
    </row>
    <row r="2486" spans="3:3">
      <c r="C2486" s="6"/>
    </row>
    <row r="2487" spans="3:3">
      <c r="C2487" s="6"/>
    </row>
    <row r="2488" spans="3:3">
      <c r="C2488" s="6"/>
    </row>
    <row r="2489" spans="3:3">
      <c r="C2489" s="6"/>
    </row>
    <row r="2490" spans="3:3">
      <c r="C2490" s="6"/>
    </row>
    <row r="2491" spans="3:3">
      <c r="C2491" s="6"/>
    </row>
    <row r="2492" spans="3:3">
      <c r="C2492" s="6"/>
    </row>
    <row r="2493" spans="3:3">
      <c r="C2493" s="6"/>
    </row>
    <row r="2494" spans="3:3">
      <c r="C2494" s="6"/>
    </row>
    <row r="2495" spans="3:3">
      <c r="C2495" s="6"/>
    </row>
    <row r="2496" spans="3:3">
      <c r="C2496" s="6"/>
    </row>
    <row r="2497" spans="3:3">
      <c r="C2497" s="6"/>
    </row>
    <row r="2498" spans="3:3">
      <c r="C2498" s="6"/>
    </row>
    <row r="2499" spans="3:3">
      <c r="C2499" s="6"/>
    </row>
    <row r="2500" spans="3:3">
      <c r="C2500" s="6"/>
    </row>
    <row r="2501" spans="3:3">
      <c r="C2501" s="6"/>
    </row>
    <row r="2502" spans="3:3">
      <c r="C2502" s="6"/>
    </row>
    <row r="2503" spans="3:3">
      <c r="C2503" s="6"/>
    </row>
    <row r="2504" spans="3:3">
      <c r="C2504" s="6"/>
    </row>
    <row r="2505" spans="3:3">
      <c r="C2505" s="6"/>
    </row>
    <row r="2506" spans="3:3">
      <c r="C2506" s="6"/>
    </row>
    <row r="2507" spans="3:3">
      <c r="C2507" s="6"/>
    </row>
    <row r="2508" spans="3:3">
      <c r="C2508" s="6"/>
    </row>
    <row r="2509" spans="3:3">
      <c r="C2509" s="6"/>
    </row>
    <row r="2510" spans="3:3">
      <c r="C2510" s="6"/>
    </row>
    <row r="2511" spans="3:3">
      <c r="C2511" s="6"/>
    </row>
    <row r="2512" spans="3:3">
      <c r="C2512" s="6"/>
    </row>
    <row r="2513" spans="3:3">
      <c r="C2513" s="6"/>
    </row>
    <row r="2514" spans="3:3">
      <c r="C2514" s="6"/>
    </row>
    <row r="2515" spans="3:3">
      <c r="C2515" s="6"/>
    </row>
    <row r="2516" spans="3:3">
      <c r="C2516" s="6"/>
    </row>
    <row r="2517" spans="3:3">
      <c r="C2517" s="6"/>
    </row>
    <row r="2518" spans="3:3">
      <c r="C2518" s="6"/>
    </row>
    <row r="2519" spans="3:3">
      <c r="C2519" s="6"/>
    </row>
    <row r="2520" spans="3:3">
      <c r="C2520" s="6"/>
    </row>
    <row r="2521" spans="3:3">
      <c r="C2521" s="6"/>
    </row>
    <row r="2522" spans="3:3">
      <c r="C2522" s="6"/>
    </row>
    <row r="2523" spans="3:3">
      <c r="C2523" s="6"/>
    </row>
    <row r="2524" spans="3:3">
      <c r="C2524" s="6"/>
    </row>
    <row r="2525" spans="3:3">
      <c r="C2525" s="6"/>
    </row>
    <row r="2526" spans="3:3">
      <c r="C2526" s="6"/>
    </row>
    <row r="2527" spans="3:3">
      <c r="C2527" s="6"/>
    </row>
    <row r="2528" spans="3:3">
      <c r="C2528" s="6"/>
    </row>
    <row r="2529" spans="3:3">
      <c r="C2529" s="6"/>
    </row>
    <row r="2530" spans="3:3">
      <c r="C2530" s="6"/>
    </row>
    <row r="2531" spans="3:3">
      <c r="C2531" s="6"/>
    </row>
    <row r="2532" spans="3:3">
      <c r="C2532" s="6"/>
    </row>
    <row r="2533" spans="3:3">
      <c r="C2533" s="6"/>
    </row>
    <row r="2534" spans="3:3">
      <c r="C2534" s="6"/>
    </row>
    <row r="2535" spans="3:3">
      <c r="C2535" s="6"/>
    </row>
    <row r="2536" spans="3:3">
      <c r="C2536" s="6"/>
    </row>
    <row r="2537" spans="3:3">
      <c r="C2537" s="6"/>
    </row>
    <row r="2538" spans="3:3">
      <c r="C2538" s="6"/>
    </row>
    <row r="2539" spans="3:3">
      <c r="C2539" s="6"/>
    </row>
    <row r="2540" spans="3:3">
      <c r="C2540" s="6"/>
    </row>
    <row r="2541" spans="3:3">
      <c r="C2541" s="6"/>
    </row>
    <row r="2542" spans="3:3">
      <c r="C2542" s="6"/>
    </row>
    <row r="2543" spans="3:3">
      <c r="C2543" s="6"/>
    </row>
    <row r="2544" spans="3:3">
      <c r="C2544" s="6"/>
    </row>
    <row r="2545" spans="3:3">
      <c r="C2545" s="6"/>
    </row>
    <row r="2546" spans="3:3">
      <c r="C2546" s="6"/>
    </row>
    <row r="2547" spans="3:3">
      <c r="C2547" s="6"/>
    </row>
    <row r="2548" spans="3:3">
      <c r="C2548" s="6"/>
    </row>
    <row r="2549" spans="3:3">
      <c r="C2549" s="6"/>
    </row>
    <row r="2550" spans="3:3">
      <c r="C2550" s="6"/>
    </row>
    <row r="2551" spans="3:3">
      <c r="C2551" s="6"/>
    </row>
    <row r="2552" spans="3:3">
      <c r="C2552" s="6"/>
    </row>
    <row r="2553" spans="3:3">
      <c r="C2553" s="6"/>
    </row>
    <row r="2554" spans="3:3">
      <c r="C2554" s="6"/>
    </row>
    <row r="2555" spans="3:3">
      <c r="C2555" s="6"/>
    </row>
    <row r="2556" spans="3:3">
      <c r="C2556" s="6"/>
    </row>
    <row r="2557" spans="3:3">
      <c r="C2557" s="6"/>
    </row>
    <row r="2558" spans="3:3">
      <c r="C2558" s="6"/>
    </row>
    <row r="2559" spans="3:3">
      <c r="C2559" s="6"/>
    </row>
    <row r="2560" spans="3:3">
      <c r="C2560" s="6"/>
    </row>
    <row r="2561" spans="3:3">
      <c r="C2561" s="6"/>
    </row>
    <row r="2562" spans="3:3">
      <c r="C2562" s="6"/>
    </row>
    <row r="2563" spans="3:3">
      <c r="C2563" s="6"/>
    </row>
    <row r="2564" spans="3:3">
      <c r="C2564" s="6"/>
    </row>
    <row r="2565" spans="3:3">
      <c r="C2565" s="6"/>
    </row>
    <row r="2566" spans="3:3">
      <c r="C2566" s="6"/>
    </row>
    <row r="2567" spans="3:3">
      <c r="C2567" s="6"/>
    </row>
    <row r="2568" spans="3:3">
      <c r="C2568" s="6"/>
    </row>
    <row r="2569" spans="3:3">
      <c r="C2569" s="6"/>
    </row>
    <row r="2570" spans="3:3">
      <c r="C2570" s="6"/>
    </row>
    <row r="2571" spans="3:3">
      <c r="C2571" s="6"/>
    </row>
    <row r="2572" spans="3:3">
      <c r="C2572" s="6"/>
    </row>
    <row r="2573" spans="3:3">
      <c r="C2573" s="6"/>
    </row>
    <row r="2574" spans="3:3">
      <c r="C2574" s="6"/>
    </row>
    <row r="2575" spans="3:3">
      <c r="C2575" s="6"/>
    </row>
    <row r="2576" spans="3:3">
      <c r="C2576" s="6"/>
    </row>
    <row r="2577" spans="3:3">
      <c r="C2577" s="6"/>
    </row>
    <row r="2578" spans="3:3">
      <c r="C2578" s="6"/>
    </row>
    <row r="2579" spans="3:3">
      <c r="C2579" s="6"/>
    </row>
    <row r="2580" spans="3:3">
      <c r="C2580" s="6"/>
    </row>
    <row r="2581" spans="3:3">
      <c r="C2581" s="6"/>
    </row>
    <row r="2582" spans="3:3">
      <c r="C2582" s="6"/>
    </row>
    <row r="2583" spans="3:3">
      <c r="C2583" s="6"/>
    </row>
    <row r="2584" spans="3:3">
      <c r="C2584" s="6"/>
    </row>
    <row r="2585" spans="3:3">
      <c r="C2585" s="6"/>
    </row>
    <row r="2586" spans="3:3">
      <c r="C2586" s="6"/>
    </row>
    <row r="2587" spans="3:3">
      <c r="C2587" s="6"/>
    </row>
    <row r="2588" spans="3:3">
      <c r="C2588" s="6"/>
    </row>
    <row r="2589" spans="3:3">
      <c r="C2589" s="6"/>
    </row>
    <row r="2590" spans="3:3">
      <c r="C2590" s="6"/>
    </row>
    <row r="2591" spans="3:3">
      <c r="C2591" s="6"/>
    </row>
    <row r="2592" spans="3:3">
      <c r="C2592" s="6"/>
    </row>
    <row r="2593" spans="3:3">
      <c r="C2593" s="6"/>
    </row>
    <row r="2594" spans="3:3">
      <c r="C2594" s="6"/>
    </row>
    <row r="2595" spans="3:3">
      <c r="C2595" s="6"/>
    </row>
    <row r="2596" spans="3:3">
      <c r="C2596" s="6"/>
    </row>
    <row r="2597" spans="3:3">
      <c r="C2597" s="6"/>
    </row>
    <row r="2598" spans="3:3">
      <c r="C2598" s="6"/>
    </row>
    <row r="2599" spans="3:3">
      <c r="C2599" s="6"/>
    </row>
    <row r="2600" spans="3:3">
      <c r="C2600" s="6"/>
    </row>
    <row r="2601" spans="3:3">
      <c r="C2601" s="6"/>
    </row>
    <row r="2602" spans="3:3">
      <c r="C2602" s="6"/>
    </row>
    <row r="2603" spans="3:3">
      <c r="C2603" s="6"/>
    </row>
    <row r="2604" spans="3:3">
      <c r="C2604" s="6"/>
    </row>
    <row r="2605" spans="3:3">
      <c r="C2605" s="6"/>
    </row>
    <row r="2606" spans="3:3">
      <c r="C2606" s="6"/>
    </row>
    <row r="2607" spans="3:3">
      <c r="C2607" s="6"/>
    </row>
    <row r="2608" spans="3:3">
      <c r="C2608" s="6"/>
    </row>
    <row r="2609" spans="3:3">
      <c r="C2609" s="6"/>
    </row>
    <row r="2610" spans="3:3">
      <c r="C2610" s="6"/>
    </row>
    <row r="2611" spans="3:3">
      <c r="C2611" s="6"/>
    </row>
    <row r="2612" spans="3:3">
      <c r="C2612" s="6"/>
    </row>
    <row r="2613" spans="3:3">
      <c r="C2613" s="6"/>
    </row>
    <row r="2614" spans="3:3">
      <c r="C2614" s="6"/>
    </row>
    <row r="2615" spans="3:3">
      <c r="C2615" s="6"/>
    </row>
    <row r="2616" spans="3:3">
      <c r="C2616" s="6"/>
    </row>
    <row r="2617" spans="3:3">
      <c r="C2617" s="6"/>
    </row>
    <row r="2618" spans="3:3">
      <c r="C2618" s="6"/>
    </row>
    <row r="2619" spans="3:3">
      <c r="C2619" s="6"/>
    </row>
    <row r="2620" spans="3:3">
      <c r="C2620" s="6"/>
    </row>
    <row r="2621" spans="3:3">
      <c r="C2621" s="6"/>
    </row>
    <row r="2622" spans="3:3">
      <c r="C2622" s="6"/>
    </row>
    <row r="2623" spans="3:3">
      <c r="C2623" s="6"/>
    </row>
    <row r="2624" spans="3:3">
      <c r="C2624" s="6"/>
    </row>
    <row r="2625" spans="3:3">
      <c r="C2625" s="6"/>
    </row>
    <row r="2626" spans="3:3">
      <c r="C2626" s="6"/>
    </row>
    <row r="2627" spans="3:3">
      <c r="C2627" s="6"/>
    </row>
    <row r="2628" spans="3:3">
      <c r="C2628" s="6"/>
    </row>
    <row r="2629" spans="3:3">
      <c r="C2629" s="6"/>
    </row>
    <row r="2630" spans="3:3">
      <c r="C2630" s="6"/>
    </row>
    <row r="2631" spans="3:3">
      <c r="C2631" s="6"/>
    </row>
    <row r="2632" spans="3:3">
      <c r="C2632" s="6"/>
    </row>
    <row r="2633" spans="3:3">
      <c r="C2633" s="6"/>
    </row>
    <row r="2634" spans="3:3">
      <c r="C2634" s="6"/>
    </row>
    <row r="2635" spans="3:3">
      <c r="C2635" s="6"/>
    </row>
    <row r="2636" spans="3:3">
      <c r="C2636" s="6"/>
    </row>
    <row r="2637" spans="3:3">
      <c r="C2637" s="6"/>
    </row>
    <row r="2638" spans="3:3">
      <c r="C2638" s="6"/>
    </row>
    <row r="2639" spans="3:3">
      <c r="C2639" s="6"/>
    </row>
    <row r="2640" spans="3:3">
      <c r="C2640" s="6"/>
    </row>
    <row r="2641" spans="3:3">
      <c r="C2641" s="6"/>
    </row>
    <row r="2642" spans="3:3">
      <c r="C2642" s="6"/>
    </row>
    <row r="2643" spans="3:3">
      <c r="C2643" s="6"/>
    </row>
    <row r="2644" spans="3:3">
      <c r="C2644" s="6"/>
    </row>
    <row r="2645" spans="3:3">
      <c r="C2645" s="6"/>
    </row>
    <row r="2646" spans="3:3">
      <c r="C2646" s="6"/>
    </row>
    <row r="2647" spans="3:3">
      <c r="C2647" s="6"/>
    </row>
    <row r="2648" spans="3:3">
      <c r="C2648" s="6"/>
    </row>
    <row r="2649" spans="3:3">
      <c r="C2649" s="6"/>
    </row>
    <row r="2650" spans="3:3">
      <c r="C2650" s="6"/>
    </row>
    <row r="2651" spans="3:3">
      <c r="C2651" s="6"/>
    </row>
    <row r="2652" spans="3:3">
      <c r="C2652" s="6"/>
    </row>
    <row r="2653" spans="3:3">
      <c r="C2653" s="6"/>
    </row>
    <row r="2654" spans="3:3">
      <c r="C2654" s="6"/>
    </row>
    <row r="2655" spans="3:3">
      <c r="C2655" s="6"/>
    </row>
    <row r="2656" spans="3:3">
      <c r="C2656" s="6"/>
    </row>
    <row r="2657" spans="3:3">
      <c r="C2657" s="6"/>
    </row>
    <row r="2658" spans="3:3">
      <c r="C2658" s="6"/>
    </row>
    <row r="2659" spans="3:3">
      <c r="C2659" s="6"/>
    </row>
    <row r="2660" spans="3:3">
      <c r="C2660" s="6"/>
    </row>
    <row r="2661" spans="3:3">
      <c r="C2661" s="6"/>
    </row>
    <row r="2662" spans="3:3">
      <c r="C2662" s="6"/>
    </row>
    <row r="2663" spans="3:3">
      <c r="C2663" s="6"/>
    </row>
    <row r="2664" spans="3:3">
      <c r="C2664" s="6"/>
    </row>
    <row r="2665" spans="3:3">
      <c r="C2665" s="6"/>
    </row>
    <row r="2666" spans="3:3">
      <c r="C2666" s="6"/>
    </row>
    <row r="2667" spans="3:3">
      <c r="C2667" s="6"/>
    </row>
    <row r="2668" spans="3:3">
      <c r="C2668" s="6"/>
    </row>
    <row r="2669" spans="3:3">
      <c r="C2669" s="6"/>
    </row>
    <row r="2670" spans="3:3">
      <c r="C2670" s="6"/>
    </row>
    <row r="2671" spans="3:3">
      <c r="C2671" s="6"/>
    </row>
    <row r="2672" spans="3:3">
      <c r="C2672" s="6"/>
    </row>
    <row r="2673" spans="3:3">
      <c r="C2673" s="6"/>
    </row>
    <row r="2674" spans="3:3">
      <c r="C2674" s="6"/>
    </row>
    <row r="2675" spans="3:3">
      <c r="C2675" s="6"/>
    </row>
    <row r="2676" spans="3:3">
      <c r="C2676" s="6"/>
    </row>
    <row r="2677" spans="3:3">
      <c r="C2677" s="6"/>
    </row>
    <row r="2678" spans="3:3">
      <c r="C2678" s="6"/>
    </row>
    <row r="2679" spans="3:3">
      <c r="C2679" s="6"/>
    </row>
    <row r="2680" spans="3:3">
      <c r="C2680" s="6"/>
    </row>
    <row r="2681" spans="3:3">
      <c r="C2681" s="6"/>
    </row>
    <row r="2682" spans="3:3">
      <c r="C2682" s="6"/>
    </row>
    <row r="2683" spans="3:3">
      <c r="C2683" s="6"/>
    </row>
    <row r="2684" spans="3:3">
      <c r="C2684" s="6"/>
    </row>
    <row r="2685" spans="3:3">
      <c r="C2685" s="6"/>
    </row>
    <row r="2686" spans="3:3">
      <c r="C2686" s="6"/>
    </row>
    <row r="2687" spans="3:3">
      <c r="C2687" s="6"/>
    </row>
    <row r="2688" spans="3:3">
      <c r="C2688" s="6"/>
    </row>
    <row r="2689" spans="3:3">
      <c r="C2689" s="6"/>
    </row>
    <row r="2690" spans="3:3">
      <c r="C2690" s="6"/>
    </row>
    <row r="2691" spans="3:3">
      <c r="C2691" s="6"/>
    </row>
    <row r="2692" spans="3:3">
      <c r="C2692" s="6"/>
    </row>
    <row r="2693" spans="3:3">
      <c r="C2693" s="6"/>
    </row>
    <row r="2694" spans="3:3">
      <c r="C2694" s="6"/>
    </row>
    <row r="2695" spans="3:3">
      <c r="C2695" s="6"/>
    </row>
    <row r="2696" spans="3:3">
      <c r="C2696" s="6"/>
    </row>
    <row r="2697" spans="3:3">
      <c r="C2697" s="6"/>
    </row>
    <row r="2698" spans="3:3">
      <c r="C2698" s="6"/>
    </row>
    <row r="2699" spans="3:3">
      <c r="C2699" s="6"/>
    </row>
    <row r="2700" spans="3:3">
      <c r="C2700" s="6"/>
    </row>
    <row r="2701" spans="3:3">
      <c r="C2701" s="6"/>
    </row>
    <row r="2702" spans="3:3">
      <c r="C2702" s="6"/>
    </row>
    <row r="2703" spans="3:3">
      <c r="C2703" s="6"/>
    </row>
    <row r="2704" spans="3:3">
      <c r="C2704" s="6"/>
    </row>
    <row r="2705" spans="3:3">
      <c r="C2705" s="6"/>
    </row>
    <row r="2706" spans="3:3">
      <c r="C2706" s="6"/>
    </row>
    <row r="2707" spans="3:3">
      <c r="C2707" s="6"/>
    </row>
    <row r="2708" spans="3:3">
      <c r="C2708" s="6"/>
    </row>
    <row r="2709" spans="3:3">
      <c r="C2709" s="6"/>
    </row>
    <row r="2710" spans="3:3">
      <c r="C2710" s="6"/>
    </row>
    <row r="2711" spans="3:3">
      <c r="C2711" s="6"/>
    </row>
    <row r="2712" spans="3:3">
      <c r="C2712" s="6"/>
    </row>
    <row r="2713" spans="3:3">
      <c r="C2713" s="6"/>
    </row>
    <row r="2714" spans="3:3">
      <c r="C2714" s="6"/>
    </row>
    <row r="2715" spans="3:3">
      <c r="C2715" s="6"/>
    </row>
    <row r="2716" spans="3:3">
      <c r="C2716" s="6"/>
    </row>
    <row r="2717" spans="3:3">
      <c r="C2717" s="6"/>
    </row>
    <row r="2718" spans="3:3">
      <c r="C2718" s="6"/>
    </row>
    <row r="2719" spans="3:3">
      <c r="C2719" s="6"/>
    </row>
    <row r="2720" spans="3:3">
      <c r="C2720" s="6"/>
    </row>
    <row r="2721" spans="3:3">
      <c r="C2721" s="6"/>
    </row>
    <row r="2722" spans="3:3">
      <c r="C2722" s="6"/>
    </row>
    <row r="2723" spans="3:3">
      <c r="C2723" s="6"/>
    </row>
    <row r="2724" spans="3:3">
      <c r="C2724" s="6"/>
    </row>
    <row r="2725" spans="3:3">
      <c r="C2725" s="6"/>
    </row>
    <row r="2726" spans="3:3">
      <c r="C2726" s="6"/>
    </row>
    <row r="2727" spans="3:3">
      <c r="C2727" s="6"/>
    </row>
    <row r="2728" spans="3:3">
      <c r="C2728" s="6"/>
    </row>
    <row r="2729" spans="3:3">
      <c r="C2729" s="6"/>
    </row>
    <row r="2730" spans="3:3">
      <c r="C2730" s="6"/>
    </row>
    <row r="2731" spans="3:3">
      <c r="C2731" s="6"/>
    </row>
    <row r="2732" spans="3:3">
      <c r="C2732" s="6"/>
    </row>
    <row r="2733" spans="3:3">
      <c r="C2733" s="6"/>
    </row>
    <row r="2734" spans="3:3">
      <c r="C2734" s="6"/>
    </row>
    <row r="2735" spans="3:3">
      <c r="C2735" s="6"/>
    </row>
    <row r="2736" spans="3:3">
      <c r="C2736" s="6"/>
    </row>
    <row r="2737" spans="3:3">
      <c r="C2737" s="6"/>
    </row>
    <row r="2738" spans="3:3">
      <c r="C2738" s="6"/>
    </row>
    <row r="2739" spans="3:3">
      <c r="C2739" s="6"/>
    </row>
    <row r="2740" spans="3:3">
      <c r="C2740" s="6"/>
    </row>
    <row r="2741" spans="3:3">
      <c r="C2741" s="6"/>
    </row>
    <row r="2742" spans="3:3">
      <c r="C2742" s="6"/>
    </row>
    <row r="2743" spans="3:3">
      <c r="C2743" s="6"/>
    </row>
    <row r="2744" spans="3:3">
      <c r="C2744" s="6"/>
    </row>
    <row r="2745" spans="3:3">
      <c r="C2745" s="6"/>
    </row>
    <row r="2746" spans="3:3">
      <c r="C2746" s="6"/>
    </row>
    <row r="2747" spans="3:3">
      <c r="C2747" s="6"/>
    </row>
    <row r="2748" spans="3:3">
      <c r="C2748" s="6"/>
    </row>
    <row r="2749" spans="3:3">
      <c r="C2749" s="6"/>
    </row>
    <row r="2750" spans="3:3">
      <c r="C2750" s="6"/>
    </row>
    <row r="2751" spans="3:3">
      <c r="C2751" s="6"/>
    </row>
    <row r="2752" spans="3:3">
      <c r="C2752" s="6"/>
    </row>
    <row r="2753" spans="3:3">
      <c r="C2753" s="6"/>
    </row>
    <row r="2754" spans="3:3">
      <c r="C2754" s="6"/>
    </row>
    <row r="2755" spans="3:3">
      <c r="C2755" s="6"/>
    </row>
    <row r="2756" spans="3:3">
      <c r="C2756" s="6"/>
    </row>
    <row r="2757" spans="3:3">
      <c r="C2757" s="6"/>
    </row>
    <row r="2758" spans="3:3">
      <c r="C2758" s="6"/>
    </row>
    <row r="2759" spans="3:3">
      <c r="C2759" s="6"/>
    </row>
    <row r="2760" spans="3:3">
      <c r="C2760" s="6"/>
    </row>
    <row r="2761" spans="3:3">
      <c r="C2761" s="6"/>
    </row>
    <row r="2762" spans="3:3">
      <c r="C2762" s="6"/>
    </row>
    <row r="2763" spans="3:3">
      <c r="C2763" s="6"/>
    </row>
    <row r="2764" spans="3:3">
      <c r="C2764" s="6"/>
    </row>
    <row r="2765" spans="3:3">
      <c r="C2765" s="6"/>
    </row>
    <row r="2766" spans="3:3">
      <c r="C2766" s="6"/>
    </row>
    <row r="2767" spans="3:3">
      <c r="C2767" s="6"/>
    </row>
    <row r="2768" spans="3:3">
      <c r="C2768" s="6"/>
    </row>
    <row r="2769" spans="3:3">
      <c r="C2769" s="6"/>
    </row>
    <row r="2770" spans="3:3">
      <c r="C2770" s="6"/>
    </row>
    <row r="2771" spans="3:3">
      <c r="C2771" s="6"/>
    </row>
    <row r="2772" spans="3:3">
      <c r="C2772" s="6"/>
    </row>
    <row r="2773" spans="3:3">
      <c r="C2773" s="6"/>
    </row>
    <row r="2774" spans="3:3">
      <c r="C2774" s="6"/>
    </row>
    <row r="2775" spans="3:3">
      <c r="C2775" s="6"/>
    </row>
    <row r="2776" spans="3:3">
      <c r="C2776" s="6"/>
    </row>
    <row r="2777" spans="3:3">
      <c r="C2777" s="6"/>
    </row>
    <row r="2778" spans="3:3">
      <c r="C2778" s="6"/>
    </row>
    <row r="2779" spans="3:3">
      <c r="C2779" s="6"/>
    </row>
    <row r="2780" spans="3:3">
      <c r="C2780" s="6"/>
    </row>
    <row r="2781" spans="3:3">
      <c r="C2781" s="6"/>
    </row>
    <row r="2782" spans="3:3">
      <c r="C2782" s="6"/>
    </row>
    <row r="2783" spans="3:3">
      <c r="C2783" s="6"/>
    </row>
    <row r="2784" spans="3:3">
      <c r="C2784" s="6"/>
    </row>
    <row r="2785" spans="3:3">
      <c r="C2785" s="6"/>
    </row>
    <row r="2786" spans="3:3">
      <c r="C2786" s="6"/>
    </row>
    <row r="2787" spans="3:3">
      <c r="C2787" s="6"/>
    </row>
    <row r="2788" spans="3:3">
      <c r="C2788" s="6"/>
    </row>
    <row r="2789" spans="3:3">
      <c r="C2789" s="6"/>
    </row>
    <row r="2790" spans="3:3">
      <c r="C2790" s="6"/>
    </row>
    <row r="2791" spans="3:3">
      <c r="C2791" s="6"/>
    </row>
    <row r="2792" spans="3:3">
      <c r="C2792" s="6"/>
    </row>
    <row r="2793" spans="3:3">
      <c r="C2793" s="6"/>
    </row>
    <row r="2794" spans="3:3">
      <c r="C2794" s="6"/>
    </row>
    <row r="2795" spans="3:3">
      <c r="C2795" s="6"/>
    </row>
    <row r="2796" spans="3:3">
      <c r="C2796" s="6"/>
    </row>
    <row r="2797" spans="3:3">
      <c r="C2797" s="6"/>
    </row>
    <row r="2798" spans="3:3">
      <c r="C2798" s="6"/>
    </row>
    <row r="2799" spans="3:3">
      <c r="C2799" s="6"/>
    </row>
    <row r="2800" spans="3:3">
      <c r="C2800" s="6"/>
    </row>
    <row r="2801" spans="3:3">
      <c r="C2801" s="6"/>
    </row>
    <row r="2802" spans="3:3">
      <c r="C2802" s="6"/>
    </row>
    <row r="2803" spans="3:3">
      <c r="C2803" s="6"/>
    </row>
    <row r="2804" spans="3:3">
      <c r="C2804" s="6"/>
    </row>
    <row r="2805" spans="3:3">
      <c r="C2805" s="6"/>
    </row>
    <row r="2806" spans="3:3">
      <c r="C2806" s="6"/>
    </row>
    <row r="2807" spans="3:3">
      <c r="C2807" s="6"/>
    </row>
    <row r="2808" spans="3:3">
      <c r="C2808" s="6"/>
    </row>
    <row r="2809" spans="3:3">
      <c r="C2809" s="6"/>
    </row>
    <row r="2810" spans="3:3">
      <c r="C2810" s="6"/>
    </row>
    <row r="2811" spans="3:3">
      <c r="C2811" s="6"/>
    </row>
    <row r="2812" spans="3:3">
      <c r="C2812" s="6"/>
    </row>
    <row r="2813" spans="3:3">
      <c r="C2813" s="6"/>
    </row>
    <row r="2814" spans="3:3">
      <c r="C2814" s="6"/>
    </row>
    <row r="2815" spans="3:3">
      <c r="C2815" s="6"/>
    </row>
    <row r="2816" spans="3:3">
      <c r="C2816" s="6"/>
    </row>
    <row r="2817" spans="3:3">
      <c r="C2817" s="6"/>
    </row>
    <row r="2818" spans="3:3">
      <c r="C2818" s="6"/>
    </row>
    <row r="2819" spans="3:3">
      <c r="C2819" s="6"/>
    </row>
    <row r="2820" spans="3:3">
      <c r="C2820" s="6"/>
    </row>
    <row r="2821" spans="3:3">
      <c r="C2821" s="6"/>
    </row>
    <row r="2822" spans="3:3">
      <c r="C2822" s="6"/>
    </row>
    <row r="2823" spans="3:3">
      <c r="C2823" s="6"/>
    </row>
    <row r="2824" spans="3:3">
      <c r="C2824" s="6"/>
    </row>
    <row r="2825" spans="3:3">
      <c r="C2825" s="6"/>
    </row>
    <row r="2826" spans="3:3">
      <c r="C2826" s="6"/>
    </row>
    <row r="2827" spans="3:3">
      <c r="C2827" s="6"/>
    </row>
    <row r="2828" spans="3:3">
      <c r="C2828" s="6"/>
    </row>
    <row r="2829" spans="3:3">
      <c r="C2829" s="6"/>
    </row>
    <row r="2830" spans="3:3">
      <c r="C2830" s="6"/>
    </row>
    <row r="2831" spans="3:3">
      <c r="C2831" s="6"/>
    </row>
    <row r="2832" spans="3:3">
      <c r="C2832" s="6"/>
    </row>
    <row r="2833" spans="3:3">
      <c r="C2833" s="6"/>
    </row>
    <row r="2834" spans="3:3">
      <c r="C2834" s="6"/>
    </row>
    <row r="2835" spans="3:3">
      <c r="C2835" s="6"/>
    </row>
    <row r="2836" spans="3:3">
      <c r="C2836" s="6"/>
    </row>
    <row r="2837" spans="3:3">
      <c r="C2837" s="6"/>
    </row>
    <row r="2838" spans="3:3">
      <c r="C2838" s="6"/>
    </row>
    <row r="2839" spans="3:3">
      <c r="C2839" s="6"/>
    </row>
    <row r="2840" spans="3:3">
      <c r="C2840" s="6"/>
    </row>
    <row r="2841" spans="3:3">
      <c r="C2841" s="6"/>
    </row>
    <row r="2842" spans="3:3">
      <c r="C2842" s="6"/>
    </row>
    <row r="2843" spans="3:3">
      <c r="C2843" s="6"/>
    </row>
    <row r="2844" spans="3:3">
      <c r="C2844" s="6"/>
    </row>
    <row r="2845" spans="3:3">
      <c r="C2845" s="6"/>
    </row>
    <row r="2846" spans="3:3">
      <c r="C2846" s="6"/>
    </row>
    <row r="2847" spans="3:3">
      <c r="C2847" s="6"/>
    </row>
    <row r="2848" spans="3:3">
      <c r="C2848" s="6"/>
    </row>
    <row r="2849" spans="3:3">
      <c r="C2849" s="6"/>
    </row>
    <row r="2850" spans="3:3">
      <c r="C2850" s="6"/>
    </row>
    <row r="2851" spans="3:3">
      <c r="C2851" s="6"/>
    </row>
    <row r="2852" spans="3:3">
      <c r="C2852" s="6"/>
    </row>
    <row r="2853" spans="3:3">
      <c r="C2853" s="6"/>
    </row>
    <row r="2854" spans="3:3">
      <c r="C2854" s="6"/>
    </row>
    <row r="2855" spans="3:3">
      <c r="C2855" s="6"/>
    </row>
    <row r="2856" spans="3:3">
      <c r="C2856" s="6"/>
    </row>
    <row r="2857" spans="3:3">
      <c r="C2857" s="6"/>
    </row>
    <row r="2858" spans="3:3">
      <c r="C2858" s="6"/>
    </row>
    <row r="2859" spans="3:3">
      <c r="C2859" s="6"/>
    </row>
    <row r="2860" spans="3:3">
      <c r="C2860" s="6"/>
    </row>
    <row r="2861" spans="3:3">
      <c r="C2861" s="6"/>
    </row>
    <row r="2862" spans="3:3">
      <c r="C2862" s="6"/>
    </row>
    <row r="2863" spans="3:3">
      <c r="C2863" s="6"/>
    </row>
    <row r="2864" spans="3:3">
      <c r="C2864" s="6"/>
    </row>
    <row r="2865" spans="3:3">
      <c r="C2865" s="6"/>
    </row>
    <row r="2866" spans="3:3">
      <c r="C2866" s="6"/>
    </row>
    <row r="2867" spans="3:3">
      <c r="C2867" s="6"/>
    </row>
    <row r="2868" spans="3:3">
      <c r="C2868" s="6"/>
    </row>
    <row r="2869" spans="3:3">
      <c r="C2869" s="6"/>
    </row>
    <row r="2870" spans="3:3">
      <c r="C2870" s="6"/>
    </row>
    <row r="2871" spans="3:3">
      <c r="C2871" s="6"/>
    </row>
    <row r="2872" spans="3:3">
      <c r="C2872" s="6"/>
    </row>
    <row r="2873" spans="3:3">
      <c r="C2873" s="6"/>
    </row>
    <row r="2874" spans="3:3">
      <c r="C2874" s="6"/>
    </row>
    <row r="2875" spans="3:3">
      <c r="C2875" s="6"/>
    </row>
    <row r="2876" spans="3:3">
      <c r="C2876" s="6"/>
    </row>
    <row r="2877" spans="3:3">
      <c r="C2877" s="6"/>
    </row>
    <row r="2878" spans="3:3">
      <c r="C2878" s="6"/>
    </row>
    <row r="2879" spans="3:3">
      <c r="C2879" s="6"/>
    </row>
    <row r="2880" spans="3:3">
      <c r="C2880" s="6"/>
    </row>
    <row r="2881" spans="3:3">
      <c r="C2881" s="6"/>
    </row>
    <row r="2882" spans="3:3">
      <c r="C2882" s="6"/>
    </row>
    <row r="2883" spans="3:3">
      <c r="C2883" s="6"/>
    </row>
    <row r="2884" spans="3:3">
      <c r="C2884" s="6"/>
    </row>
    <row r="2885" spans="3:3">
      <c r="C2885" s="6"/>
    </row>
    <row r="2886" spans="3:3">
      <c r="C2886" s="6"/>
    </row>
    <row r="2887" spans="3:3">
      <c r="C2887" s="6"/>
    </row>
    <row r="2888" spans="3:3">
      <c r="C2888" s="6"/>
    </row>
    <row r="2889" spans="3:3">
      <c r="C2889" s="6"/>
    </row>
    <row r="2890" spans="3:3">
      <c r="C2890" s="6"/>
    </row>
    <row r="2891" spans="3:3">
      <c r="C2891" s="6"/>
    </row>
    <row r="2892" spans="3:3">
      <c r="C2892" s="6"/>
    </row>
    <row r="2893" spans="3:3">
      <c r="C2893" s="6"/>
    </row>
    <row r="2894" spans="3:3">
      <c r="C2894" s="6"/>
    </row>
    <row r="2895" spans="3:3">
      <c r="C2895" s="6"/>
    </row>
    <row r="2896" spans="3:3">
      <c r="C2896" s="6"/>
    </row>
    <row r="2897" spans="3:3">
      <c r="C2897" s="6"/>
    </row>
    <row r="2898" spans="3:3">
      <c r="C2898" s="6"/>
    </row>
    <row r="2899" spans="3:3">
      <c r="C2899" s="6"/>
    </row>
    <row r="2900" spans="3:3">
      <c r="C2900" s="6"/>
    </row>
    <row r="2901" spans="3:3">
      <c r="C2901" s="6"/>
    </row>
    <row r="2902" spans="3:3">
      <c r="C2902" s="6"/>
    </row>
    <row r="2903" spans="3:3">
      <c r="C2903" s="6"/>
    </row>
    <row r="2904" spans="3:3">
      <c r="C2904" s="6"/>
    </row>
    <row r="2905" spans="3:3">
      <c r="C2905" s="6"/>
    </row>
    <row r="2906" spans="3:3">
      <c r="C2906" s="6"/>
    </row>
    <row r="2907" spans="3:3">
      <c r="C2907" s="6"/>
    </row>
    <row r="2908" spans="3:3">
      <c r="C2908" s="6"/>
    </row>
    <row r="2909" spans="3:3">
      <c r="C2909" s="6"/>
    </row>
    <row r="2910" spans="3:3">
      <c r="C2910" s="6"/>
    </row>
    <row r="2911" spans="3:3">
      <c r="C2911" s="6"/>
    </row>
    <row r="2912" spans="3:3">
      <c r="C2912" s="6"/>
    </row>
    <row r="2913" spans="3:3">
      <c r="C2913" s="6"/>
    </row>
    <row r="2914" spans="3:3">
      <c r="C2914" s="6"/>
    </row>
    <row r="2915" spans="3:3">
      <c r="C2915" s="6"/>
    </row>
    <row r="2916" spans="3:3">
      <c r="C2916" s="6"/>
    </row>
    <row r="2917" spans="3:3">
      <c r="C2917" s="6"/>
    </row>
    <row r="2918" spans="3:3">
      <c r="C2918" s="6"/>
    </row>
    <row r="2919" spans="3:3">
      <c r="C2919" s="6"/>
    </row>
    <row r="2920" spans="3:3">
      <c r="C2920" s="6"/>
    </row>
    <row r="2921" spans="3:3">
      <c r="C2921" s="6"/>
    </row>
    <row r="2922" spans="3:3">
      <c r="C2922" s="6"/>
    </row>
    <row r="2923" spans="3:3">
      <c r="C2923" s="6"/>
    </row>
    <row r="2924" spans="3:3">
      <c r="C2924" s="6"/>
    </row>
    <row r="2925" spans="3:3">
      <c r="C2925" s="6"/>
    </row>
    <row r="2926" spans="3:3">
      <c r="C2926" s="6"/>
    </row>
    <row r="2927" spans="3:3">
      <c r="C2927" s="6"/>
    </row>
    <row r="2928" spans="3:3">
      <c r="C2928" s="6"/>
    </row>
    <row r="2929" spans="3:3">
      <c r="C2929" s="6"/>
    </row>
    <row r="2930" spans="3:3">
      <c r="C2930" s="6"/>
    </row>
    <row r="2931" spans="3:3">
      <c r="C2931" s="6"/>
    </row>
    <row r="2932" spans="3:3">
      <c r="C2932" s="6"/>
    </row>
    <row r="2933" spans="3:3">
      <c r="C2933" s="6"/>
    </row>
    <row r="2934" spans="3:3">
      <c r="C2934" s="6"/>
    </row>
    <row r="2935" spans="3:3">
      <c r="C2935" s="6"/>
    </row>
    <row r="2936" spans="3:3">
      <c r="C2936" s="6"/>
    </row>
    <row r="2937" spans="3:3">
      <c r="C2937" s="6"/>
    </row>
    <row r="2938" spans="3:3">
      <c r="C2938" s="6"/>
    </row>
    <row r="2939" spans="3:3">
      <c r="C2939" s="6"/>
    </row>
    <row r="2940" spans="3:3">
      <c r="C2940" s="6"/>
    </row>
    <row r="2941" spans="3:3">
      <c r="C2941" s="6"/>
    </row>
    <row r="2942" spans="3:3">
      <c r="C2942" s="6"/>
    </row>
    <row r="2943" spans="3:3">
      <c r="C2943" s="6"/>
    </row>
    <row r="2944" spans="3:3">
      <c r="C2944" s="6"/>
    </row>
    <row r="2945" spans="3:3">
      <c r="C2945" s="6"/>
    </row>
    <row r="2946" spans="3:3">
      <c r="C2946" s="6"/>
    </row>
    <row r="2947" spans="3:3">
      <c r="C2947" s="6"/>
    </row>
    <row r="2948" spans="3:3">
      <c r="C2948" s="6"/>
    </row>
    <row r="2949" spans="3:3">
      <c r="C2949" s="6"/>
    </row>
    <row r="2950" spans="3:3">
      <c r="C2950" s="6"/>
    </row>
    <row r="2951" spans="3:3">
      <c r="C2951" s="6"/>
    </row>
    <row r="2952" spans="3:3">
      <c r="C2952" s="6"/>
    </row>
    <row r="2953" spans="3:3">
      <c r="C2953" s="6"/>
    </row>
    <row r="2954" spans="3:3">
      <c r="C2954" s="6"/>
    </row>
    <row r="2955" spans="3:3">
      <c r="C2955" s="6"/>
    </row>
    <row r="2956" spans="3:3">
      <c r="C2956" s="6"/>
    </row>
    <row r="2957" spans="3:3">
      <c r="C2957" s="6"/>
    </row>
    <row r="2958" spans="3:3">
      <c r="C2958" s="6"/>
    </row>
    <row r="2959" spans="3:3">
      <c r="C2959" s="6"/>
    </row>
    <row r="2960" spans="3:3">
      <c r="C2960" s="6"/>
    </row>
    <row r="2961" spans="3:3">
      <c r="C2961" s="6"/>
    </row>
    <row r="2962" spans="3:3">
      <c r="C2962" s="6"/>
    </row>
    <row r="2963" spans="3:3">
      <c r="C2963" s="6"/>
    </row>
    <row r="2964" spans="3:3">
      <c r="C2964" s="6"/>
    </row>
    <row r="2965" spans="3:3">
      <c r="C2965" s="6"/>
    </row>
    <row r="2966" spans="3:3">
      <c r="C2966" s="6"/>
    </row>
    <row r="2967" spans="3:3">
      <c r="C2967" s="6"/>
    </row>
    <row r="2968" spans="3:3">
      <c r="C2968" s="6"/>
    </row>
    <row r="2969" spans="3:3">
      <c r="C2969" s="6"/>
    </row>
    <row r="2970" spans="3:3">
      <c r="C2970" s="6"/>
    </row>
    <row r="2971" spans="3:3">
      <c r="C2971" s="6"/>
    </row>
    <row r="2972" spans="3:3">
      <c r="C2972" s="6"/>
    </row>
    <row r="2973" spans="3:3">
      <c r="C2973" s="6"/>
    </row>
    <row r="2974" spans="3:3">
      <c r="C2974" s="6"/>
    </row>
    <row r="2975" spans="3:3">
      <c r="C2975" s="6"/>
    </row>
    <row r="2976" spans="3:3">
      <c r="C2976" s="6"/>
    </row>
    <row r="2977" spans="3:3">
      <c r="C2977" s="6"/>
    </row>
    <row r="2978" spans="3:3">
      <c r="C2978" s="6"/>
    </row>
    <row r="2979" spans="3:3">
      <c r="C2979" s="6"/>
    </row>
    <row r="2980" spans="3:3">
      <c r="C2980" s="6"/>
    </row>
    <row r="2981" spans="3:3">
      <c r="C2981" s="6"/>
    </row>
    <row r="2982" spans="3:3">
      <c r="C2982" s="6"/>
    </row>
    <row r="2983" spans="3:3">
      <c r="C2983" s="6"/>
    </row>
    <row r="2984" spans="3:3">
      <c r="C2984" s="6"/>
    </row>
    <row r="2985" spans="3:3">
      <c r="C2985" s="6"/>
    </row>
    <row r="2986" spans="3:3">
      <c r="C2986" s="6"/>
    </row>
    <row r="2987" spans="3:3">
      <c r="C2987" s="6"/>
    </row>
    <row r="2988" spans="3:3">
      <c r="C2988" s="6"/>
    </row>
    <row r="2989" spans="3:3">
      <c r="C2989" s="6"/>
    </row>
    <row r="2990" spans="3:3">
      <c r="C2990" s="6"/>
    </row>
    <row r="2991" spans="3:3">
      <c r="C2991" s="6"/>
    </row>
    <row r="2992" spans="3:3">
      <c r="C2992" s="6"/>
    </row>
    <row r="2993" spans="3:3">
      <c r="C2993" s="6"/>
    </row>
    <row r="2994" spans="3:3">
      <c r="C2994" s="6"/>
    </row>
    <row r="2995" spans="3:3">
      <c r="C2995" s="6"/>
    </row>
    <row r="2996" spans="3:3">
      <c r="C2996" s="6"/>
    </row>
    <row r="2997" spans="3:3">
      <c r="C2997" s="6"/>
    </row>
    <row r="2998" spans="3:3">
      <c r="C2998" s="6"/>
    </row>
    <row r="2999" spans="3:3">
      <c r="C2999" s="6"/>
    </row>
    <row r="3000" spans="3:3">
      <c r="C3000" s="6"/>
    </row>
    <row r="3001" spans="3:3">
      <c r="C3001" s="6"/>
    </row>
    <row r="3002" spans="3:3">
      <c r="C3002" s="6"/>
    </row>
    <row r="3003" spans="3:3">
      <c r="C3003" s="6"/>
    </row>
    <row r="3004" spans="3:3">
      <c r="C3004" s="6"/>
    </row>
    <row r="3005" spans="3:3">
      <c r="C3005" s="6"/>
    </row>
    <row r="3006" spans="3:3">
      <c r="C3006" s="6"/>
    </row>
    <row r="3007" spans="3:3">
      <c r="C3007" s="6"/>
    </row>
    <row r="3008" spans="3:3">
      <c r="C3008" s="6"/>
    </row>
    <row r="3009" spans="3:3">
      <c r="C3009" s="6"/>
    </row>
    <row r="3010" spans="3:3">
      <c r="C3010" s="6"/>
    </row>
    <row r="3011" spans="3:3">
      <c r="C3011" s="6"/>
    </row>
    <row r="3012" spans="3:3">
      <c r="C3012" s="6"/>
    </row>
    <row r="3013" spans="3:3">
      <c r="C3013" s="6"/>
    </row>
    <row r="3014" spans="3:3">
      <c r="C3014" s="6"/>
    </row>
    <row r="3015" spans="3:3">
      <c r="C3015" s="6"/>
    </row>
    <row r="3016" spans="3:3">
      <c r="C3016" s="6"/>
    </row>
    <row r="3017" spans="3:3">
      <c r="C3017" s="6"/>
    </row>
    <row r="3018" spans="3:3">
      <c r="C3018" s="6"/>
    </row>
    <row r="3019" spans="3:3">
      <c r="C3019" s="6"/>
    </row>
    <row r="3020" spans="3:3">
      <c r="C3020" s="6"/>
    </row>
    <row r="3021" spans="3:3">
      <c r="C3021" s="6"/>
    </row>
    <row r="3022" spans="3:3">
      <c r="C3022" s="6"/>
    </row>
    <row r="3023" spans="3:3">
      <c r="C3023" s="6"/>
    </row>
    <row r="3024" spans="3:3">
      <c r="C3024" s="6"/>
    </row>
    <row r="3025" spans="3:3">
      <c r="C3025" s="6"/>
    </row>
    <row r="3026" spans="3:3">
      <c r="C3026" s="6"/>
    </row>
    <row r="3027" spans="3:3">
      <c r="C3027" s="6"/>
    </row>
    <row r="3028" spans="3:3">
      <c r="C3028" s="6"/>
    </row>
    <row r="3029" spans="3:3">
      <c r="C3029" s="6"/>
    </row>
    <row r="3030" spans="3:3">
      <c r="C3030" s="6"/>
    </row>
    <row r="3031" spans="3:3">
      <c r="C3031" s="6"/>
    </row>
    <row r="3032" spans="3:3">
      <c r="C3032" s="6"/>
    </row>
    <row r="3033" spans="3:3">
      <c r="C3033" s="6"/>
    </row>
    <row r="3034" spans="3:3">
      <c r="C3034" s="6"/>
    </row>
    <row r="3035" spans="3:3">
      <c r="C3035" s="6"/>
    </row>
    <row r="3036" spans="3:3">
      <c r="C3036" s="6"/>
    </row>
    <row r="3037" spans="3:3">
      <c r="C3037" s="6"/>
    </row>
    <row r="3038" spans="3:3">
      <c r="C3038" s="6"/>
    </row>
    <row r="3039" spans="3:3">
      <c r="C3039" s="6"/>
    </row>
    <row r="3040" spans="3:3">
      <c r="C3040" s="6"/>
    </row>
    <row r="3041" spans="3:3">
      <c r="C3041" s="6"/>
    </row>
    <row r="3042" spans="3:3">
      <c r="C3042" s="6"/>
    </row>
    <row r="3043" spans="3:3">
      <c r="C3043" s="6"/>
    </row>
    <row r="3044" spans="3:3">
      <c r="C3044" s="6"/>
    </row>
    <row r="3045" spans="3:3">
      <c r="C3045" s="6"/>
    </row>
    <row r="3046" spans="3:3">
      <c r="C3046" s="6"/>
    </row>
    <row r="3047" spans="3:3">
      <c r="C3047" s="6"/>
    </row>
    <row r="3048" spans="3:3">
      <c r="C3048" s="6"/>
    </row>
    <row r="3049" spans="3:3">
      <c r="C3049" s="6"/>
    </row>
    <row r="3050" spans="3:3">
      <c r="C3050" s="6"/>
    </row>
    <row r="3051" spans="3:3">
      <c r="C3051" s="6"/>
    </row>
    <row r="3052" spans="3:3">
      <c r="C3052" s="6"/>
    </row>
    <row r="3053" spans="3:3">
      <c r="C3053" s="6"/>
    </row>
    <row r="3054" spans="3:3">
      <c r="C3054" s="6"/>
    </row>
    <row r="3055" spans="3:3">
      <c r="C3055" s="6"/>
    </row>
    <row r="3056" spans="3:3">
      <c r="C3056" s="6"/>
    </row>
    <row r="3057" spans="3:3">
      <c r="C3057" s="6"/>
    </row>
    <row r="3058" spans="3:3">
      <c r="C3058" s="6"/>
    </row>
    <row r="3059" spans="3:3">
      <c r="C3059" s="6"/>
    </row>
    <row r="3060" spans="3:3">
      <c r="C3060" s="6"/>
    </row>
    <row r="3061" spans="3:3">
      <c r="C3061" s="6"/>
    </row>
    <row r="3062" spans="3:3">
      <c r="C3062" s="6"/>
    </row>
    <row r="3063" spans="3:3">
      <c r="C3063" s="6"/>
    </row>
    <row r="3064" spans="3:3">
      <c r="C3064" s="6"/>
    </row>
    <row r="3065" spans="3:3">
      <c r="C3065" s="6"/>
    </row>
    <row r="3066" spans="3:3">
      <c r="C3066" s="6"/>
    </row>
    <row r="3067" spans="3:3">
      <c r="C3067" s="6"/>
    </row>
    <row r="3068" spans="3:3">
      <c r="C3068" s="6"/>
    </row>
    <row r="3069" spans="3:3">
      <c r="C3069" s="6"/>
    </row>
    <row r="3070" spans="3:3">
      <c r="C3070" s="6"/>
    </row>
    <row r="3071" spans="3:3">
      <c r="C3071" s="6"/>
    </row>
    <row r="3072" spans="3:3">
      <c r="C3072" s="6"/>
    </row>
    <row r="3073" spans="3:3">
      <c r="C3073" s="6"/>
    </row>
    <row r="3074" spans="3:3">
      <c r="C3074" s="6"/>
    </row>
    <row r="3075" spans="3:3">
      <c r="C3075" s="6"/>
    </row>
    <row r="3076" spans="3:3">
      <c r="C3076" s="6"/>
    </row>
    <row r="3077" spans="3:3">
      <c r="C3077" s="6"/>
    </row>
    <row r="3078" spans="3:3">
      <c r="C3078" s="6"/>
    </row>
    <row r="3079" spans="3:3">
      <c r="C3079" s="6"/>
    </row>
    <row r="3080" spans="3:3">
      <c r="C3080" s="6"/>
    </row>
    <row r="3081" spans="3:3">
      <c r="C3081" s="6"/>
    </row>
    <row r="3082" spans="3:3">
      <c r="C3082" s="6"/>
    </row>
    <row r="3083" spans="3:3">
      <c r="C3083" s="6"/>
    </row>
    <row r="3084" spans="3:3">
      <c r="C3084" s="6"/>
    </row>
    <row r="3085" spans="3:3">
      <c r="C3085" s="6"/>
    </row>
    <row r="3086" spans="3:3">
      <c r="C3086" s="6"/>
    </row>
    <row r="3087" spans="3:3">
      <c r="C3087" s="6"/>
    </row>
    <row r="3088" spans="3:3">
      <c r="C3088" s="6"/>
    </row>
    <row r="3089" spans="3:3">
      <c r="C3089" s="6"/>
    </row>
    <row r="3090" spans="3:3">
      <c r="C3090" s="6"/>
    </row>
    <row r="3091" spans="3:3">
      <c r="C3091" s="6"/>
    </row>
    <row r="3092" spans="3:3">
      <c r="C3092" s="6"/>
    </row>
    <row r="3093" spans="3:3">
      <c r="C3093" s="6"/>
    </row>
    <row r="3094" spans="3:3">
      <c r="C3094" s="6"/>
    </row>
    <row r="3095" spans="3:3">
      <c r="C3095" s="6"/>
    </row>
    <row r="3096" spans="3:3">
      <c r="C3096" s="6"/>
    </row>
    <row r="3097" spans="3:3">
      <c r="C3097" s="6"/>
    </row>
    <row r="3098" spans="3:3">
      <c r="C3098" s="6"/>
    </row>
    <row r="3099" spans="3:3">
      <c r="C3099" s="6"/>
    </row>
    <row r="3100" spans="3:3">
      <c r="C3100" s="6"/>
    </row>
    <row r="3101" spans="3:3">
      <c r="C3101" s="6"/>
    </row>
    <row r="3102" spans="3:3">
      <c r="C3102" s="6"/>
    </row>
    <row r="3103" spans="3:3">
      <c r="C3103" s="6"/>
    </row>
    <row r="3104" spans="3:3">
      <c r="C3104" s="6"/>
    </row>
    <row r="3105" spans="3:3">
      <c r="C3105" s="6"/>
    </row>
    <row r="3106" spans="3:3">
      <c r="C3106" s="6"/>
    </row>
    <row r="3107" spans="3:3">
      <c r="C3107" s="6"/>
    </row>
    <row r="3108" spans="3:3">
      <c r="C3108" s="6"/>
    </row>
    <row r="3109" spans="3:3">
      <c r="C3109" s="6"/>
    </row>
    <row r="3110" spans="3:3">
      <c r="C3110" s="6"/>
    </row>
    <row r="3111" spans="3:3">
      <c r="C3111" s="6"/>
    </row>
    <row r="3112" spans="3:3">
      <c r="C3112" s="6"/>
    </row>
    <row r="3113" spans="3:3">
      <c r="C3113" s="6"/>
    </row>
    <row r="3114" spans="3:3">
      <c r="C3114" s="6"/>
    </row>
    <row r="3115" spans="3:3">
      <c r="C3115" s="6"/>
    </row>
    <row r="3116" spans="3:3">
      <c r="C3116" s="6"/>
    </row>
    <row r="3117" spans="3:3">
      <c r="C3117" s="6"/>
    </row>
    <row r="3118" spans="3:3">
      <c r="C3118" s="6"/>
    </row>
    <row r="3119" spans="3:3">
      <c r="C3119" s="6"/>
    </row>
    <row r="3120" spans="3:3">
      <c r="C3120" s="6"/>
    </row>
    <row r="3121" spans="3:3">
      <c r="C3121" s="6"/>
    </row>
    <row r="3122" spans="3:3">
      <c r="C3122" s="6"/>
    </row>
    <row r="3123" spans="3:3">
      <c r="C3123" s="6"/>
    </row>
    <row r="3124" spans="3:3">
      <c r="C3124" s="6"/>
    </row>
    <row r="3125" spans="3:3">
      <c r="C3125" s="6"/>
    </row>
    <row r="3126" spans="3:3">
      <c r="C3126" s="6"/>
    </row>
    <row r="3127" spans="3:3">
      <c r="C3127" s="6"/>
    </row>
    <row r="3128" spans="3:3">
      <c r="C3128" s="6"/>
    </row>
    <row r="3129" spans="3:3">
      <c r="C3129" s="6"/>
    </row>
    <row r="3130" spans="3:3">
      <c r="C3130" s="6"/>
    </row>
    <row r="3131" spans="3:3">
      <c r="C3131" s="6"/>
    </row>
    <row r="3132" spans="3:3">
      <c r="C3132" s="6"/>
    </row>
    <row r="3133" spans="3:3">
      <c r="C3133" s="6"/>
    </row>
    <row r="3134" spans="3:3">
      <c r="C3134" s="6"/>
    </row>
    <row r="3135" spans="3:3">
      <c r="C3135" s="6"/>
    </row>
    <row r="3136" spans="3:3">
      <c r="C3136" s="6"/>
    </row>
    <row r="3137" spans="3:3">
      <c r="C3137" s="6"/>
    </row>
    <row r="3138" spans="3:3">
      <c r="C3138" s="6"/>
    </row>
    <row r="3139" spans="3:3">
      <c r="C3139" s="6"/>
    </row>
    <row r="3140" spans="3:3">
      <c r="C3140" s="6"/>
    </row>
    <row r="3141" spans="3:3">
      <c r="C3141" s="6"/>
    </row>
    <row r="3142" spans="3:3">
      <c r="C3142" s="6"/>
    </row>
    <row r="3143" spans="3:3">
      <c r="C3143" s="6"/>
    </row>
    <row r="3144" spans="3:3">
      <c r="C3144" s="6"/>
    </row>
    <row r="3145" spans="3:3">
      <c r="C3145" s="6"/>
    </row>
    <row r="3146" spans="3:3">
      <c r="C3146" s="6"/>
    </row>
    <row r="3147" spans="3:3">
      <c r="C3147" s="6"/>
    </row>
    <row r="3148" spans="3:3">
      <c r="C3148" s="6"/>
    </row>
    <row r="3149" spans="3:3">
      <c r="C3149" s="6"/>
    </row>
    <row r="3150" spans="3:3">
      <c r="C3150" s="6"/>
    </row>
    <row r="3151" spans="3:3">
      <c r="C3151" s="6"/>
    </row>
    <row r="3152" spans="3:3">
      <c r="C3152" s="6"/>
    </row>
    <row r="3153" spans="3:3">
      <c r="C3153" s="6"/>
    </row>
    <row r="3154" spans="3:3">
      <c r="C3154" s="6"/>
    </row>
    <row r="3155" spans="3:3">
      <c r="C3155" s="6"/>
    </row>
    <row r="3156" spans="3:3">
      <c r="C3156" s="6"/>
    </row>
    <row r="3157" spans="3:3">
      <c r="C3157" s="6"/>
    </row>
    <row r="3158" spans="3:3">
      <c r="C3158" s="6"/>
    </row>
    <row r="3159" spans="3:3">
      <c r="C3159" s="6"/>
    </row>
    <row r="3160" spans="3:3">
      <c r="C3160" s="6"/>
    </row>
    <row r="3161" spans="3:3">
      <c r="C3161" s="6"/>
    </row>
    <row r="3162" spans="3:3">
      <c r="C3162" s="6"/>
    </row>
    <row r="3163" spans="3:3">
      <c r="C3163" s="6"/>
    </row>
    <row r="3164" spans="3:3">
      <c r="C3164" s="6"/>
    </row>
    <row r="3165" spans="3:3">
      <c r="C3165" s="6"/>
    </row>
    <row r="3166" spans="3:3">
      <c r="C3166" s="6"/>
    </row>
    <row r="3167" spans="3:3">
      <c r="C3167" s="6"/>
    </row>
    <row r="3168" spans="3:3">
      <c r="C3168" s="6"/>
    </row>
    <row r="3169" spans="3:3">
      <c r="C3169" s="6"/>
    </row>
    <row r="3170" spans="3:3">
      <c r="C3170" s="6"/>
    </row>
    <row r="3171" spans="3:3">
      <c r="C3171" s="6"/>
    </row>
    <row r="3172" spans="3:3">
      <c r="C3172" s="6"/>
    </row>
    <row r="3173" spans="3:3">
      <c r="C3173" s="6"/>
    </row>
    <row r="3174" spans="3:3">
      <c r="C3174" s="6"/>
    </row>
    <row r="3175" spans="3:3">
      <c r="C3175" s="6"/>
    </row>
    <row r="3176" spans="3:3">
      <c r="C3176" s="6"/>
    </row>
    <row r="3177" spans="3:3">
      <c r="C3177" s="6"/>
    </row>
    <row r="3178" spans="3:3">
      <c r="C3178" s="6"/>
    </row>
    <row r="3179" spans="3:3">
      <c r="C3179" s="6"/>
    </row>
    <row r="3180" spans="3:3">
      <c r="C3180" s="6"/>
    </row>
    <row r="3181" spans="3:3">
      <c r="C3181" s="6"/>
    </row>
    <row r="3182" spans="3:3">
      <c r="C3182" s="6"/>
    </row>
    <row r="3183" spans="3:3">
      <c r="C3183" s="6"/>
    </row>
    <row r="3184" spans="3:3">
      <c r="C3184" s="6"/>
    </row>
    <row r="3185" spans="3:3">
      <c r="C3185" s="6"/>
    </row>
    <row r="3186" spans="3:3">
      <c r="C3186" s="6"/>
    </row>
    <row r="3187" spans="3:3">
      <c r="C3187" s="6"/>
    </row>
    <row r="3188" spans="3:3">
      <c r="C3188" s="6"/>
    </row>
    <row r="3189" spans="3:3">
      <c r="C3189" s="6"/>
    </row>
    <row r="3190" spans="3:3">
      <c r="C3190" s="6"/>
    </row>
    <row r="3191" spans="3:3">
      <c r="C3191" s="6"/>
    </row>
    <row r="3192" spans="3:3">
      <c r="C3192" s="6"/>
    </row>
    <row r="3193" spans="3:3">
      <c r="C3193" s="6"/>
    </row>
    <row r="3194" spans="3:3">
      <c r="C3194" s="6"/>
    </row>
    <row r="3195" spans="3:3">
      <c r="C3195" s="6"/>
    </row>
    <row r="3196" spans="3:3">
      <c r="C3196" s="6"/>
    </row>
    <row r="3197" spans="3:3">
      <c r="C3197" s="6"/>
    </row>
    <row r="3198" spans="3:3">
      <c r="C3198" s="6"/>
    </row>
    <row r="3199" spans="3:3">
      <c r="C3199" s="6"/>
    </row>
    <row r="3200" spans="3:3">
      <c r="C3200" s="6"/>
    </row>
    <row r="3201" spans="3:3">
      <c r="C3201" s="6"/>
    </row>
    <row r="3202" spans="3:3">
      <c r="C3202" s="6"/>
    </row>
    <row r="3203" spans="3:3">
      <c r="C3203" s="6"/>
    </row>
    <row r="3204" spans="3:3">
      <c r="C3204" s="6"/>
    </row>
    <row r="3205" spans="3:3">
      <c r="C3205" s="6"/>
    </row>
    <row r="3206" spans="3:3">
      <c r="C3206" s="6"/>
    </row>
    <row r="3207" spans="3:3">
      <c r="C3207" s="6"/>
    </row>
    <row r="3208" spans="3:3">
      <c r="C3208" s="6"/>
    </row>
    <row r="3209" spans="3:3">
      <c r="C3209" s="6"/>
    </row>
    <row r="3210" spans="3:3">
      <c r="C3210" s="6"/>
    </row>
    <row r="3211" spans="3:3">
      <c r="C3211" s="6"/>
    </row>
    <row r="3212" spans="3:3">
      <c r="C3212" s="6"/>
    </row>
    <row r="3213" spans="3:3">
      <c r="C3213" s="6"/>
    </row>
    <row r="3214" spans="3:3">
      <c r="C3214" s="6"/>
    </row>
    <row r="3215" spans="3:3">
      <c r="C3215" s="6"/>
    </row>
    <row r="3216" spans="3:3">
      <c r="C3216" s="6"/>
    </row>
    <row r="3217" spans="3:3">
      <c r="C3217" s="6"/>
    </row>
    <row r="3218" spans="3:3">
      <c r="C3218" s="6"/>
    </row>
    <row r="3219" spans="3:3">
      <c r="C3219" s="6"/>
    </row>
    <row r="3220" spans="3:3">
      <c r="C3220" s="6"/>
    </row>
    <row r="3221" spans="3:3">
      <c r="C3221" s="6"/>
    </row>
    <row r="3222" spans="3:3">
      <c r="C3222" s="6"/>
    </row>
    <row r="3223" spans="3:3">
      <c r="C3223" s="6"/>
    </row>
    <row r="3224" spans="3:3">
      <c r="C3224" s="6"/>
    </row>
    <row r="3225" spans="3:3">
      <c r="C3225" s="6"/>
    </row>
    <row r="3226" spans="3:3">
      <c r="C3226" s="6"/>
    </row>
    <row r="3227" spans="3:3">
      <c r="C3227" s="6"/>
    </row>
    <row r="3228" spans="3:3">
      <c r="C3228" s="6"/>
    </row>
    <row r="3229" spans="3:3">
      <c r="C3229" s="6"/>
    </row>
    <row r="3230" spans="3:3">
      <c r="C3230" s="6"/>
    </row>
    <row r="3231" spans="3:3">
      <c r="C3231" s="6"/>
    </row>
    <row r="3232" spans="3:3">
      <c r="C3232" s="6"/>
    </row>
    <row r="3233" spans="3:3">
      <c r="C3233" s="6"/>
    </row>
    <row r="3234" spans="3:3">
      <c r="C3234" s="6"/>
    </row>
    <row r="3235" spans="3:3">
      <c r="C3235" s="6"/>
    </row>
    <row r="3236" spans="3:3">
      <c r="C3236" s="6"/>
    </row>
    <row r="3237" spans="3:3">
      <c r="C3237" s="6"/>
    </row>
    <row r="3238" spans="3:3">
      <c r="C3238" s="6"/>
    </row>
    <row r="3239" spans="3:3">
      <c r="C3239" s="6"/>
    </row>
    <row r="3240" spans="3:3">
      <c r="C3240" s="6"/>
    </row>
    <row r="3241" spans="3:3">
      <c r="C3241" s="6"/>
    </row>
    <row r="3242" spans="3:3">
      <c r="C3242" s="6"/>
    </row>
    <row r="3243" spans="3:3">
      <c r="C3243" s="6"/>
    </row>
    <row r="3244" spans="3:3">
      <c r="C3244" s="6"/>
    </row>
    <row r="3245" spans="3:3">
      <c r="C3245" s="6"/>
    </row>
    <row r="3246" spans="3:3">
      <c r="C3246" s="6"/>
    </row>
    <row r="3247" spans="3:3">
      <c r="C3247" s="6"/>
    </row>
    <row r="3248" spans="3:3">
      <c r="C3248" s="6"/>
    </row>
    <row r="3249" spans="3:3">
      <c r="C3249" s="6"/>
    </row>
    <row r="3250" spans="3:3">
      <c r="C3250" s="6"/>
    </row>
    <row r="3251" spans="3:3">
      <c r="C3251" s="6"/>
    </row>
    <row r="3252" spans="3:3">
      <c r="C3252" s="6"/>
    </row>
    <row r="3253" spans="3:3">
      <c r="C3253" s="6"/>
    </row>
    <row r="3254" spans="3:3">
      <c r="C3254" s="6"/>
    </row>
    <row r="3255" spans="3:3">
      <c r="C3255" s="6"/>
    </row>
    <row r="3256" spans="3:3">
      <c r="C3256" s="6"/>
    </row>
    <row r="3257" spans="3:3">
      <c r="C3257" s="6"/>
    </row>
    <row r="3258" spans="3:3">
      <c r="C3258" s="6"/>
    </row>
    <row r="3259" spans="3:3">
      <c r="C3259" s="6"/>
    </row>
    <row r="3260" spans="3:3">
      <c r="C3260" s="6"/>
    </row>
    <row r="3261" spans="3:3">
      <c r="C3261" s="6"/>
    </row>
    <row r="3262" spans="3:3">
      <c r="C3262" s="6"/>
    </row>
    <row r="3263" spans="3:3">
      <c r="C3263" s="6"/>
    </row>
    <row r="3264" spans="3:3">
      <c r="C3264" s="6"/>
    </row>
    <row r="3265" spans="3:3">
      <c r="C3265" s="6"/>
    </row>
    <row r="3266" spans="3:3">
      <c r="C3266" s="6"/>
    </row>
    <row r="3267" spans="3:3">
      <c r="C3267" s="6"/>
    </row>
    <row r="3268" spans="3:3">
      <c r="C3268" s="6"/>
    </row>
    <row r="3269" spans="3:3">
      <c r="C3269" s="6"/>
    </row>
    <row r="3270" spans="3:3">
      <c r="C3270" s="6"/>
    </row>
    <row r="3271" spans="3:3">
      <c r="C3271" s="6"/>
    </row>
    <row r="3272" spans="3:3">
      <c r="C3272" s="6"/>
    </row>
    <row r="3273" spans="3:3">
      <c r="C3273" s="6"/>
    </row>
    <row r="3274" spans="3:3">
      <c r="C3274" s="6"/>
    </row>
    <row r="3275" spans="3:3">
      <c r="C3275" s="6"/>
    </row>
    <row r="3276" spans="3:3">
      <c r="C3276" s="6"/>
    </row>
    <row r="3277" spans="3:3">
      <c r="C3277" s="6"/>
    </row>
    <row r="3278" spans="3:3">
      <c r="C3278" s="6"/>
    </row>
    <row r="3279" spans="3:3">
      <c r="C3279" s="6"/>
    </row>
    <row r="3280" spans="3:3">
      <c r="C3280" s="6"/>
    </row>
    <row r="3281" spans="3:3">
      <c r="C3281" s="6"/>
    </row>
    <row r="3282" spans="3:3">
      <c r="C3282" s="6"/>
    </row>
    <row r="3283" spans="3:3">
      <c r="C3283" s="6"/>
    </row>
    <row r="3284" spans="3:3">
      <c r="C3284" s="6"/>
    </row>
    <row r="3285" spans="3:3">
      <c r="C3285" s="6"/>
    </row>
    <row r="3286" spans="3:3">
      <c r="C3286" s="6"/>
    </row>
    <row r="3287" spans="3:3">
      <c r="C3287" s="6"/>
    </row>
    <row r="3288" spans="3:3">
      <c r="C3288" s="6"/>
    </row>
    <row r="3289" spans="3:3">
      <c r="C3289" s="6"/>
    </row>
    <row r="3290" spans="3:3">
      <c r="C3290" s="6"/>
    </row>
    <row r="3291" spans="3:3">
      <c r="C3291" s="6"/>
    </row>
    <row r="3292" spans="3:3">
      <c r="C3292" s="6"/>
    </row>
    <row r="3293" spans="3:3">
      <c r="C3293" s="6"/>
    </row>
    <row r="3294" spans="3:3">
      <c r="C3294" s="6"/>
    </row>
    <row r="3295" spans="3:3">
      <c r="C3295" s="6"/>
    </row>
    <row r="3296" spans="3:3">
      <c r="C3296" s="6"/>
    </row>
    <row r="3297" spans="3:3">
      <c r="C3297" s="6"/>
    </row>
    <row r="3298" spans="3:3">
      <c r="C3298" s="6"/>
    </row>
    <row r="3299" spans="3:3">
      <c r="C3299" s="6"/>
    </row>
    <row r="3300" spans="3:3">
      <c r="C3300" s="6"/>
    </row>
    <row r="3301" spans="3:3">
      <c r="C3301" s="6"/>
    </row>
    <row r="3302" spans="3:3">
      <c r="C3302" s="6"/>
    </row>
    <row r="3303" spans="3:3">
      <c r="C3303" s="6"/>
    </row>
    <row r="3304" spans="3:3">
      <c r="C3304" s="6"/>
    </row>
    <row r="3305" spans="3:3">
      <c r="C3305" s="6"/>
    </row>
    <row r="3306" spans="3:3">
      <c r="C3306" s="6"/>
    </row>
    <row r="3307" spans="3:3">
      <c r="C3307" s="6"/>
    </row>
    <row r="3308" spans="3:3">
      <c r="C3308" s="6"/>
    </row>
    <row r="3309" spans="3:3">
      <c r="C3309" s="6"/>
    </row>
    <row r="3310" spans="3:3">
      <c r="C3310" s="6"/>
    </row>
    <row r="3311" spans="3:3">
      <c r="C3311" s="6"/>
    </row>
    <row r="3312" spans="3:3">
      <c r="C3312" s="6"/>
    </row>
    <row r="3313" spans="3:3">
      <c r="C3313" s="6"/>
    </row>
    <row r="3314" spans="3:3">
      <c r="C3314" s="6"/>
    </row>
    <row r="3315" spans="3:3">
      <c r="C3315" s="6"/>
    </row>
    <row r="3316" spans="3:3">
      <c r="C3316" s="6"/>
    </row>
    <row r="3317" spans="3:3">
      <c r="C3317" s="6"/>
    </row>
    <row r="3318" spans="3:3">
      <c r="C3318" s="6"/>
    </row>
    <row r="3319" spans="3:3">
      <c r="C3319" s="6"/>
    </row>
    <row r="3320" spans="3:3">
      <c r="C3320" s="6"/>
    </row>
    <row r="3321" spans="3:3">
      <c r="C3321" s="6"/>
    </row>
    <row r="3322" spans="3:3">
      <c r="C3322" s="6"/>
    </row>
    <row r="3323" spans="3:3">
      <c r="C3323" s="6"/>
    </row>
    <row r="3324" spans="3:3">
      <c r="C3324" s="6"/>
    </row>
    <row r="3325" spans="3:3">
      <c r="C3325" s="6"/>
    </row>
    <row r="3326" spans="3:3">
      <c r="C3326" s="6"/>
    </row>
    <row r="3327" spans="3:3">
      <c r="C3327" s="6"/>
    </row>
    <row r="3328" spans="3:3">
      <c r="C3328" s="6"/>
    </row>
    <row r="3329" spans="3:3">
      <c r="C3329" s="6"/>
    </row>
    <row r="3330" spans="3:3">
      <c r="C3330" s="6"/>
    </row>
    <row r="3331" spans="3:3">
      <c r="C3331" s="6"/>
    </row>
    <row r="3332" spans="3:3">
      <c r="C3332" s="6"/>
    </row>
    <row r="3333" spans="3:3">
      <c r="C3333" s="6"/>
    </row>
    <row r="3334" spans="3:3">
      <c r="C3334" s="6"/>
    </row>
    <row r="3335" spans="3:3">
      <c r="C3335" s="6"/>
    </row>
    <row r="3336" spans="3:3">
      <c r="C3336" s="6"/>
    </row>
    <row r="3337" spans="3:3">
      <c r="C3337" s="6"/>
    </row>
    <row r="3338" spans="3:3">
      <c r="C3338" s="6"/>
    </row>
    <row r="3339" spans="3:3">
      <c r="C3339" s="6"/>
    </row>
    <row r="3340" spans="3:3">
      <c r="C3340" s="6"/>
    </row>
    <row r="3341" spans="3:3">
      <c r="C3341" s="6"/>
    </row>
    <row r="3342" spans="3:3">
      <c r="C3342" s="6"/>
    </row>
    <row r="3343" spans="3:3">
      <c r="C3343" s="6"/>
    </row>
    <row r="3344" spans="3:3">
      <c r="C3344" s="6"/>
    </row>
    <row r="3345" spans="3:3">
      <c r="C3345" s="6"/>
    </row>
    <row r="3346" spans="3:3">
      <c r="C3346" s="6"/>
    </row>
    <row r="3347" spans="3:3">
      <c r="C3347" s="6"/>
    </row>
    <row r="3348" spans="3:3">
      <c r="C3348" s="6"/>
    </row>
    <row r="3349" spans="3:3">
      <c r="C3349" s="6"/>
    </row>
    <row r="3350" spans="3:3">
      <c r="C3350" s="6"/>
    </row>
    <row r="3351" spans="3:3">
      <c r="C3351" s="6"/>
    </row>
    <row r="3352" spans="3:3">
      <c r="C3352" s="6"/>
    </row>
    <row r="3353" spans="3:3">
      <c r="C3353" s="6"/>
    </row>
    <row r="3354" spans="3:3">
      <c r="C3354" s="6"/>
    </row>
    <row r="3355" spans="3:3">
      <c r="C3355" s="6"/>
    </row>
    <row r="3356" spans="3:3">
      <c r="C3356" s="6"/>
    </row>
    <row r="3357" spans="3:3">
      <c r="C3357" s="6"/>
    </row>
    <row r="3358" spans="3:3">
      <c r="C3358" s="6"/>
    </row>
    <row r="3359" spans="3:3">
      <c r="C3359" s="6"/>
    </row>
    <row r="3360" spans="3:3">
      <c r="C3360" s="6"/>
    </row>
    <row r="3361" spans="3:3">
      <c r="C3361" s="6"/>
    </row>
    <row r="3362" spans="3:3">
      <c r="C3362" s="6"/>
    </row>
    <row r="3363" spans="3:3">
      <c r="C3363" s="6"/>
    </row>
    <row r="3364" spans="3:3">
      <c r="C3364" s="6"/>
    </row>
    <row r="3365" spans="3:3">
      <c r="C3365" s="6"/>
    </row>
    <row r="3366" spans="3:3">
      <c r="C3366" s="6"/>
    </row>
    <row r="3367" spans="3:3">
      <c r="C3367" s="6"/>
    </row>
    <row r="3368" spans="3:3">
      <c r="C3368" s="6"/>
    </row>
    <row r="3369" spans="3:3">
      <c r="C3369" s="6"/>
    </row>
    <row r="3370" spans="3:3">
      <c r="C3370" s="6"/>
    </row>
    <row r="3371" spans="3:3">
      <c r="C3371" s="6"/>
    </row>
    <row r="3372" spans="3:3">
      <c r="C3372" s="6"/>
    </row>
    <row r="3373" spans="3:3">
      <c r="C3373" s="6"/>
    </row>
    <row r="3374" spans="3:3">
      <c r="C3374" s="6"/>
    </row>
    <row r="3375" spans="3:3">
      <c r="C3375" s="6"/>
    </row>
    <row r="3376" spans="3:3">
      <c r="C3376" s="6"/>
    </row>
    <row r="3377" spans="3:3">
      <c r="C3377" s="6"/>
    </row>
    <row r="3378" spans="3:3">
      <c r="C3378" s="6"/>
    </row>
    <row r="3379" spans="3:3">
      <c r="C3379" s="6"/>
    </row>
    <row r="3380" spans="3:3">
      <c r="C3380" s="6"/>
    </row>
    <row r="3381" spans="3:3">
      <c r="C3381" s="6"/>
    </row>
    <row r="3382" spans="3:3">
      <c r="C3382" s="6"/>
    </row>
    <row r="3383" spans="3:3">
      <c r="C3383" s="6"/>
    </row>
    <row r="3384" spans="3:3">
      <c r="C3384" s="6"/>
    </row>
    <row r="3385" spans="3:3">
      <c r="C3385" s="6"/>
    </row>
    <row r="3386" spans="3:3">
      <c r="C3386" s="6"/>
    </row>
    <row r="3387" spans="3:3">
      <c r="C3387" s="6"/>
    </row>
    <row r="3388" spans="3:3">
      <c r="C3388" s="6"/>
    </row>
    <row r="3389" spans="3:3">
      <c r="C3389" s="6"/>
    </row>
    <row r="3390" spans="3:3">
      <c r="C3390" s="6"/>
    </row>
    <row r="3391" spans="3:3">
      <c r="C3391" s="6"/>
    </row>
    <row r="3392" spans="3:3">
      <c r="C3392" s="6"/>
    </row>
    <row r="3393" spans="3:3">
      <c r="C3393" s="6"/>
    </row>
    <row r="3394" spans="3:3">
      <c r="C3394" s="6"/>
    </row>
    <row r="3395" spans="3:3">
      <c r="C3395" s="6"/>
    </row>
    <row r="3396" spans="3:3">
      <c r="C3396" s="6"/>
    </row>
    <row r="3397" spans="3:3">
      <c r="C3397" s="6"/>
    </row>
    <row r="3398" spans="3:3">
      <c r="C3398" s="6"/>
    </row>
    <row r="3399" spans="3:3">
      <c r="C3399" s="6"/>
    </row>
    <row r="3400" spans="3:3">
      <c r="C3400" s="6"/>
    </row>
    <row r="3401" spans="3:3">
      <c r="C3401" s="6"/>
    </row>
    <row r="3402" spans="3:3">
      <c r="C3402" s="6"/>
    </row>
    <row r="3403" spans="3:3">
      <c r="C3403" s="6"/>
    </row>
    <row r="3404" spans="3:3">
      <c r="C3404" s="6"/>
    </row>
    <row r="3405" spans="3:3">
      <c r="C3405" s="6"/>
    </row>
    <row r="3406" spans="3:3">
      <c r="C3406" s="6"/>
    </row>
    <row r="3407" spans="3:3">
      <c r="C3407" s="6"/>
    </row>
    <row r="3408" spans="3:3">
      <c r="C3408" s="6"/>
    </row>
    <row r="3409" spans="3:3">
      <c r="C3409" s="6"/>
    </row>
    <row r="3410" spans="3:3">
      <c r="C3410" s="6"/>
    </row>
    <row r="3411" spans="3:3">
      <c r="C3411" s="6"/>
    </row>
    <row r="3412" spans="3:3">
      <c r="C3412" s="6"/>
    </row>
    <row r="3413" spans="3:3">
      <c r="C3413" s="6"/>
    </row>
    <row r="3414" spans="3:3">
      <c r="C3414" s="6"/>
    </row>
    <row r="3415" spans="3:3">
      <c r="C3415" s="6"/>
    </row>
    <row r="3416" spans="3:3">
      <c r="C3416" s="6"/>
    </row>
    <row r="3417" spans="3:3">
      <c r="C3417" s="6"/>
    </row>
    <row r="3418" spans="3:3">
      <c r="C3418" s="6"/>
    </row>
    <row r="3419" spans="3:3">
      <c r="C3419" s="6"/>
    </row>
    <row r="3420" spans="3:3">
      <c r="C3420" s="6"/>
    </row>
    <row r="3421" spans="3:3">
      <c r="C3421" s="6"/>
    </row>
    <row r="3422" spans="3:3">
      <c r="C3422" s="6"/>
    </row>
    <row r="3423" spans="3:3">
      <c r="C3423" s="6"/>
    </row>
    <row r="3424" spans="3:3">
      <c r="C3424" s="6"/>
    </row>
    <row r="3425" spans="3:3">
      <c r="C3425" s="6"/>
    </row>
    <row r="3426" spans="3:3">
      <c r="C3426" s="6"/>
    </row>
    <row r="3427" spans="3:3">
      <c r="C3427" s="6"/>
    </row>
    <row r="3428" spans="3:3">
      <c r="C3428" s="6"/>
    </row>
    <row r="3429" spans="3:3">
      <c r="C3429" s="6"/>
    </row>
    <row r="3430" spans="3:3">
      <c r="C3430" s="6"/>
    </row>
    <row r="3431" spans="3:3">
      <c r="C3431" s="6"/>
    </row>
    <row r="3432" spans="3:3">
      <c r="C3432" s="6"/>
    </row>
    <row r="3433" spans="3:3">
      <c r="C3433" s="6"/>
    </row>
    <row r="3434" spans="3:3">
      <c r="C3434" s="6"/>
    </row>
    <row r="3435" spans="3:3">
      <c r="C3435" s="6"/>
    </row>
    <row r="3436" spans="3:3">
      <c r="C3436" s="6"/>
    </row>
    <row r="3437" spans="3:3">
      <c r="C3437" s="6"/>
    </row>
    <row r="3438" spans="3:3">
      <c r="C3438" s="6"/>
    </row>
    <row r="3439" spans="3:3">
      <c r="C3439" s="6"/>
    </row>
    <row r="3440" spans="3:3">
      <c r="C3440" s="6"/>
    </row>
    <row r="3441" spans="3:3">
      <c r="C3441" s="6"/>
    </row>
    <row r="3442" spans="3:3">
      <c r="C3442" s="6"/>
    </row>
    <row r="3443" spans="3:3">
      <c r="C3443" s="6"/>
    </row>
    <row r="3444" spans="3:3">
      <c r="C3444" s="6"/>
    </row>
    <row r="3445" spans="3:3">
      <c r="C3445" s="6"/>
    </row>
    <row r="3446" spans="3:3">
      <c r="C3446" s="6"/>
    </row>
    <row r="3447" spans="3:3">
      <c r="C3447" s="6"/>
    </row>
    <row r="3448" spans="3:3">
      <c r="C3448" s="6"/>
    </row>
    <row r="3449" spans="3:3">
      <c r="C3449" s="6"/>
    </row>
    <row r="3450" spans="3:3">
      <c r="C3450" s="6"/>
    </row>
    <row r="3451" spans="3:3">
      <c r="C3451" s="6"/>
    </row>
    <row r="3452" spans="3:3">
      <c r="C3452" s="6"/>
    </row>
    <row r="3453" spans="3:3">
      <c r="C3453" s="6"/>
    </row>
    <row r="3454" spans="3:3">
      <c r="C3454" s="6"/>
    </row>
    <row r="3455" spans="3:3">
      <c r="C3455" s="6"/>
    </row>
    <row r="3456" spans="3:3">
      <c r="C3456" s="6"/>
    </row>
    <row r="3457" spans="3:3">
      <c r="C3457" s="6"/>
    </row>
    <row r="3458" spans="3:3">
      <c r="C3458" s="6"/>
    </row>
    <row r="3459" spans="3:3">
      <c r="C3459" s="6"/>
    </row>
    <row r="3460" spans="3:3">
      <c r="C3460" s="6"/>
    </row>
    <row r="3461" spans="3:3">
      <c r="C3461" s="6"/>
    </row>
    <row r="3462" spans="3:3">
      <c r="C3462" s="6"/>
    </row>
    <row r="3463" spans="3:3">
      <c r="C3463" s="6"/>
    </row>
    <row r="3464" spans="3:3">
      <c r="C3464" s="6"/>
    </row>
    <row r="3465" spans="3:3">
      <c r="C3465" s="6"/>
    </row>
    <row r="3466" spans="3:3">
      <c r="C3466" s="6"/>
    </row>
    <row r="3467" spans="3:3">
      <c r="C3467" s="6"/>
    </row>
    <row r="3468" spans="3:3">
      <c r="C3468" s="6"/>
    </row>
    <row r="3469" spans="3:3">
      <c r="C3469" s="6"/>
    </row>
    <row r="3470" spans="3:3">
      <c r="C3470" s="6"/>
    </row>
    <row r="3471" spans="3:3">
      <c r="C3471" s="6"/>
    </row>
    <row r="3472" spans="3:3">
      <c r="C3472" s="6"/>
    </row>
    <row r="3473" spans="3:3">
      <c r="C3473" s="6"/>
    </row>
    <row r="3474" spans="3:3">
      <c r="C3474" s="6"/>
    </row>
    <row r="3475" spans="3:3">
      <c r="C3475" s="6"/>
    </row>
    <row r="3476" spans="3:3">
      <c r="C3476" s="6"/>
    </row>
    <row r="3477" spans="3:3">
      <c r="C3477" s="6"/>
    </row>
    <row r="3478" spans="3:3">
      <c r="C3478" s="6"/>
    </row>
    <row r="3479" spans="3:3">
      <c r="C3479" s="6"/>
    </row>
    <row r="3480" spans="3:3">
      <c r="C3480" s="6"/>
    </row>
    <row r="3481" spans="3:3">
      <c r="C3481" s="6"/>
    </row>
    <row r="3482" spans="3:3">
      <c r="C3482" s="6"/>
    </row>
    <row r="3483" spans="3:3">
      <c r="C3483" s="6"/>
    </row>
    <row r="3484" spans="3:3">
      <c r="C3484" s="6"/>
    </row>
    <row r="3485" spans="3:3">
      <c r="C3485" s="6"/>
    </row>
    <row r="3486" spans="3:3">
      <c r="C3486" s="6"/>
    </row>
    <row r="3487" spans="3:3">
      <c r="C3487" s="6"/>
    </row>
    <row r="3488" spans="3:3">
      <c r="C3488" s="6"/>
    </row>
    <row r="3489" spans="3:3">
      <c r="C3489" s="6"/>
    </row>
    <row r="3490" spans="3:3">
      <c r="C3490" s="6"/>
    </row>
    <row r="3491" spans="3:3">
      <c r="C3491" s="6"/>
    </row>
    <row r="3492" spans="3:3">
      <c r="C3492" s="6"/>
    </row>
    <row r="3493" spans="3:3">
      <c r="C3493" s="6"/>
    </row>
    <row r="3494" spans="3:3">
      <c r="C3494" s="6"/>
    </row>
    <row r="3495" spans="3:3">
      <c r="C3495" s="6"/>
    </row>
    <row r="3496" spans="3:3">
      <c r="C3496" s="6"/>
    </row>
    <row r="3497" spans="3:3">
      <c r="C3497" s="6"/>
    </row>
    <row r="3498" spans="3:3">
      <c r="C3498" s="6"/>
    </row>
    <row r="3499" spans="3:3">
      <c r="C3499" s="6"/>
    </row>
    <row r="3500" spans="3:3">
      <c r="C3500" s="6"/>
    </row>
    <row r="3501" spans="3:3">
      <c r="C3501" s="6"/>
    </row>
    <row r="3502" spans="3:3">
      <c r="C3502" s="6"/>
    </row>
    <row r="3503" spans="3:3">
      <c r="C3503" s="6"/>
    </row>
    <row r="3504" spans="3:3">
      <c r="C3504" s="6"/>
    </row>
    <row r="3505" spans="3:3">
      <c r="C3505" s="6"/>
    </row>
    <row r="3506" spans="3:3">
      <c r="C3506" s="6"/>
    </row>
    <row r="3507" spans="3:3">
      <c r="C3507" s="6"/>
    </row>
    <row r="3508" spans="3:3">
      <c r="C3508" s="6"/>
    </row>
    <row r="3509" spans="3:3">
      <c r="C3509" s="6"/>
    </row>
    <row r="3510" spans="3:3">
      <c r="C3510" s="6"/>
    </row>
    <row r="3511" spans="3:3">
      <c r="C3511" s="6"/>
    </row>
    <row r="3512" spans="3:3">
      <c r="C3512" s="6"/>
    </row>
    <row r="3513" spans="3:3">
      <c r="C3513" s="6"/>
    </row>
    <row r="3514" spans="3:3">
      <c r="C3514" s="6"/>
    </row>
    <row r="3515" spans="3:3">
      <c r="C3515" s="6"/>
    </row>
    <row r="3516" spans="3:3">
      <c r="C3516" s="6"/>
    </row>
    <row r="3517" spans="3:3">
      <c r="C3517" s="6"/>
    </row>
    <row r="3518" spans="3:3">
      <c r="C3518" s="6"/>
    </row>
    <row r="3519" spans="3:3">
      <c r="C3519" s="6"/>
    </row>
    <row r="3520" spans="3:3">
      <c r="C3520" s="6"/>
    </row>
    <row r="3521" spans="3:3">
      <c r="C3521" s="6"/>
    </row>
    <row r="3522" spans="3:3">
      <c r="C3522" s="6"/>
    </row>
    <row r="3523" spans="3:3">
      <c r="C3523" s="6"/>
    </row>
    <row r="3524" spans="3:3">
      <c r="C3524" s="6"/>
    </row>
    <row r="3525" spans="3:3">
      <c r="C3525" s="6"/>
    </row>
    <row r="3526" spans="3:3">
      <c r="C3526" s="6"/>
    </row>
    <row r="3527" spans="3:3">
      <c r="C3527" s="6"/>
    </row>
    <row r="3528" spans="3:3">
      <c r="C3528" s="6"/>
    </row>
    <row r="3529" spans="3:3">
      <c r="C3529" s="6"/>
    </row>
    <row r="3530" spans="3:3">
      <c r="C3530" s="6"/>
    </row>
    <row r="3531" spans="3:3">
      <c r="C3531" s="6"/>
    </row>
    <row r="3532" spans="3:3">
      <c r="C3532" s="6"/>
    </row>
    <row r="3533" spans="3:3">
      <c r="C3533" s="6"/>
    </row>
    <row r="3534" spans="3:3">
      <c r="C3534" s="6"/>
    </row>
    <row r="3535" spans="3:3">
      <c r="C3535" s="6"/>
    </row>
    <row r="3536" spans="3:3">
      <c r="C3536" s="6"/>
    </row>
    <row r="3537" spans="3:3">
      <c r="C3537" s="6"/>
    </row>
    <row r="3538" spans="3:3">
      <c r="C3538" s="6"/>
    </row>
    <row r="3539" spans="3:3">
      <c r="C3539" s="6"/>
    </row>
    <row r="3540" spans="3:3">
      <c r="C3540" s="6"/>
    </row>
    <row r="3541" spans="3:3">
      <c r="C3541" s="6"/>
    </row>
    <row r="3542" spans="3:3">
      <c r="C3542" s="6"/>
    </row>
    <row r="3543" spans="3:3">
      <c r="C3543" s="6"/>
    </row>
    <row r="3544" spans="3:3">
      <c r="C3544" s="6"/>
    </row>
    <row r="3545" spans="3:3">
      <c r="C3545" s="6"/>
    </row>
    <row r="3546" spans="3:3">
      <c r="C3546" s="6"/>
    </row>
    <row r="3547" spans="3:3">
      <c r="C3547" s="6"/>
    </row>
    <row r="3548" spans="3:3">
      <c r="C3548" s="6"/>
    </row>
    <row r="3549" spans="3:3">
      <c r="C3549" s="6"/>
    </row>
    <row r="3550" spans="3:3">
      <c r="C3550" s="6"/>
    </row>
    <row r="3551" spans="3:3">
      <c r="C3551" s="6"/>
    </row>
    <row r="3552" spans="3:3">
      <c r="C3552" s="6"/>
    </row>
    <row r="3553" spans="3:3">
      <c r="C3553" s="6"/>
    </row>
    <row r="3554" spans="3:3">
      <c r="C3554" s="6"/>
    </row>
    <row r="3555" spans="3:3">
      <c r="C3555" s="6"/>
    </row>
    <row r="3556" spans="3:3">
      <c r="C3556" s="6"/>
    </row>
    <row r="3557" spans="3:3">
      <c r="C3557" s="6"/>
    </row>
    <row r="3558" spans="3:3">
      <c r="C3558" s="6"/>
    </row>
    <row r="3559" spans="3:3">
      <c r="C3559" s="6"/>
    </row>
    <row r="3560" spans="3:3">
      <c r="C3560" s="6"/>
    </row>
    <row r="3561" spans="3:3">
      <c r="C3561" s="6"/>
    </row>
    <row r="3562" spans="3:3">
      <c r="C3562" s="6"/>
    </row>
    <row r="3563" spans="3:3">
      <c r="C3563" s="6"/>
    </row>
    <row r="3564" spans="3:3">
      <c r="C3564" s="6"/>
    </row>
    <row r="3565" spans="3:3">
      <c r="C3565" s="6"/>
    </row>
    <row r="3566" spans="3:3">
      <c r="C3566" s="6"/>
    </row>
    <row r="3567" spans="3:3">
      <c r="C3567" s="6"/>
    </row>
    <row r="3568" spans="3:3">
      <c r="C3568" s="6"/>
    </row>
    <row r="3569" spans="3:3">
      <c r="C3569" s="6"/>
    </row>
    <row r="3570" spans="3:3">
      <c r="C3570" s="6"/>
    </row>
    <row r="3571" spans="3:3">
      <c r="C3571" s="6"/>
    </row>
    <row r="3572" spans="3:3">
      <c r="C3572" s="6"/>
    </row>
    <row r="3573" spans="3:3">
      <c r="C3573" s="6"/>
    </row>
    <row r="3574" spans="3:3">
      <c r="C3574" s="6"/>
    </row>
    <row r="3575" spans="3:3">
      <c r="C3575" s="6"/>
    </row>
    <row r="3576" spans="3:3">
      <c r="C3576" s="6"/>
    </row>
    <row r="3577" spans="3:3">
      <c r="C3577" s="6"/>
    </row>
    <row r="3578" spans="3:3">
      <c r="C3578" s="6"/>
    </row>
    <row r="3579" spans="3:3">
      <c r="C3579" s="6"/>
    </row>
    <row r="3580" spans="3:3">
      <c r="C3580" s="6"/>
    </row>
    <row r="3581" spans="3:3">
      <c r="C3581" s="6"/>
    </row>
    <row r="3582" spans="3:3">
      <c r="C3582" s="6"/>
    </row>
    <row r="3583" spans="3:3">
      <c r="C3583" s="6"/>
    </row>
    <row r="3584" spans="3:3">
      <c r="C3584" s="6"/>
    </row>
    <row r="3585" spans="3:3">
      <c r="C3585" s="6"/>
    </row>
    <row r="3586" spans="3:3">
      <c r="C3586" s="6"/>
    </row>
    <row r="3587" spans="3:3">
      <c r="C3587" s="6"/>
    </row>
    <row r="3588" spans="3:3">
      <c r="C3588" s="6"/>
    </row>
    <row r="3589" spans="3:3">
      <c r="C3589" s="6"/>
    </row>
    <row r="3590" spans="3:3">
      <c r="C3590" s="6"/>
    </row>
    <row r="3591" spans="3:3">
      <c r="C3591" s="6"/>
    </row>
    <row r="3592" spans="3:3">
      <c r="C3592" s="6"/>
    </row>
    <row r="3593" spans="3:3">
      <c r="C3593" s="6"/>
    </row>
    <row r="3594" spans="3:3">
      <c r="C3594" s="6"/>
    </row>
    <row r="3595" spans="3:3">
      <c r="C3595" s="6"/>
    </row>
    <row r="3596" spans="3:3">
      <c r="C3596" s="6"/>
    </row>
    <row r="3597" spans="3:3">
      <c r="C3597" s="6"/>
    </row>
    <row r="3598" spans="3:3">
      <c r="C3598" s="6"/>
    </row>
    <row r="3599" spans="3:3">
      <c r="C3599" s="6"/>
    </row>
    <row r="3600" spans="3:3">
      <c r="C3600" s="6"/>
    </row>
    <row r="3601" spans="3:3">
      <c r="C3601" s="6"/>
    </row>
    <row r="3602" spans="3:3">
      <c r="C3602" s="6"/>
    </row>
    <row r="3603" spans="3:3">
      <c r="C3603" s="6"/>
    </row>
    <row r="3604" spans="3:3">
      <c r="C3604" s="6"/>
    </row>
    <row r="3605" spans="3:3">
      <c r="C3605" s="6"/>
    </row>
    <row r="3606" spans="3:3">
      <c r="C3606" s="6"/>
    </row>
    <row r="3607" spans="3:3">
      <c r="C3607" s="6"/>
    </row>
    <row r="3608" spans="3:3">
      <c r="C3608" s="6"/>
    </row>
    <row r="3609" spans="3:3">
      <c r="C3609" s="6"/>
    </row>
    <row r="3610" spans="3:3">
      <c r="C3610" s="6"/>
    </row>
    <row r="3611" spans="3:3">
      <c r="C3611" s="6"/>
    </row>
    <row r="3612" spans="3:3">
      <c r="C3612" s="6"/>
    </row>
    <row r="3613" spans="3:3">
      <c r="C3613" s="6"/>
    </row>
    <row r="3614" spans="3:3">
      <c r="C3614" s="6"/>
    </row>
    <row r="3615" spans="3:3">
      <c r="C3615" s="6"/>
    </row>
    <row r="3616" spans="3:3">
      <c r="C3616" s="6"/>
    </row>
    <row r="3617" spans="3:3">
      <c r="C3617" s="6"/>
    </row>
    <row r="3618" spans="3:3">
      <c r="C3618" s="6"/>
    </row>
    <row r="3619" spans="3:3">
      <c r="C3619" s="6"/>
    </row>
    <row r="3620" spans="3:3">
      <c r="C3620" s="6"/>
    </row>
    <row r="3621" spans="3:3">
      <c r="C3621" s="6"/>
    </row>
    <row r="3622" spans="3:3">
      <c r="C3622" s="6"/>
    </row>
    <row r="3623" spans="3:3">
      <c r="C3623" s="6"/>
    </row>
    <row r="3624" spans="3:3">
      <c r="C3624" s="6"/>
    </row>
    <row r="3625" spans="3:3">
      <c r="C3625" s="6"/>
    </row>
    <row r="3626" spans="3:3">
      <c r="C3626" s="6"/>
    </row>
    <row r="3627" spans="3:3">
      <c r="C3627" s="6"/>
    </row>
    <row r="3628" spans="3:3">
      <c r="C3628" s="6"/>
    </row>
    <row r="3629" spans="3:3">
      <c r="C3629" s="6"/>
    </row>
    <row r="3630" spans="3:3">
      <c r="C3630" s="6"/>
    </row>
    <row r="3631" spans="3:3">
      <c r="C3631" s="6"/>
    </row>
    <row r="3632" spans="3:3">
      <c r="C3632" s="6"/>
    </row>
    <row r="3633" spans="3:3">
      <c r="C3633" s="6"/>
    </row>
    <row r="3634" spans="3:3">
      <c r="C3634" s="6"/>
    </row>
    <row r="3635" spans="3:3">
      <c r="C3635" s="6"/>
    </row>
    <row r="3636" spans="3:3">
      <c r="C3636" s="6"/>
    </row>
    <row r="3637" spans="3:3">
      <c r="C3637" s="6"/>
    </row>
    <row r="3638" spans="3:3">
      <c r="C3638" s="6"/>
    </row>
    <row r="3639" spans="3:3">
      <c r="C3639" s="6"/>
    </row>
    <row r="3640" spans="3:3">
      <c r="C3640" s="6"/>
    </row>
    <row r="3641" spans="3:3">
      <c r="C3641" s="6"/>
    </row>
    <row r="3642" spans="3:3">
      <c r="C3642" s="6"/>
    </row>
    <row r="3643" spans="3:3">
      <c r="C3643" s="6"/>
    </row>
    <row r="3644" spans="3:3">
      <c r="C3644" s="6"/>
    </row>
    <row r="3645" spans="3:3">
      <c r="C3645" s="6"/>
    </row>
    <row r="3646" spans="3:3">
      <c r="C3646" s="6"/>
    </row>
    <row r="3647" spans="3:3">
      <c r="C3647" s="6"/>
    </row>
    <row r="3648" spans="3:3">
      <c r="C3648" s="6"/>
    </row>
    <row r="3649" spans="3:3">
      <c r="C3649" s="6"/>
    </row>
    <row r="3650" spans="3:3">
      <c r="C3650" s="6"/>
    </row>
    <row r="3651" spans="3:3">
      <c r="C3651" s="6"/>
    </row>
    <row r="3652" spans="3:3">
      <c r="C3652" s="6"/>
    </row>
    <row r="3653" spans="3:3">
      <c r="C3653" s="6"/>
    </row>
    <row r="3654" spans="3:3">
      <c r="C3654" s="6"/>
    </row>
    <row r="3655" spans="3:3">
      <c r="C3655" s="6"/>
    </row>
    <row r="3656" spans="3:3">
      <c r="C3656" s="6"/>
    </row>
    <row r="3657" spans="3:3">
      <c r="C3657" s="6"/>
    </row>
    <row r="3658" spans="3:3">
      <c r="C3658" s="6"/>
    </row>
    <row r="3659" spans="3:3">
      <c r="C3659" s="6"/>
    </row>
    <row r="3660" spans="3:3">
      <c r="C3660" s="6"/>
    </row>
    <row r="3661" spans="3:3">
      <c r="C3661" s="6"/>
    </row>
    <row r="3662" spans="3:3">
      <c r="C3662" s="6"/>
    </row>
    <row r="3663" spans="3:3">
      <c r="C3663" s="6"/>
    </row>
    <row r="3664" spans="3:3">
      <c r="C3664" s="6"/>
    </row>
    <row r="3665" spans="3:3">
      <c r="C3665" s="6"/>
    </row>
    <row r="3666" spans="3:3">
      <c r="C3666" s="6"/>
    </row>
    <row r="3667" spans="3:3">
      <c r="C3667" s="6"/>
    </row>
    <row r="3668" spans="3:3">
      <c r="C3668" s="6"/>
    </row>
    <row r="3669" spans="3:3">
      <c r="C3669" s="6"/>
    </row>
    <row r="3670" spans="3:3">
      <c r="C3670" s="6"/>
    </row>
    <row r="3671" spans="3:3">
      <c r="C3671" s="6"/>
    </row>
    <row r="3672" spans="3:3">
      <c r="C3672" s="6"/>
    </row>
    <row r="3673" spans="3:3">
      <c r="C3673" s="6"/>
    </row>
    <row r="3674" spans="3:3">
      <c r="C3674" s="6"/>
    </row>
    <row r="3675" spans="3:3">
      <c r="C3675" s="6"/>
    </row>
    <row r="3676" spans="3:3">
      <c r="C3676" s="6"/>
    </row>
    <row r="3677" spans="3:3">
      <c r="C3677" s="6"/>
    </row>
    <row r="3678" spans="3:3">
      <c r="C3678" s="6"/>
    </row>
    <row r="3679" spans="3:3">
      <c r="C3679" s="6"/>
    </row>
    <row r="3680" spans="3:3">
      <c r="C3680" s="6"/>
    </row>
    <row r="3681" spans="3:3">
      <c r="C3681" s="6"/>
    </row>
    <row r="3682" spans="3:3">
      <c r="C3682" s="6"/>
    </row>
    <row r="3683" spans="3:3">
      <c r="C3683" s="6"/>
    </row>
    <row r="3684" spans="3:3">
      <c r="C3684" s="6"/>
    </row>
    <row r="3685" spans="3:3">
      <c r="C3685" s="6"/>
    </row>
    <row r="3686" spans="3:3">
      <c r="C3686" s="6"/>
    </row>
    <row r="3687" spans="3:3">
      <c r="C3687" s="6"/>
    </row>
    <row r="3688" spans="3:3">
      <c r="C3688" s="6"/>
    </row>
    <row r="3689" spans="3:3">
      <c r="C3689" s="6"/>
    </row>
    <row r="3690" spans="3:3">
      <c r="C3690" s="6"/>
    </row>
    <row r="3691" spans="3:3">
      <c r="C3691" s="6"/>
    </row>
    <row r="3692" spans="3:3">
      <c r="C3692" s="6"/>
    </row>
    <row r="3693" spans="3:3">
      <c r="C3693" s="6"/>
    </row>
    <row r="3694" spans="3:3">
      <c r="C3694" s="6"/>
    </row>
    <row r="3695" spans="3:3">
      <c r="C3695" s="6"/>
    </row>
    <row r="3696" spans="3:3">
      <c r="C3696" s="6"/>
    </row>
    <row r="3697" spans="3:3">
      <c r="C3697" s="6"/>
    </row>
    <row r="3698" spans="3:3">
      <c r="C3698" s="6"/>
    </row>
    <row r="3699" spans="3:3">
      <c r="C3699" s="6"/>
    </row>
    <row r="3700" spans="3:3">
      <c r="C3700" s="6"/>
    </row>
    <row r="3701" spans="3:3">
      <c r="C3701" s="6"/>
    </row>
    <row r="3702" spans="3:3">
      <c r="C3702" s="6"/>
    </row>
    <row r="3703" spans="3:3">
      <c r="C3703" s="6"/>
    </row>
    <row r="3704" spans="3:3">
      <c r="C3704" s="6"/>
    </row>
    <row r="3705" spans="3:3">
      <c r="C3705" s="6"/>
    </row>
    <row r="3706" spans="3:3">
      <c r="C3706" s="6"/>
    </row>
    <row r="3707" spans="3:3">
      <c r="C3707" s="6"/>
    </row>
    <row r="3708" spans="3:3">
      <c r="C3708" s="6"/>
    </row>
    <row r="3709" spans="3:3">
      <c r="C3709" s="6"/>
    </row>
    <row r="3710" spans="3:3">
      <c r="C3710" s="6"/>
    </row>
    <row r="3711" spans="3:3">
      <c r="C3711" s="6"/>
    </row>
    <row r="3712" spans="3:3">
      <c r="C3712" s="6"/>
    </row>
    <row r="3713" spans="3:3">
      <c r="C3713" s="6"/>
    </row>
    <row r="3714" spans="3:3">
      <c r="C3714" s="6"/>
    </row>
    <row r="3715" spans="3:3">
      <c r="C3715" s="6"/>
    </row>
    <row r="3716" spans="3:3">
      <c r="C3716" s="6"/>
    </row>
    <row r="3717" spans="3:3">
      <c r="C3717" s="6"/>
    </row>
    <row r="3718" spans="3:3">
      <c r="C3718" s="6"/>
    </row>
    <row r="3719" spans="3:3">
      <c r="C3719" s="6"/>
    </row>
    <row r="3720" spans="3:3">
      <c r="C3720" s="6"/>
    </row>
    <row r="3721" spans="3:3">
      <c r="C3721" s="6"/>
    </row>
    <row r="3722" spans="3:3">
      <c r="C3722" s="6"/>
    </row>
    <row r="3723" spans="3:3">
      <c r="C3723" s="6"/>
    </row>
    <row r="3724" spans="3:3">
      <c r="C3724" s="6"/>
    </row>
    <row r="3725" spans="3:3">
      <c r="C3725" s="6"/>
    </row>
    <row r="3726" spans="3:3">
      <c r="C3726" s="6"/>
    </row>
    <row r="3727" spans="3:3">
      <c r="C3727" s="6"/>
    </row>
    <row r="3728" spans="3:3">
      <c r="C3728" s="6"/>
    </row>
    <row r="3729" spans="3:3">
      <c r="C3729" s="6"/>
    </row>
    <row r="3730" spans="3:3">
      <c r="C3730" s="6"/>
    </row>
    <row r="3731" spans="3:3">
      <c r="C3731" s="6"/>
    </row>
    <row r="3732" spans="3:3">
      <c r="C3732" s="6"/>
    </row>
    <row r="3733" spans="3:3">
      <c r="C3733" s="6"/>
    </row>
    <row r="3734" spans="3:3">
      <c r="C3734" s="6"/>
    </row>
    <row r="3735" spans="3:3">
      <c r="C3735" s="6"/>
    </row>
    <row r="3736" spans="3:3">
      <c r="C3736" s="6"/>
    </row>
    <row r="3737" spans="3:3">
      <c r="C3737" s="6"/>
    </row>
    <row r="3738" spans="3:3">
      <c r="C3738" s="6"/>
    </row>
    <row r="3739" spans="3:3">
      <c r="C3739" s="6"/>
    </row>
    <row r="3740" spans="3:3">
      <c r="C3740" s="6"/>
    </row>
    <row r="3741" spans="3:3">
      <c r="C3741" s="6"/>
    </row>
    <row r="3742" spans="3:3">
      <c r="C3742" s="6"/>
    </row>
    <row r="3743" spans="3:3">
      <c r="C3743" s="6"/>
    </row>
    <row r="3744" spans="3:3">
      <c r="C3744" s="6"/>
    </row>
    <row r="3745" spans="3:3">
      <c r="C3745" s="6"/>
    </row>
    <row r="3746" spans="3:3">
      <c r="C3746" s="6"/>
    </row>
    <row r="3747" spans="3:3">
      <c r="C3747" s="6"/>
    </row>
    <row r="3748" spans="3:3">
      <c r="C3748" s="6"/>
    </row>
    <row r="3749" spans="3:3">
      <c r="C3749" s="6"/>
    </row>
    <row r="3750" spans="3:3">
      <c r="C3750" s="6"/>
    </row>
    <row r="3751" spans="3:3">
      <c r="C3751" s="6"/>
    </row>
    <row r="3752" spans="3:3">
      <c r="C3752" s="6"/>
    </row>
    <row r="3753" spans="3:3">
      <c r="C3753" s="6"/>
    </row>
    <row r="3754" spans="3:3">
      <c r="C3754" s="6"/>
    </row>
    <row r="3755" spans="3:3">
      <c r="C3755" s="6"/>
    </row>
    <row r="3756" spans="3:3">
      <c r="C3756" s="6"/>
    </row>
    <row r="3757" spans="3:3">
      <c r="C3757" s="6"/>
    </row>
    <row r="3758" spans="3:3">
      <c r="C3758" s="6"/>
    </row>
    <row r="3759" spans="3:3">
      <c r="C3759" s="6"/>
    </row>
    <row r="3760" spans="3:3">
      <c r="C3760" s="6"/>
    </row>
    <row r="3761" spans="3:3">
      <c r="C3761" s="6"/>
    </row>
    <row r="3762" spans="3:3">
      <c r="C3762" s="6"/>
    </row>
    <row r="3763" spans="3:3">
      <c r="C3763" s="6"/>
    </row>
    <row r="3764" spans="3:3">
      <c r="C3764" s="6"/>
    </row>
    <row r="3765" spans="3:3">
      <c r="C3765" s="6"/>
    </row>
    <row r="3766" spans="3:3">
      <c r="C3766" s="6"/>
    </row>
    <row r="3767" spans="3:3">
      <c r="C3767" s="6"/>
    </row>
    <row r="3768" spans="3:3">
      <c r="C3768" s="6"/>
    </row>
    <row r="3769" spans="3:3">
      <c r="C3769" s="6"/>
    </row>
    <row r="3770" spans="3:3">
      <c r="C3770" s="6"/>
    </row>
    <row r="3771" spans="3:3">
      <c r="C3771" s="6"/>
    </row>
    <row r="3772" spans="3:3">
      <c r="C3772" s="6"/>
    </row>
    <row r="3773" spans="3:3">
      <c r="C3773" s="6"/>
    </row>
    <row r="3774" spans="3:3">
      <c r="C3774" s="6"/>
    </row>
    <row r="3775" spans="3:3">
      <c r="C3775" s="6"/>
    </row>
    <row r="3776" spans="3:3">
      <c r="C3776" s="6"/>
    </row>
    <row r="3777" spans="3:3">
      <c r="C3777" s="6"/>
    </row>
    <row r="3778" spans="3:3">
      <c r="C3778" s="6"/>
    </row>
    <row r="3779" spans="3:3">
      <c r="C3779" s="6"/>
    </row>
    <row r="3780" spans="3:3">
      <c r="C3780" s="6"/>
    </row>
    <row r="3781" spans="3:3">
      <c r="C3781" s="6"/>
    </row>
    <row r="3782" spans="3:3">
      <c r="C3782" s="6"/>
    </row>
    <row r="3783" spans="3:3">
      <c r="C3783" s="6"/>
    </row>
    <row r="3784" spans="3:3">
      <c r="C3784" s="6"/>
    </row>
    <row r="3785" spans="3:3">
      <c r="C3785" s="6"/>
    </row>
    <row r="3786" spans="3:3">
      <c r="C3786" s="6"/>
    </row>
    <row r="3787" spans="3:3">
      <c r="C3787" s="6"/>
    </row>
    <row r="3788" spans="3:3">
      <c r="C3788" s="6"/>
    </row>
    <row r="3789" spans="3:3">
      <c r="C3789" s="6"/>
    </row>
    <row r="3790" spans="3:3">
      <c r="C3790" s="6"/>
    </row>
    <row r="3791" spans="3:3">
      <c r="C3791" s="6"/>
    </row>
    <row r="3792" spans="3:3">
      <c r="C3792" s="6"/>
    </row>
    <row r="3793" spans="3:3">
      <c r="C3793" s="6"/>
    </row>
    <row r="3794" spans="3:3">
      <c r="C3794" s="6"/>
    </row>
    <row r="3795" spans="3:3">
      <c r="C3795" s="6"/>
    </row>
    <row r="3796" spans="3:3">
      <c r="C3796" s="6"/>
    </row>
    <row r="3797" spans="3:3">
      <c r="C3797" s="6"/>
    </row>
    <row r="3798" spans="3:3">
      <c r="C3798" s="6"/>
    </row>
    <row r="3799" spans="3:3">
      <c r="C3799" s="6"/>
    </row>
    <row r="3800" spans="3:3">
      <c r="C3800" s="6"/>
    </row>
    <row r="3801" spans="3:3">
      <c r="C3801" s="6"/>
    </row>
    <row r="3802" spans="3:3">
      <c r="C3802" s="6"/>
    </row>
    <row r="3803" spans="3:3">
      <c r="C3803" s="6"/>
    </row>
    <row r="3804" spans="3:3">
      <c r="C3804" s="6"/>
    </row>
    <row r="3805" spans="3:3">
      <c r="C3805" s="6"/>
    </row>
    <row r="3806" spans="3:3">
      <c r="C3806" s="6"/>
    </row>
    <row r="3807" spans="3:3">
      <c r="C3807" s="6"/>
    </row>
    <row r="3808" spans="3:3">
      <c r="C3808" s="6"/>
    </row>
    <row r="3809" spans="3:3">
      <c r="C3809" s="6"/>
    </row>
    <row r="3810" spans="3:3">
      <c r="C3810" s="6"/>
    </row>
    <row r="3811" spans="3:3">
      <c r="C3811" s="6"/>
    </row>
    <row r="3812" spans="3:3">
      <c r="C3812" s="6"/>
    </row>
    <row r="3813" spans="3:3">
      <c r="C3813" s="6"/>
    </row>
    <row r="3814" spans="3:3">
      <c r="C3814" s="6"/>
    </row>
    <row r="3815" spans="3:3">
      <c r="C3815" s="6"/>
    </row>
    <row r="3816" spans="3:3">
      <c r="C3816" s="6"/>
    </row>
    <row r="3817" spans="3:3">
      <c r="C3817" s="6"/>
    </row>
    <row r="3818" spans="3:3">
      <c r="C3818" s="6"/>
    </row>
    <row r="3819" spans="3:3">
      <c r="C3819" s="6"/>
    </row>
    <row r="3820" spans="3:3">
      <c r="C3820" s="6"/>
    </row>
    <row r="3821" spans="3:3">
      <c r="C3821" s="6"/>
    </row>
    <row r="3822" spans="3:3">
      <c r="C3822" s="6"/>
    </row>
    <row r="3823" spans="3:3">
      <c r="C3823" s="6"/>
    </row>
    <row r="3824" spans="3:3">
      <c r="C3824" s="6"/>
    </row>
    <row r="3825" spans="3:3">
      <c r="C3825" s="6"/>
    </row>
    <row r="3826" spans="3:3">
      <c r="C3826" s="6"/>
    </row>
    <row r="3827" spans="3:3">
      <c r="C3827" s="6"/>
    </row>
    <row r="3828" spans="3:3">
      <c r="C3828" s="6"/>
    </row>
    <row r="3829" spans="3:3">
      <c r="C3829" s="6"/>
    </row>
    <row r="3830" spans="3:3">
      <c r="C3830" s="6"/>
    </row>
    <row r="3831" spans="3:3">
      <c r="C3831" s="6"/>
    </row>
    <row r="3832" spans="3:3">
      <c r="C3832" s="6"/>
    </row>
    <row r="3833" spans="3:3">
      <c r="C3833" s="6"/>
    </row>
    <row r="3834" spans="3:3">
      <c r="C3834" s="6"/>
    </row>
    <row r="3835" spans="3:3">
      <c r="C3835" s="6"/>
    </row>
    <row r="3836" spans="3:3">
      <c r="C3836" s="6"/>
    </row>
    <row r="3837" spans="3:3">
      <c r="C3837" s="6"/>
    </row>
    <row r="3838" spans="3:3">
      <c r="C3838" s="6"/>
    </row>
    <row r="3839" spans="3:3">
      <c r="C3839" s="6"/>
    </row>
    <row r="3840" spans="3:3">
      <c r="C3840" s="6"/>
    </row>
    <row r="3841" spans="3:3">
      <c r="C3841" s="6"/>
    </row>
    <row r="3842" spans="3:3">
      <c r="C3842" s="6"/>
    </row>
    <row r="3843" spans="3:3">
      <c r="C3843" s="6"/>
    </row>
    <row r="3844" spans="3:3">
      <c r="C3844" s="6"/>
    </row>
    <row r="3845" spans="3:3">
      <c r="C3845" s="6"/>
    </row>
    <row r="3846" spans="3:3">
      <c r="C3846" s="6"/>
    </row>
    <row r="3847" spans="3:3">
      <c r="C3847" s="6"/>
    </row>
    <row r="3848" spans="3:3">
      <c r="C3848" s="6"/>
    </row>
    <row r="3849" spans="3:3">
      <c r="C3849" s="6"/>
    </row>
    <row r="3850" spans="3:3">
      <c r="C3850" s="6"/>
    </row>
    <row r="3851" spans="3:3">
      <c r="C3851" s="6"/>
    </row>
    <row r="3852" spans="3:3">
      <c r="C3852" s="6"/>
    </row>
    <row r="3853" spans="3:3">
      <c r="C3853" s="6"/>
    </row>
    <row r="3854" spans="3:3">
      <c r="C3854" s="6"/>
    </row>
    <row r="3855" spans="3:3">
      <c r="C3855" s="6"/>
    </row>
    <row r="3856" spans="3:3">
      <c r="C3856" s="6"/>
    </row>
    <row r="3857" spans="3:3">
      <c r="C3857" s="6"/>
    </row>
    <row r="3858" spans="3:3">
      <c r="C3858" s="6"/>
    </row>
    <row r="3859" spans="3:3">
      <c r="C3859" s="6"/>
    </row>
    <row r="3860" spans="3:3">
      <c r="C3860" s="6"/>
    </row>
    <row r="3861" spans="3:3">
      <c r="C3861" s="6"/>
    </row>
    <row r="3862" spans="3:3">
      <c r="C3862" s="6"/>
    </row>
    <row r="3863" spans="3:3">
      <c r="C3863" s="6"/>
    </row>
    <row r="3864" spans="3:3">
      <c r="C3864" s="6"/>
    </row>
    <row r="3865" spans="3:3">
      <c r="C3865" s="6"/>
    </row>
    <row r="3866" spans="3:3">
      <c r="C3866" s="6"/>
    </row>
    <row r="3867" spans="3:3">
      <c r="C3867" s="6"/>
    </row>
    <row r="3868" spans="3:3">
      <c r="C3868" s="6"/>
    </row>
    <row r="3869" spans="3:3">
      <c r="C3869" s="6"/>
    </row>
    <row r="3870" spans="3:3">
      <c r="C3870" s="6"/>
    </row>
    <row r="3871" spans="3:3">
      <c r="C3871" s="6"/>
    </row>
    <row r="3872" spans="3:3">
      <c r="C3872" s="6"/>
    </row>
    <row r="3873" spans="3:3">
      <c r="C3873" s="6"/>
    </row>
    <row r="3874" spans="3:3">
      <c r="C3874" s="6"/>
    </row>
    <row r="3875" spans="3:3">
      <c r="C3875" s="6"/>
    </row>
    <row r="3876" spans="3:3">
      <c r="C3876" s="6"/>
    </row>
    <row r="3877" spans="3:3">
      <c r="C3877" s="6"/>
    </row>
    <row r="3878" spans="3:3">
      <c r="C3878" s="6"/>
    </row>
    <row r="3879" spans="3:3">
      <c r="C3879" s="6"/>
    </row>
    <row r="3880" spans="3:3">
      <c r="C3880" s="6"/>
    </row>
    <row r="3881" spans="3:3">
      <c r="C3881" s="6"/>
    </row>
    <row r="3882" spans="3:3">
      <c r="C3882" s="6"/>
    </row>
    <row r="3883" spans="3:3">
      <c r="C3883" s="6"/>
    </row>
    <row r="3884" spans="3:3">
      <c r="C3884" s="6"/>
    </row>
    <row r="3885" spans="3:3">
      <c r="C3885" s="6"/>
    </row>
    <row r="3886" spans="3:3">
      <c r="C3886" s="6"/>
    </row>
    <row r="3887" spans="3:3">
      <c r="C3887" s="6"/>
    </row>
    <row r="3888" spans="3:3">
      <c r="C3888" s="6"/>
    </row>
    <row r="3889" spans="3:3">
      <c r="C3889" s="6"/>
    </row>
    <row r="3890" spans="3:3">
      <c r="C3890" s="6"/>
    </row>
    <row r="3891" spans="3:3">
      <c r="C3891" s="6"/>
    </row>
    <row r="3892" spans="3:3">
      <c r="C3892" s="6"/>
    </row>
    <row r="3893" spans="3:3">
      <c r="C3893" s="6"/>
    </row>
    <row r="3894" spans="3:3">
      <c r="C3894" s="6"/>
    </row>
    <row r="3895" spans="3:3">
      <c r="C3895" s="6"/>
    </row>
    <row r="3896" spans="3:3">
      <c r="C3896" s="6"/>
    </row>
    <row r="3897" spans="3:3">
      <c r="C3897" s="6"/>
    </row>
    <row r="3898" spans="3:3">
      <c r="C3898" s="6"/>
    </row>
    <row r="3899" spans="3:3">
      <c r="C3899" s="6"/>
    </row>
    <row r="3900" spans="3:3">
      <c r="C3900" s="6"/>
    </row>
    <row r="3901" spans="3:3">
      <c r="C3901" s="6"/>
    </row>
    <row r="3902" spans="3:3">
      <c r="C3902" s="6"/>
    </row>
    <row r="3903" spans="3:3">
      <c r="C3903" s="6"/>
    </row>
    <row r="3904" spans="3:3">
      <c r="C3904" s="6"/>
    </row>
    <row r="3905" spans="3:3">
      <c r="C3905" s="6"/>
    </row>
    <row r="3906" spans="3:3">
      <c r="C3906" s="6"/>
    </row>
    <row r="3907" spans="3:3">
      <c r="C3907" s="6"/>
    </row>
    <row r="3908" spans="3:3">
      <c r="C3908" s="6"/>
    </row>
    <row r="3909" spans="3:3">
      <c r="C3909" s="6"/>
    </row>
    <row r="3910" spans="3:3">
      <c r="C3910" s="6"/>
    </row>
    <row r="3911" spans="3:3">
      <c r="C3911" s="6"/>
    </row>
    <row r="3912" spans="3:3">
      <c r="C3912" s="6"/>
    </row>
    <row r="3913" spans="3:3">
      <c r="C3913" s="6"/>
    </row>
    <row r="3914" spans="3:3">
      <c r="C3914" s="6"/>
    </row>
    <row r="3915" spans="3:3">
      <c r="C3915" s="6"/>
    </row>
    <row r="3916" spans="3:3">
      <c r="C3916" s="6"/>
    </row>
    <row r="3917" spans="3:3">
      <c r="C3917" s="6"/>
    </row>
    <row r="3918" spans="3:3">
      <c r="C3918" s="6"/>
    </row>
    <row r="3919" spans="3:3">
      <c r="C3919" s="6"/>
    </row>
    <row r="3920" spans="3:3">
      <c r="C3920" s="6"/>
    </row>
    <row r="3921" spans="3:3">
      <c r="C3921" s="6"/>
    </row>
    <row r="3922" spans="3:3">
      <c r="C3922" s="6"/>
    </row>
    <row r="3923" spans="3:3">
      <c r="C3923" s="6"/>
    </row>
    <row r="3924" spans="3:3">
      <c r="C3924" s="6"/>
    </row>
    <row r="3925" spans="3:3">
      <c r="C3925" s="6"/>
    </row>
    <row r="3926" spans="3:3">
      <c r="C3926" s="6"/>
    </row>
    <row r="3927" spans="3:3">
      <c r="C3927" s="6"/>
    </row>
    <row r="3928" spans="3:3">
      <c r="C3928" s="6"/>
    </row>
    <row r="3929" spans="3:3">
      <c r="C3929" s="6"/>
    </row>
    <row r="3930" spans="3:3">
      <c r="C3930" s="6"/>
    </row>
    <row r="3931" spans="3:3">
      <c r="C3931" s="6"/>
    </row>
    <row r="3932" spans="3:3">
      <c r="C3932" s="6"/>
    </row>
    <row r="3933" spans="3:3">
      <c r="C3933" s="6"/>
    </row>
    <row r="3934" spans="3:3">
      <c r="C3934" s="6"/>
    </row>
    <row r="3935" spans="3:3">
      <c r="C3935" s="6"/>
    </row>
    <row r="3936" spans="3:3">
      <c r="C3936" s="6"/>
    </row>
    <row r="3937" spans="3:3">
      <c r="C3937" s="6"/>
    </row>
    <row r="3938" spans="3:3">
      <c r="C3938" s="6"/>
    </row>
    <row r="3939" spans="3:3">
      <c r="C3939" s="6"/>
    </row>
    <row r="3940" spans="3:3">
      <c r="C3940" s="6"/>
    </row>
    <row r="3941" spans="3:3">
      <c r="C3941" s="6"/>
    </row>
    <row r="3942" spans="3:3">
      <c r="C3942" s="6"/>
    </row>
    <row r="3943" spans="3:3">
      <c r="C3943" s="6"/>
    </row>
    <row r="3944" spans="3:3">
      <c r="C3944" s="6"/>
    </row>
    <row r="3945" spans="3:3">
      <c r="C3945" s="6"/>
    </row>
    <row r="3946" spans="3:3">
      <c r="C3946" s="6"/>
    </row>
    <row r="3947" spans="3:3">
      <c r="C3947" s="6"/>
    </row>
    <row r="3948" spans="3:3">
      <c r="C3948" s="6"/>
    </row>
    <row r="3949" spans="3:3">
      <c r="C3949" s="6"/>
    </row>
    <row r="3950" spans="3:3">
      <c r="C3950" s="6"/>
    </row>
    <row r="3951" spans="3:3">
      <c r="C3951" s="6"/>
    </row>
    <row r="3952" spans="3:3">
      <c r="C3952" s="6"/>
    </row>
    <row r="3953" spans="3:3">
      <c r="C3953" s="6"/>
    </row>
    <row r="3954" spans="3:3">
      <c r="C3954" s="6"/>
    </row>
    <row r="3955" spans="3:3">
      <c r="C3955" s="6"/>
    </row>
    <row r="3956" spans="3:3">
      <c r="C3956" s="6"/>
    </row>
    <row r="3957" spans="3:3">
      <c r="C3957" s="6"/>
    </row>
    <row r="3958" spans="3:3">
      <c r="C3958" s="6"/>
    </row>
    <row r="3959" spans="3:3">
      <c r="C3959" s="6"/>
    </row>
    <row r="3960" spans="3:3">
      <c r="C3960" s="6"/>
    </row>
    <row r="3961" spans="3:3">
      <c r="C3961" s="6"/>
    </row>
    <row r="3962" spans="3:3">
      <c r="C3962" s="6"/>
    </row>
    <row r="3963" spans="3:3">
      <c r="C3963" s="6"/>
    </row>
    <row r="3964" spans="3:3">
      <c r="C3964" s="6"/>
    </row>
    <row r="3965" spans="3:3">
      <c r="C3965" s="6"/>
    </row>
    <row r="3966" spans="3:3">
      <c r="C3966" s="6"/>
    </row>
    <row r="3967" spans="3:3">
      <c r="C3967" s="6"/>
    </row>
    <row r="3968" spans="3:3">
      <c r="C3968" s="6"/>
    </row>
    <row r="3969" spans="3:3">
      <c r="C3969" s="6"/>
    </row>
    <row r="3970" spans="3:3">
      <c r="C3970" s="6"/>
    </row>
    <row r="3971" spans="3:3">
      <c r="C3971" s="6"/>
    </row>
    <row r="3972" spans="3:3">
      <c r="C3972" s="6"/>
    </row>
    <row r="3973" spans="3:3">
      <c r="C3973" s="6"/>
    </row>
    <row r="3974" spans="3:3">
      <c r="C3974" s="6"/>
    </row>
    <row r="3975" spans="3:3">
      <c r="C3975" s="6"/>
    </row>
    <row r="3976" spans="3:3">
      <c r="C3976" s="6"/>
    </row>
    <row r="3977" spans="3:3">
      <c r="C3977" s="6"/>
    </row>
    <row r="3978" spans="3:3">
      <c r="C3978" s="6"/>
    </row>
    <row r="3979" spans="3:3">
      <c r="C3979" s="6"/>
    </row>
    <row r="3980" spans="3:3">
      <c r="C3980" s="6"/>
    </row>
    <row r="3981" spans="3:3">
      <c r="C3981" s="6"/>
    </row>
    <row r="3982" spans="3:3">
      <c r="C3982" s="6"/>
    </row>
    <row r="3983" spans="3:3">
      <c r="C3983" s="6"/>
    </row>
    <row r="3984" spans="3:3">
      <c r="C3984" s="6"/>
    </row>
    <row r="3985" spans="3:3">
      <c r="C3985" s="6"/>
    </row>
    <row r="3986" spans="3:3">
      <c r="C3986" s="6"/>
    </row>
    <row r="3987" spans="3:3">
      <c r="C3987" s="6"/>
    </row>
    <row r="3988" spans="3:3">
      <c r="C3988" s="6"/>
    </row>
    <row r="3989" spans="3:3">
      <c r="C3989" s="6"/>
    </row>
    <row r="3990" spans="3:3">
      <c r="C3990" s="6"/>
    </row>
    <row r="3991" spans="3:3">
      <c r="C3991" s="6"/>
    </row>
    <row r="3992" spans="3:3">
      <c r="C3992" s="6"/>
    </row>
    <row r="3993" spans="3:3">
      <c r="C3993" s="6"/>
    </row>
    <row r="3994" spans="3:3">
      <c r="C3994" s="6"/>
    </row>
    <row r="3995" spans="3:3">
      <c r="C3995" s="6"/>
    </row>
    <row r="3996" spans="3:3">
      <c r="C3996" s="6"/>
    </row>
    <row r="3997" spans="3:3">
      <c r="C3997" s="6"/>
    </row>
    <row r="3998" spans="3:3">
      <c r="C3998" s="6"/>
    </row>
    <row r="3999" spans="3:3">
      <c r="C3999" s="6"/>
    </row>
    <row r="4000" spans="3:3">
      <c r="C4000" s="6"/>
    </row>
    <row r="4001" spans="3:3">
      <c r="C4001" s="6"/>
    </row>
    <row r="4002" spans="3:3">
      <c r="C4002" s="6"/>
    </row>
    <row r="4003" spans="3:3">
      <c r="C4003" s="6"/>
    </row>
    <row r="4004" spans="3:3">
      <c r="C4004" s="6"/>
    </row>
    <row r="4005" spans="3:3">
      <c r="C4005" s="6"/>
    </row>
    <row r="4006" spans="3:3">
      <c r="C4006" s="6"/>
    </row>
    <row r="4007" spans="3:3">
      <c r="C4007" s="6"/>
    </row>
    <row r="4008" spans="3:3">
      <c r="C4008" s="6"/>
    </row>
    <row r="4009" spans="3:3">
      <c r="C4009" s="6"/>
    </row>
    <row r="4010" spans="3:3">
      <c r="C4010" s="6"/>
    </row>
    <row r="4011" spans="3:3">
      <c r="C4011" s="6"/>
    </row>
    <row r="4012" spans="3:3">
      <c r="C4012" s="6"/>
    </row>
    <row r="4013" spans="3:3">
      <c r="C4013" s="6"/>
    </row>
    <row r="4014" spans="3:3">
      <c r="C4014" s="6"/>
    </row>
    <row r="4015" spans="3:3">
      <c r="C4015" s="6"/>
    </row>
    <row r="4016" spans="3:3">
      <c r="C4016" s="6"/>
    </row>
    <row r="4017" spans="3:3">
      <c r="C4017" s="6"/>
    </row>
    <row r="4018" spans="3:3">
      <c r="C4018" s="6"/>
    </row>
    <row r="4019" spans="3:3">
      <c r="C4019" s="6"/>
    </row>
    <row r="4020" spans="3:3">
      <c r="C4020" s="6"/>
    </row>
    <row r="4021" spans="3:3">
      <c r="C4021" s="6"/>
    </row>
    <row r="4022" spans="3:3">
      <c r="C4022" s="6"/>
    </row>
    <row r="4023" spans="3:3">
      <c r="C4023" s="6"/>
    </row>
    <row r="4024" spans="3:3">
      <c r="C4024" s="6"/>
    </row>
    <row r="4025" spans="3:3">
      <c r="C4025" s="6"/>
    </row>
    <row r="4026" spans="3:3">
      <c r="C4026" s="6"/>
    </row>
    <row r="4027" spans="3:3">
      <c r="C4027" s="6"/>
    </row>
    <row r="4028" spans="3:3">
      <c r="C4028" s="6"/>
    </row>
    <row r="4029" spans="3:3">
      <c r="C4029" s="6"/>
    </row>
    <row r="4030" spans="3:3">
      <c r="C4030" s="6"/>
    </row>
    <row r="4031" spans="3:3">
      <c r="C4031" s="6"/>
    </row>
    <row r="4032" spans="3:3">
      <c r="C4032" s="6"/>
    </row>
    <row r="4033" spans="3:3">
      <c r="C4033" s="6"/>
    </row>
    <row r="4034" spans="3:3">
      <c r="C4034" s="6"/>
    </row>
    <row r="4035" spans="3:3">
      <c r="C4035" s="6"/>
    </row>
    <row r="4036" spans="3:3">
      <c r="C4036" s="6"/>
    </row>
    <row r="4037" spans="3:3">
      <c r="C4037" s="6"/>
    </row>
    <row r="4038" spans="3:3">
      <c r="C4038" s="6"/>
    </row>
    <row r="4039" spans="3:3">
      <c r="C4039" s="6"/>
    </row>
    <row r="4040" spans="3:3">
      <c r="C4040" s="6"/>
    </row>
    <row r="4041" spans="3:3">
      <c r="C4041" s="6"/>
    </row>
    <row r="4042" spans="3:3">
      <c r="C4042" s="6"/>
    </row>
    <row r="4043" spans="3:3">
      <c r="C4043" s="6"/>
    </row>
    <row r="4044" spans="3:3">
      <c r="C4044" s="6"/>
    </row>
    <row r="4045" spans="3:3">
      <c r="C4045" s="6"/>
    </row>
    <row r="4046" spans="3:3">
      <c r="C4046" s="6"/>
    </row>
    <row r="4047" spans="3:3">
      <c r="C4047" s="6"/>
    </row>
    <row r="4048" spans="3:3">
      <c r="C4048" s="6"/>
    </row>
    <row r="4049" spans="3:3">
      <c r="C4049" s="6"/>
    </row>
    <row r="4050" spans="3:3">
      <c r="C4050" s="6"/>
    </row>
    <row r="4051" spans="3:3">
      <c r="C4051" s="6"/>
    </row>
    <row r="4052" spans="3:3">
      <c r="C4052" s="6"/>
    </row>
    <row r="4053" spans="3:3">
      <c r="C4053" s="6"/>
    </row>
    <row r="4054" spans="3:3">
      <c r="C4054" s="6"/>
    </row>
    <row r="4055" spans="3:3">
      <c r="C4055" s="6"/>
    </row>
    <row r="4056" spans="3:3">
      <c r="C4056" s="6"/>
    </row>
    <row r="4057" spans="3:3">
      <c r="C4057" s="6"/>
    </row>
    <row r="4058" spans="3:3">
      <c r="C4058" s="6"/>
    </row>
    <row r="4059" spans="3:3">
      <c r="C4059" s="6"/>
    </row>
    <row r="4060" spans="3:3">
      <c r="C4060" s="6"/>
    </row>
    <row r="4061" spans="3:3">
      <c r="C4061" s="6"/>
    </row>
    <row r="4062" spans="3:3">
      <c r="C4062" s="6"/>
    </row>
    <row r="4063" spans="3:3">
      <c r="C4063" s="6"/>
    </row>
    <row r="4064" spans="3:3">
      <c r="C4064" s="6"/>
    </row>
    <row r="4065" spans="3:3">
      <c r="C4065" s="6"/>
    </row>
    <row r="4066" spans="3:3">
      <c r="C4066" s="6"/>
    </row>
    <row r="4067" spans="3:3">
      <c r="C4067" s="6"/>
    </row>
    <row r="4068" spans="3:3">
      <c r="C4068" s="6"/>
    </row>
    <row r="4069" spans="3:3">
      <c r="C4069" s="6"/>
    </row>
    <row r="4070" spans="3:3">
      <c r="C4070" s="6"/>
    </row>
    <row r="4071" spans="3:3">
      <c r="C4071" s="6"/>
    </row>
    <row r="4072" spans="3:3">
      <c r="C4072" s="6"/>
    </row>
    <row r="4073" spans="3:3">
      <c r="C4073" s="6"/>
    </row>
    <row r="4074" spans="3:3">
      <c r="C4074" s="6"/>
    </row>
    <row r="4075" spans="3:3">
      <c r="C4075" s="6"/>
    </row>
    <row r="4076" spans="3:3">
      <c r="C4076" s="6"/>
    </row>
    <row r="4077" spans="3:3">
      <c r="C4077" s="6"/>
    </row>
    <row r="4078" spans="3:3">
      <c r="C4078" s="6"/>
    </row>
    <row r="4079" spans="3:3">
      <c r="C4079" s="6"/>
    </row>
    <row r="4080" spans="3:3">
      <c r="C4080" s="6"/>
    </row>
    <row r="4081" spans="3:3">
      <c r="C4081" s="6"/>
    </row>
    <row r="4082" spans="3:3">
      <c r="C4082" s="6"/>
    </row>
    <row r="4083" spans="3:3">
      <c r="C4083" s="6"/>
    </row>
    <row r="4084" spans="3:3">
      <c r="C4084" s="6"/>
    </row>
    <row r="4085" spans="3:3">
      <c r="C4085" s="6"/>
    </row>
    <row r="4086" spans="3:3">
      <c r="C4086" s="6"/>
    </row>
    <row r="4087" spans="3:3">
      <c r="C4087" s="6"/>
    </row>
    <row r="4088" spans="3:3">
      <c r="C4088" s="6"/>
    </row>
    <row r="4089" spans="3:3">
      <c r="C4089" s="6"/>
    </row>
    <row r="4090" spans="3:3">
      <c r="C4090" s="6"/>
    </row>
    <row r="4091" spans="3:3">
      <c r="C4091" s="6"/>
    </row>
    <row r="4092" spans="3:3">
      <c r="C4092" s="6"/>
    </row>
    <row r="4093" spans="3:3">
      <c r="C4093" s="6"/>
    </row>
    <row r="4094" spans="3:3">
      <c r="C4094" s="6"/>
    </row>
    <row r="4095" spans="3:3">
      <c r="C4095" s="6"/>
    </row>
    <row r="4096" spans="3:3">
      <c r="C4096" s="6"/>
    </row>
    <row r="4097" spans="3:3">
      <c r="C4097" s="6"/>
    </row>
    <row r="4098" spans="3:3">
      <c r="C4098" s="6"/>
    </row>
    <row r="4099" spans="3:3">
      <c r="C4099" s="6"/>
    </row>
    <row r="4100" spans="3:3">
      <c r="C4100" s="6"/>
    </row>
    <row r="4101" spans="3:3">
      <c r="C4101" s="6"/>
    </row>
    <row r="4102" spans="3:3">
      <c r="C4102" s="6"/>
    </row>
    <row r="4103" spans="3:3">
      <c r="C4103" s="6"/>
    </row>
    <row r="4104" spans="3:3">
      <c r="C4104" s="6"/>
    </row>
    <row r="4105" spans="3:3">
      <c r="C4105" s="6"/>
    </row>
    <row r="4106" spans="3:3">
      <c r="C4106" s="6"/>
    </row>
    <row r="4107" spans="3:3">
      <c r="C4107" s="6"/>
    </row>
    <row r="4108" spans="3:3">
      <c r="C4108" s="6"/>
    </row>
    <row r="4109" spans="3:3">
      <c r="C4109" s="6"/>
    </row>
    <row r="4110" spans="3:3">
      <c r="C4110" s="6"/>
    </row>
    <row r="4111" spans="3:3">
      <c r="C4111" s="6"/>
    </row>
    <row r="4112" spans="3:3">
      <c r="C4112" s="6"/>
    </row>
    <row r="4113" spans="3:3">
      <c r="C4113" s="6"/>
    </row>
    <row r="4114" spans="3:3">
      <c r="C4114" s="6"/>
    </row>
    <row r="4115" spans="3:3">
      <c r="C4115" s="6"/>
    </row>
    <row r="4116" spans="3:3">
      <c r="C4116" s="6"/>
    </row>
    <row r="4117" spans="3:3">
      <c r="C4117" s="6"/>
    </row>
    <row r="4118" spans="3:3">
      <c r="C4118" s="6"/>
    </row>
    <row r="4119" spans="3:3">
      <c r="C4119" s="6"/>
    </row>
    <row r="4120" spans="3:3">
      <c r="C4120" s="6"/>
    </row>
    <row r="4121" spans="3:3">
      <c r="C4121" s="6"/>
    </row>
    <row r="4122" spans="3:3">
      <c r="C4122" s="6"/>
    </row>
    <row r="4123" spans="3:3">
      <c r="C4123" s="6"/>
    </row>
    <row r="4124" spans="3:3">
      <c r="C4124" s="6"/>
    </row>
    <row r="4125" spans="3:3">
      <c r="C4125" s="6"/>
    </row>
    <row r="4126" spans="3:3">
      <c r="C4126" s="6"/>
    </row>
    <row r="4127" spans="3:3">
      <c r="C4127" s="6"/>
    </row>
    <row r="4128" spans="3:3">
      <c r="C4128" s="6"/>
    </row>
    <row r="4129" spans="3:3">
      <c r="C4129" s="6"/>
    </row>
    <row r="4130" spans="3:3">
      <c r="C4130" s="6"/>
    </row>
    <row r="4131" spans="3:3">
      <c r="C4131" s="6"/>
    </row>
    <row r="4132" spans="3:3">
      <c r="C4132" s="6"/>
    </row>
    <row r="4133" spans="3:3">
      <c r="C4133" s="6"/>
    </row>
    <row r="4134" spans="3:3">
      <c r="C4134" s="6"/>
    </row>
    <row r="4135" spans="3:3">
      <c r="C4135" s="6"/>
    </row>
    <row r="4136" spans="3:3">
      <c r="C4136" s="6"/>
    </row>
    <row r="4137" spans="3:3">
      <c r="C4137" s="6"/>
    </row>
    <row r="4138" spans="3:3">
      <c r="C4138" s="6"/>
    </row>
    <row r="4139" spans="3:3">
      <c r="C4139" s="6"/>
    </row>
    <row r="4140" spans="3:3">
      <c r="C4140" s="6"/>
    </row>
    <row r="4141" spans="3:3">
      <c r="C4141" s="6"/>
    </row>
    <row r="4142" spans="3:3">
      <c r="C4142" s="6"/>
    </row>
    <row r="4143" spans="3:3">
      <c r="C4143" s="6"/>
    </row>
    <row r="4144" spans="3:3">
      <c r="C4144" s="6"/>
    </row>
    <row r="4145" spans="3:3">
      <c r="C4145" s="6"/>
    </row>
    <row r="4146" spans="3:3">
      <c r="C4146" s="6"/>
    </row>
    <row r="4147" spans="3:3">
      <c r="C4147" s="6"/>
    </row>
    <row r="4148" spans="3:3">
      <c r="C4148" s="6"/>
    </row>
    <row r="4149" spans="3:3">
      <c r="C4149" s="6"/>
    </row>
    <row r="4150" spans="3:3">
      <c r="C4150" s="6"/>
    </row>
    <row r="4151" spans="3:3">
      <c r="C4151" s="6"/>
    </row>
    <row r="4152" spans="3:3">
      <c r="C4152" s="6"/>
    </row>
    <row r="4153" spans="3:3">
      <c r="C4153" s="6"/>
    </row>
    <row r="4154" spans="3:3">
      <c r="C4154" s="6"/>
    </row>
    <row r="4155" spans="3:3">
      <c r="C4155" s="6"/>
    </row>
    <row r="4156" spans="3:3">
      <c r="C4156" s="6"/>
    </row>
    <row r="4157" spans="3:3">
      <c r="C4157" s="6"/>
    </row>
    <row r="4158" spans="3:3">
      <c r="C4158" s="6"/>
    </row>
    <row r="4159" spans="3:3">
      <c r="C4159" s="6"/>
    </row>
    <row r="4160" spans="3:3">
      <c r="C4160" s="6"/>
    </row>
    <row r="4161" spans="3:3">
      <c r="C4161" s="6"/>
    </row>
    <row r="4162" spans="3:3">
      <c r="C4162" s="6"/>
    </row>
    <row r="4163" spans="3:3">
      <c r="C4163" s="6"/>
    </row>
    <row r="4164" spans="3:3">
      <c r="C4164" s="6"/>
    </row>
    <row r="4165" spans="3:3">
      <c r="C4165" s="6"/>
    </row>
    <row r="4166" spans="3:3">
      <c r="C4166" s="6"/>
    </row>
    <row r="4167" spans="3:3">
      <c r="C4167" s="6"/>
    </row>
    <row r="4168" spans="3:3">
      <c r="C4168" s="6"/>
    </row>
    <row r="4169" spans="3:3">
      <c r="C4169" s="6"/>
    </row>
    <row r="4170" spans="3:3">
      <c r="C4170" s="6"/>
    </row>
    <row r="4171" spans="3:3">
      <c r="C4171" s="6"/>
    </row>
    <row r="4172" spans="3:3">
      <c r="C4172" s="6"/>
    </row>
    <row r="4173" spans="3:3">
      <c r="C4173" s="6"/>
    </row>
    <row r="4174" spans="3:3">
      <c r="C4174" s="6"/>
    </row>
    <row r="4175" spans="3:3">
      <c r="C4175" s="6"/>
    </row>
    <row r="4176" spans="3:3">
      <c r="C4176" s="6"/>
    </row>
    <row r="4177" spans="3:3">
      <c r="C4177" s="6"/>
    </row>
    <row r="4178" spans="3:3">
      <c r="C4178" s="6"/>
    </row>
    <row r="4179" spans="3:3">
      <c r="C4179" s="6"/>
    </row>
    <row r="4180" spans="3:3">
      <c r="C4180" s="6"/>
    </row>
    <row r="4181" spans="3:3">
      <c r="C4181" s="6"/>
    </row>
    <row r="4182" spans="3:3">
      <c r="C4182" s="6"/>
    </row>
    <row r="4183" spans="3:3">
      <c r="C4183" s="6"/>
    </row>
    <row r="4184" spans="3:3">
      <c r="C4184" s="6"/>
    </row>
    <row r="4185" spans="3:3">
      <c r="C4185" s="6"/>
    </row>
    <row r="4186" spans="3:3">
      <c r="C4186" s="6"/>
    </row>
    <row r="4187" spans="3:3">
      <c r="C4187" s="6"/>
    </row>
    <row r="4188" spans="3:3">
      <c r="C4188" s="6"/>
    </row>
    <row r="4189" spans="3:3">
      <c r="C4189" s="6"/>
    </row>
    <row r="4190" spans="3:3">
      <c r="C4190" s="6"/>
    </row>
    <row r="4191" spans="3:3">
      <c r="C4191" s="6"/>
    </row>
    <row r="4192" spans="3:3">
      <c r="C4192" s="6"/>
    </row>
    <row r="4193" spans="3:3">
      <c r="C4193" s="6"/>
    </row>
    <row r="4194" spans="3:3">
      <c r="C4194" s="6"/>
    </row>
    <row r="4195" spans="3:3">
      <c r="C4195" s="6"/>
    </row>
    <row r="4196" spans="3:3">
      <c r="C4196" s="6"/>
    </row>
    <row r="4197" spans="3:3">
      <c r="C4197" s="6"/>
    </row>
    <row r="4198" spans="3:3">
      <c r="C4198" s="6"/>
    </row>
    <row r="4199" spans="3:3">
      <c r="C4199" s="6"/>
    </row>
    <row r="4200" spans="3:3">
      <c r="C4200" s="6"/>
    </row>
    <row r="4201" spans="3:3">
      <c r="C4201" s="6"/>
    </row>
    <row r="4202" spans="3:3">
      <c r="C4202" s="6"/>
    </row>
    <row r="4203" spans="3:3">
      <c r="C4203" s="6"/>
    </row>
    <row r="4204" spans="3:3">
      <c r="C4204" s="6"/>
    </row>
    <row r="4205" spans="3:3">
      <c r="C4205" s="6"/>
    </row>
    <row r="4206" spans="3:3">
      <c r="C4206" s="6"/>
    </row>
    <row r="4207" spans="3:3">
      <c r="C4207" s="6"/>
    </row>
    <row r="4208" spans="3:3">
      <c r="C4208" s="6"/>
    </row>
    <row r="4209" spans="3:3">
      <c r="C4209" s="6"/>
    </row>
    <row r="4210" spans="3:3">
      <c r="C4210" s="6"/>
    </row>
    <row r="4211" spans="3:3">
      <c r="C4211" s="6"/>
    </row>
    <row r="4212" spans="3:3">
      <c r="C4212" s="6"/>
    </row>
    <row r="4213" spans="3:3">
      <c r="C4213" s="6"/>
    </row>
    <row r="4214" spans="3:3">
      <c r="C4214" s="6"/>
    </row>
    <row r="4215" spans="3:3">
      <c r="C4215" s="6"/>
    </row>
    <row r="4216" spans="3:3">
      <c r="C4216" s="6"/>
    </row>
    <row r="4217" spans="3:3">
      <c r="C4217" s="6"/>
    </row>
    <row r="4218" spans="3:3">
      <c r="C4218" s="6"/>
    </row>
    <row r="4219" spans="3:3">
      <c r="C4219" s="6"/>
    </row>
    <row r="4220" spans="3:3">
      <c r="C4220" s="6"/>
    </row>
    <row r="4221" spans="3:3">
      <c r="C4221" s="6"/>
    </row>
    <row r="4222" spans="3:3">
      <c r="C4222" s="6"/>
    </row>
    <row r="4223" spans="3:3">
      <c r="C4223" s="6"/>
    </row>
    <row r="4224" spans="3:3">
      <c r="C4224" s="6"/>
    </row>
    <row r="4225" spans="3:3">
      <c r="C4225" s="6"/>
    </row>
    <row r="4226" spans="3:3">
      <c r="C4226" s="6"/>
    </row>
    <row r="4227" spans="3:3">
      <c r="C4227" s="6"/>
    </row>
    <row r="4228" spans="3:3">
      <c r="C4228" s="6"/>
    </row>
    <row r="4229" spans="3:3">
      <c r="C4229" s="6"/>
    </row>
    <row r="4230" spans="3:3">
      <c r="C4230" s="6"/>
    </row>
    <row r="4231" spans="3:3">
      <c r="C4231" s="6"/>
    </row>
    <row r="4232" spans="3:3">
      <c r="C4232" s="6"/>
    </row>
    <row r="4233" spans="3:3">
      <c r="C4233" s="6"/>
    </row>
    <row r="4234" spans="3:3">
      <c r="C4234" s="6"/>
    </row>
    <row r="4235" spans="3:3">
      <c r="C4235" s="6"/>
    </row>
    <row r="4236" spans="3:3">
      <c r="C4236" s="6"/>
    </row>
    <row r="4237" spans="3:3">
      <c r="C4237" s="6"/>
    </row>
    <row r="4238" spans="3:3">
      <c r="C4238" s="6"/>
    </row>
    <row r="4239" spans="3:3">
      <c r="C4239" s="6"/>
    </row>
    <row r="4240" spans="3:3">
      <c r="C4240" s="6"/>
    </row>
    <row r="4241" spans="3:3">
      <c r="C4241" s="6"/>
    </row>
    <row r="4242" spans="3:3">
      <c r="C4242" s="6"/>
    </row>
    <row r="4243" spans="3:3">
      <c r="C4243" s="6"/>
    </row>
    <row r="4244" spans="3:3">
      <c r="C4244" s="6"/>
    </row>
    <row r="4245" spans="3:3">
      <c r="C4245" s="6"/>
    </row>
    <row r="4246" spans="3:3">
      <c r="C4246" s="6"/>
    </row>
    <row r="4247" spans="3:3">
      <c r="C4247" s="6"/>
    </row>
    <row r="4248" spans="3:3">
      <c r="C4248" s="6"/>
    </row>
    <row r="4249" spans="3:3">
      <c r="C4249" s="6"/>
    </row>
    <row r="4250" spans="3:3">
      <c r="C4250" s="6"/>
    </row>
    <row r="4251" spans="3:3">
      <c r="C4251" s="6"/>
    </row>
    <row r="4252" spans="3:3">
      <c r="C4252" s="6"/>
    </row>
    <row r="4253" spans="3:3">
      <c r="C4253" s="6"/>
    </row>
    <row r="4254" spans="3:3">
      <c r="C4254" s="6"/>
    </row>
    <row r="4255" spans="3:3">
      <c r="C4255" s="6"/>
    </row>
    <row r="4256" spans="3:3">
      <c r="C4256" s="6"/>
    </row>
    <row r="4257" spans="3:3">
      <c r="C4257" s="6"/>
    </row>
    <row r="4258" spans="3:3">
      <c r="C4258" s="6"/>
    </row>
    <row r="4259" spans="3:3">
      <c r="C4259" s="6"/>
    </row>
    <row r="4260" spans="3:3">
      <c r="C4260" s="6"/>
    </row>
    <row r="4261" spans="3:3">
      <c r="C4261" s="6"/>
    </row>
    <row r="4262" spans="3:3">
      <c r="C4262" s="6"/>
    </row>
    <row r="4263" spans="3:3">
      <c r="C4263" s="6"/>
    </row>
    <row r="4264" spans="3:3">
      <c r="C4264" s="6"/>
    </row>
    <row r="4265" spans="3:3">
      <c r="C4265" s="6"/>
    </row>
    <row r="4266" spans="3:3">
      <c r="C4266" s="6"/>
    </row>
    <row r="4267" spans="3:3">
      <c r="C4267" s="6"/>
    </row>
    <row r="4268" spans="3:3">
      <c r="C4268" s="6"/>
    </row>
    <row r="4269" spans="3:3">
      <c r="C4269" s="6"/>
    </row>
    <row r="4270" spans="3:3">
      <c r="C4270" s="6"/>
    </row>
    <row r="4271" spans="3:3">
      <c r="C4271" s="6"/>
    </row>
    <row r="4272" spans="3:3">
      <c r="C4272" s="6"/>
    </row>
    <row r="4273" spans="3:3">
      <c r="C4273" s="6"/>
    </row>
    <row r="4274" spans="3:3">
      <c r="C4274" s="6"/>
    </row>
    <row r="4275" spans="3:3">
      <c r="C4275" s="6"/>
    </row>
    <row r="4276" spans="3:3">
      <c r="C4276" s="6"/>
    </row>
    <row r="4277" spans="3:3">
      <c r="C4277" s="6"/>
    </row>
    <row r="4278" spans="3:3">
      <c r="C4278" s="6"/>
    </row>
    <row r="4279" spans="3:3">
      <c r="C4279" s="6"/>
    </row>
    <row r="4280" spans="3:3">
      <c r="C4280" s="6"/>
    </row>
    <row r="4281" spans="3:3">
      <c r="C4281" s="6"/>
    </row>
    <row r="4282" spans="3:3">
      <c r="C4282" s="6"/>
    </row>
    <row r="4283" spans="3:3">
      <c r="C4283" s="6"/>
    </row>
    <row r="4284" spans="3:3">
      <c r="C4284" s="6"/>
    </row>
    <row r="4285" spans="3:3">
      <c r="C4285" s="6"/>
    </row>
    <row r="4286" spans="3:3">
      <c r="C4286" s="6"/>
    </row>
    <row r="4287" spans="3:3">
      <c r="C4287" s="6"/>
    </row>
    <row r="4288" spans="3:3">
      <c r="C4288" s="6"/>
    </row>
    <row r="4289" spans="3:3">
      <c r="C4289" s="6"/>
    </row>
    <row r="4290" spans="3:3">
      <c r="C4290" s="6"/>
    </row>
    <row r="4291" spans="3:3">
      <c r="C4291" s="6"/>
    </row>
    <row r="4292" spans="3:3">
      <c r="C4292" s="6"/>
    </row>
    <row r="4293" spans="3:3">
      <c r="C4293" s="6"/>
    </row>
    <row r="4294" spans="3:3">
      <c r="C4294" s="6"/>
    </row>
    <row r="4295" spans="3:3">
      <c r="C4295" s="6"/>
    </row>
    <row r="4296" spans="3:3">
      <c r="C4296" s="6"/>
    </row>
    <row r="4297" spans="3:3">
      <c r="C4297" s="6"/>
    </row>
    <row r="4298" spans="3:3">
      <c r="C4298" s="6"/>
    </row>
    <row r="4299" spans="3:3">
      <c r="C4299" s="6"/>
    </row>
    <row r="4300" spans="3:3">
      <c r="C4300" s="6"/>
    </row>
    <row r="4301" spans="3:3">
      <c r="C4301" s="6"/>
    </row>
    <row r="4302" spans="3:3">
      <c r="C4302" s="6"/>
    </row>
    <row r="4303" spans="3:3">
      <c r="C4303" s="6"/>
    </row>
    <row r="4304" spans="3:3">
      <c r="C4304" s="6"/>
    </row>
    <row r="4305" spans="3:3">
      <c r="C4305" s="6"/>
    </row>
    <row r="4306" spans="3:3">
      <c r="C4306" s="6"/>
    </row>
    <row r="4307" spans="3:3">
      <c r="C4307" s="6"/>
    </row>
    <row r="4308" spans="3:3">
      <c r="C4308" s="6"/>
    </row>
    <row r="4309" spans="3:3">
      <c r="C4309" s="6"/>
    </row>
    <row r="4310" spans="3:3">
      <c r="C4310" s="6"/>
    </row>
    <row r="4311" spans="3:3">
      <c r="C4311" s="6"/>
    </row>
    <row r="4312" spans="3:3">
      <c r="C4312" s="6"/>
    </row>
    <row r="4313" spans="3:3">
      <c r="C4313" s="6"/>
    </row>
    <row r="4314" spans="3:3">
      <c r="C4314" s="6"/>
    </row>
    <row r="4315" spans="3:3">
      <c r="C4315" s="6"/>
    </row>
    <row r="4316" spans="3:3">
      <c r="C4316" s="6"/>
    </row>
    <row r="4317" spans="3:3">
      <c r="C4317" s="6"/>
    </row>
    <row r="4318" spans="3:3">
      <c r="C4318" s="6"/>
    </row>
    <row r="4319" spans="3:3">
      <c r="C4319" s="6"/>
    </row>
    <row r="4320" spans="3:3">
      <c r="C4320" s="6"/>
    </row>
    <row r="4321" spans="3:3">
      <c r="C4321" s="6"/>
    </row>
    <row r="4322" spans="3:3">
      <c r="C4322" s="6"/>
    </row>
    <row r="4323" spans="3:3">
      <c r="C4323" s="6"/>
    </row>
    <row r="4324" spans="3:3">
      <c r="C4324" s="6"/>
    </row>
    <row r="4325" spans="3:3">
      <c r="C4325" s="6"/>
    </row>
    <row r="4326" spans="3:3">
      <c r="C4326" s="6"/>
    </row>
    <row r="4327" spans="3:3">
      <c r="C4327" s="6"/>
    </row>
    <row r="4328" spans="3:3">
      <c r="C4328" s="6"/>
    </row>
    <row r="4329" spans="3:3">
      <c r="C4329" s="6"/>
    </row>
    <row r="4330" spans="3:3">
      <c r="C4330" s="6"/>
    </row>
    <row r="4331" spans="3:3">
      <c r="C4331" s="6"/>
    </row>
    <row r="4332" spans="3:3">
      <c r="C4332" s="6"/>
    </row>
    <row r="4333" spans="3:3">
      <c r="C4333" s="6"/>
    </row>
    <row r="4334" spans="3:3">
      <c r="C4334" s="6"/>
    </row>
    <row r="4335" spans="3:3">
      <c r="C4335" s="6"/>
    </row>
    <row r="4336" spans="3:3">
      <c r="C4336" s="6"/>
    </row>
    <row r="4337" spans="3:3">
      <c r="C4337" s="6"/>
    </row>
    <row r="4338" spans="3:3">
      <c r="C4338" s="6"/>
    </row>
    <row r="4339" spans="3:3">
      <c r="C4339" s="6"/>
    </row>
    <row r="4340" spans="3:3">
      <c r="C4340" s="6"/>
    </row>
    <row r="4341" spans="3:3">
      <c r="C4341" s="6"/>
    </row>
    <row r="4342" spans="3:3">
      <c r="C4342" s="6"/>
    </row>
    <row r="4343" spans="3:3">
      <c r="C4343" s="6"/>
    </row>
    <row r="4344" spans="3:3">
      <c r="C4344" s="6"/>
    </row>
    <row r="4345" spans="3:3">
      <c r="C4345" s="6"/>
    </row>
    <row r="4346" spans="3:3">
      <c r="C4346" s="6"/>
    </row>
    <row r="4347" spans="3:3">
      <c r="C4347" s="6"/>
    </row>
    <row r="4348" spans="3:3">
      <c r="C4348" s="6"/>
    </row>
    <row r="4349" spans="3:3">
      <c r="C4349" s="6"/>
    </row>
    <row r="4350" spans="3:3">
      <c r="C4350" s="6"/>
    </row>
    <row r="4351" spans="3:3">
      <c r="C4351" s="6"/>
    </row>
    <row r="4352" spans="3:3">
      <c r="C4352" s="6"/>
    </row>
    <row r="4353" spans="3:3">
      <c r="C4353" s="6"/>
    </row>
    <row r="4354" spans="3:3">
      <c r="C4354" s="6"/>
    </row>
    <row r="4355" spans="3:3">
      <c r="C4355" s="6"/>
    </row>
    <row r="4356" spans="3:3">
      <c r="C4356" s="6"/>
    </row>
    <row r="4357" spans="3:3">
      <c r="C4357" s="6"/>
    </row>
    <row r="4358" spans="3:3">
      <c r="C4358" s="6"/>
    </row>
    <row r="4359" spans="3:3">
      <c r="C4359" s="6"/>
    </row>
    <row r="4360" spans="3:3">
      <c r="C4360" s="6"/>
    </row>
    <row r="4361" spans="3:3">
      <c r="C4361" s="6"/>
    </row>
    <row r="4362" spans="3:3">
      <c r="C4362" s="6"/>
    </row>
    <row r="4363" spans="3:3">
      <c r="C4363" s="6"/>
    </row>
    <row r="4364" spans="3:3">
      <c r="C4364" s="6"/>
    </row>
    <row r="4365" spans="3:3">
      <c r="C4365" s="6"/>
    </row>
    <row r="4366" spans="3:3">
      <c r="C4366" s="6"/>
    </row>
    <row r="4367" spans="3:3">
      <c r="C4367" s="6"/>
    </row>
    <row r="4368" spans="3:3">
      <c r="C4368" s="6"/>
    </row>
    <row r="4369" spans="3:3">
      <c r="C4369" s="6"/>
    </row>
    <row r="4370" spans="3:3">
      <c r="C4370" s="6"/>
    </row>
    <row r="4371" spans="3:3">
      <c r="C4371" s="6"/>
    </row>
    <row r="4372" spans="3:3">
      <c r="C4372" s="6"/>
    </row>
    <row r="4373" spans="3:3">
      <c r="C4373" s="6"/>
    </row>
    <row r="4374" spans="3:3">
      <c r="C4374" s="6"/>
    </row>
    <row r="4375" spans="3:3">
      <c r="C4375" s="6"/>
    </row>
    <row r="4376" spans="3:3">
      <c r="C4376" s="6"/>
    </row>
    <row r="4377" spans="3:3">
      <c r="C4377" s="6"/>
    </row>
    <row r="4378" spans="3:3">
      <c r="C4378" s="6"/>
    </row>
    <row r="4379" spans="3:3">
      <c r="C4379" s="6"/>
    </row>
    <row r="4380" spans="3:3">
      <c r="C4380" s="6"/>
    </row>
    <row r="4381" spans="3:3">
      <c r="C4381" s="6"/>
    </row>
    <row r="4382" spans="3:3">
      <c r="C4382" s="6"/>
    </row>
    <row r="4383" spans="3:3">
      <c r="C4383" s="6"/>
    </row>
    <row r="4384" spans="3:3">
      <c r="C4384" s="6"/>
    </row>
    <row r="4385" spans="3:3">
      <c r="C4385" s="6"/>
    </row>
    <row r="4386" spans="3:3">
      <c r="C4386" s="6"/>
    </row>
    <row r="4387" spans="3:3">
      <c r="C4387" s="6"/>
    </row>
    <row r="4388" spans="3:3">
      <c r="C4388" s="6"/>
    </row>
    <row r="4389" spans="3:3">
      <c r="C4389" s="6"/>
    </row>
    <row r="4390" spans="3:3">
      <c r="C4390" s="6"/>
    </row>
    <row r="4391" spans="3:3">
      <c r="C4391" s="6"/>
    </row>
    <row r="4392" spans="3:3">
      <c r="C4392" s="6"/>
    </row>
    <row r="4393" spans="3:3">
      <c r="C4393" s="6"/>
    </row>
    <row r="4394" spans="3:3">
      <c r="C4394" s="6"/>
    </row>
    <row r="4395" spans="3:3">
      <c r="C4395" s="6"/>
    </row>
    <row r="4396" spans="3:3">
      <c r="C4396" s="6"/>
    </row>
    <row r="4397" spans="3:3">
      <c r="C4397" s="6"/>
    </row>
    <row r="4398" spans="3:3">
      <c r="C4398" s="6"/>
    </row>
    <row r="4399" spans="3:3">
      <c r="C4399" s="6"/>
    </row>
    <row r="4400" spans="3:3">
      <c r="C4400" s="6"/>
    </row>
    <row r="4401" spans="3:3">
      <c r="C4401" s="6"/>
    </row>
    <row r="4402" spans="3:3">
      <c r="C4402" s="6"/>
    </row>
    <row r="4403" spans="3:3">
      <c r="C4403" s="6"/>
    </row>
    <row r="4404" spans="3:3">
      <c r="C4404" s="6"/>
    </row>
    <row r="4405" spans="3:3">
      <c r="C4405" s="6"/>
    </row>
    <row r="4406" spans="3:3">
      <c r="C4406" s="6"/>
    </row>
    <row r="4407" spans="3:3">
      <c r="C4407" s="6"/>
    </row>
    <row r="4408" spans="3:3">
      <c r="C4408" s="6"/>
    </row>
    <row r="4409" spans="3:3">
      <c r="C4409" s="6"/>
    </row>
    <row r="4410" spans="3:3">
      <c r="C4410" s="6"/>
    </row>
    <row r="4411" spans="3:3">
      <c r="C4411" s="6"/>
    </row>
    <row r="4412" spans="3:3">
      <c r="C4412" s="6"/>
    </row>
    <row r="4413" spans="3:3">
      <c r="C4413" s="6"/>
    </row>
    <row r="4414" spans="3:3">
      <c r="C4414" s="6"/>
    </row>
    <row r="4415" spans="3:3">
      <c r="C4415" s="6"/>
    </row>
    <row r="4416" spans="3:3">
      <c r="C4416" s="6"/>
    </row>
    <row r="4417" spans="3:3">
      <c r="C4417" s="6"/>
    </row>
    <row r="4418" spans="3:3">
      <c r="C4418" s="6"/>
    </row>
    <row r="4419" spans="3:3">
      <c r="C4419" s="6"/>
    </row>
    <row r="4420" spans="3:3">
      <c r="C4420" s="6"/>
    </row>
    <row r="4421" spans="3:3">
      <c r="C4421" s="6"/>
    </row>
    <row r="4422" spans="3:3">
      <c r="C4422" s="6"/>
    </row>
    <row r="4423" spans="3:3">
      <c r="C4423" s="6"/>
    </row>
    <row r="4424" spans="3:3">
      <c r="C4424" s="6"/>
    </row>
    <row r="4425" spans="3:3">
      <c r="C4425" s="6"/>
    </row>
    <row r="4426" spans="3:3">
      <c r="C4426" s="6"/>
    </row>
    <row r="4427" spans="3:3">
      <c r="C4427" s="6"/>
    </row>
    <row r="4428" spans="3:3">
      <c r="C4428" s="6"/>
    </row>
    <row r="4429" spans="3:3">
      <c r="C4429" s="6"/>
    </row>
    <row r="4430" spans="3:3">
      <c r="C4430" s="6"/>
    </row>
    <row r="4431" spans="3:3">
      <c r="C4431" s="6"/>
    </row>
    <row r="4432" spans="3:3">
      <c r="C4432" s="6"/>
    </row>
    <row r="4433" spans="3:3">
      <c r="C4433" s="6"/>
    </row>
    <row r="4434" spans="3:3">
      <c r="C4434" s="6"/>
    </row>
    <row r="4435" spans="3:3">
      <c r="C4435" s="6"/>
    </row>
    <row r="4436" spans="3:3">
      <c r="C4436" s="6"/>
    </row>
    <row r="4437" spans="3:3">
      <c r="C4437" s="6"/>
    </row>
    <row r="4438" spans="3:3">
      <c r="C4438" s="6"/>
    </row>
    <row r="4439" spans="3:3">
      <c r="C4439" s="6"/>
    </row>
    <row r="4440" spans="3:3">
      <c r="C4440" s="6"/>
    </row>
    <row r="4441" spans="3:3">
      <c r="C4441" s="6"/>
    </row>
    <row r="4442" spans="3:3">
      <c r="C4442" s="6"/>
    </row>
    <row r="4443" spans="3:3">
      <c r="C4443" s="6"/>
    </row>
    <row r="4444" spans="3:3">
      <c r="C4444" s="6"/>
    </row>
    <row r="4445" spans="3:3">
      <c r="C4445" s="6"/>
    </row>
    <row r="4446" spans="3:3">
      <c r="C4446" s="6"/>
    </row>
    <row r="4447" spans="3:3">
      <c r="C4447" s="6"/>
    </row>
    <row r="4448" spans="3:3">
      <c r="C4448" s="6"/>
    </row>
    <row r="4449" spans="3:3">
      <c r="C4449" s="6"/>
    </row>
    <row r="4450" spans="3:3">
      <c r="C4450" s="6"/>
    </row>
    <row r="4451" spans="3:3">
      <c r="C4451" s="6"/>
    </row>
    <row r="4452" spans="3:3">
      <c r="C4452" s="6"/>
    </row>
    <row r="4453" spans="3:3">
      <c r="C4453" s="6"/>
    </row>
    <row r="4454" spans="3:3">
      <c r="C4454" s="6"/>
    </row>
    <row r="4455" spans="3:3">
      <c r="C4455" s="6"/>
    </row>
    <row r="4456" spans="3:3">
      <c r="C4456" s="6"/>
    </row>
    <row r="4457" spans="3:3">
      <c r="C4457" s="6"/>
    </row>
    <row r="4458" spans="3:3">
      <c r="C4458" s="6"/>
    </row>
    <row r="4459" spans="3:3">
      <c r="C4459" s="6"/>
    </row>
    <row r="4460" spans="3:3">
      <c r="C4460" s="6"/>
    </row>
    <row r="4461" spans="3:3">
      <c r="C4461" s="6"/>
    </row>
    <row r="4462" spans="3:3">
      <c r="C4462" s="6"/>
    </row>
    <row r="4463" spans="3:3">
      <c r="C4463" s="6"/>
    </row>
    <row r="4464" spans="3:3">
      <c r="C4464" s="6"/>
    </row>
    <row r="4465" spans="3:3">
      <c r="C4465" s="6"/>
    </row>
    <row r="4466" spans="3:3">
      <c r="C4466" s="6"/>
    </row>
    <row r="4467" spans="3:3">
      <c r="C4467" s="6"/>
    </row>
    <row r="4468" spans="3:3">
      <c r="C4468" s="6"/>
    </row>
    <row r="4469" spans="3:3">
      <c r="C4469" s="6"/>
    </row>
    <row r="4470" spans="3:3">
      <c r="C4470" s="6"/>
    </row>
    <row r="4471" spans="3:3">
      <c r="C4471" s="6"/>
    </row>
    <row r="4472" spans="3:3">
      <c r="C4472" s="6"/>
    </row>
    <row r="4473" spans="3:3">
      <c r="C4473" s="6"/>
    </row>
    <row r="4474" spans="3:3">
      <c r="C4474" s="6"/>
    </row>
    <row r="4475" spans="3:3">
      <c r="C4475" s="6"/>
    </row>
    <row r="4476" spans="3:3">
      <c r="C4476" s="6"/>
    </row>
    <row r="4477" spans="3:3">
      <c r="C4477" s="6"/>
    </row>
    <row r="4478" spans="3:3">
      <c r="C4478" s="6"/>
    </row>
    <row r="4479" spans="3:3">
      <c r="C4479" s="6"/>
    </row>
    <row r="4480" spans="3:3">
      <c r="C4480" s="6"/>
    </row>
    <row r="4481" spans="3:3">
      <c r="C4481" s="6"/>
    </row>
    <row r="4482" spans="3:3">
      <c r="C4482" s="6"/>
    </row>
    <row r="4483" spans="3:3">
      <c r="C4483" s="6"/>
    </row>
    <row r="4484" spans="3:3">
      <c r="C4484" s="6"/>
    </row>
    <row r="4485" spans="3:3">
      <c r="C4485" s="6"/>
    </row>
    <row r="4486" spans="3:3">
      <c r="C4486" s="6"/>
    </row>
    <row r="4487" spans="3:3">
      <c r="C4487" s="6"/>
    </row>
    <row r="4488" spans="3:3">
      <c r="C4488" s="6"/>
    </row>
    <row r="4489" spans="3:3">
      <c r="C4489" s="6"/>
    </row>
    <row r="4490" spans="3:3">
      <c r="C4490" s="6"/>
    </row>
    <row r="4491" spans="3:3">
      <c r="C4491" s="6"/>
    </row>
    <row r="4492" spans="3:3">
      <c r="C4492" s="6"/>
    </row>
    <row r="4493" spans="3:3">
      <c r="C4493" s="6"/>
    </row>
    <row r="4494" spans="3:3">
      <c r="C4494" s="6"/>
    </row>
    <row r="4495" spans="3:3">
      <c r="C4495" s="6"/>
    </row>
    <row r="4496" spans="3:3">
      <c r="C4496" s="6"/>
    </row>
    <row r="4497" spans="3:3">
      <c r="C4497" s="6"/>
    </row>
    <row r="4498" spans="3:3">
      <c r="C4498" s="6"/>
    </row>
    <row r="4499" spans="3:3">
      <c r="C4499" s="6"/>
    </row>
    <row r="4500" spans="3:3">
      <c r="C4500" s="6"/>
    </row>
    <row r="4501" spans="3:3">
      <c r="C4501" s="6"/>
    </row>
    <row r="4502" spans="3:3">
      <c r="C4502" s="6"/>
    </row>
    <row r="4503" spans="3:3">
      <c r="C4503" s="6"/>
    </row>
    <row r="4504" spans="3:3">
      <c r="C4504" s="6"/>
    </row>
    <row r="4505" spans="3:3">
      <c r="C4505" s="6"/>
    </row>
    <row r="4506" spans="3:3">
      <c r="C4506" s="6"/>
    </row>
    <row r="4507" spans="3:3">
      <c r="C4507" s="6"/>
    </row>
    <row r="4508" spans="3:3">
      <c r="C4508" s="6"/>
    </row>
    <row r="4509" spans="3:3">
      <c r="C4509" s="6"/>
    </row>
    <row r="4510" spans="3:3">
      <c r="C4510" s="6"/>
    </row>
    <row r="4511" spans="3:3">
      <c r="C4511" s="6"/>
    </row>
    <row r="4512" spans="3:3">
      <c r="C4512" s="6"/>
    </row>
    <row r="4513" spans="3:3">
      <c r="C4513" s="6"/>
    </row>
    <row r="4514" spans="3:3">
      <c r="C4514" s="6"/>
    </row>
    <row r="4515" spans="3:3">
      <c r="C4515" s="6"/>
    </row>
    <row r="4516" spans="3:3">
      <c r="C4516" s="6"/>
    </row>
    <row r="4517" spans="3:3">
      <c r="C4517" s="6"/>
    </row>
    <row r="4518" spans="3:3">
      <c r="C4518" s="6"/>
    </row>
    <row r="4519" spans="3:3">
      <c r="C4519" s="6"/>
    </row>
    <row r="4520" spans="3:3">
      <c r="C4520" s="6"/>
    </row>
    <row r="4521" spans="3:3">
      <c r="C4521" s="6"/>
    </row>
    <row r="4522" spans="3:3">
      <c r="C4522" s="6"/>
    </row>
    <row r="4523" spans="3:3">
      <c r="C4523" s="6"/>
    </row>
    <row r="4524" spans="3:3">
      <c r="C4524" s="6"/>
    </row>
    <row r="4525" spans="3:3">
      <c r="C4525" s="6"/>
    </row>
    <row r="4526" spans="3:3">
      <c r="C4526" s="6"/>
    </row>
    <row r="4527" spans="3:3">
      <c r="C4527" s="6"/>
    </row>
    <row r="4528" spans="3:3">
      <c r="C4528" s="6"/>
    </row>
    <row r="4529" spans="3:3">
      <c r="C4529" s="6"/>
    </row>
    <row r="4530" spans="3:3">
      <c r="C4530" s="6"/>
    </row>
    <row r="4531" spans="3:3">
      <c r="C4531" s="6"/>
    </row>
    <row r="4532" spans="3:3">
      <c r="C4532" s="6"/>
    </row>
    <row r="4533" spans="3:3">
      <c r="C4533" s="6"/>
    </row>
    <row r="4534" spans="3:3">
      <c r="C4534" s="6"/>
    </row>
    <row r="4535" spans="3:3">
      <c r="C4535" s="6"/>
    </row>
    <row r="4536" spans="3:3">
      <c r="C4536" s="6"/>
    </row>
    <row r="4537" spans="3:3">
      <c r="C4537" s="6"/>
    </row>
    <row r="4538" spans="3:3">
      <c r="C4538" s="6"/>
    </row>
    <row r="4539" spans="3:3">
      <c r="C4539" s="6"/>
    </row>
    <row r="4540" spans="3:3">
      <c r="C4540" s="6"/>
    </row>
    <row r="4541" spans="3:3">
      <c r="C4541" s="6"/>
    </row>
    <row r="4542" spans="3:3">
      <c r="C4542" s="6"/>
    </row>
    <row r="4543" spans="3:3">
      <c r="C4543" s="6"/>
    </row>
    <row r="4544" spans="3:3">
      <c r="C4544" s="6"/>
    </row>
    <row r="4545" spans="3:3">
      <c r="C4545" s="6"/>
    </row>
    <row r="4546" spans="3:3">
      <c r="C4546" s="6"/>
    </row>
    <row r="4547" spans="3:3">
      <c r="C4547" s="6"/>
    </row>
    <row r="4548" spans="3:3">
      <c r="C4548" s="6"/>
    </row>
    <row r="4549" spans="3:3">
      <c r="C4549" s="6"/>
    </row>
    <row r="4550" spans="3:3">
      <c r="C4550" s="6"/>
    </row>
    <row r="4551" spans="3:3">
      <c r="C4551" s="6"/>
    </row>
    <row r="4552" spans="3:3">
      <c r="C4552" s="6"/>
    </row>
    <row r="4553" spans="3:3">
      <c r="C4553" s="6"/>
    </row>
    <row r="4554" spans="3:3">
      <c r="C4554" s="6"/>
    </row>
    <row r="4555" spans="3:3">
      <c r="C4555" s="6"/>
    </row>
    <row r="4556" spans="3:3">
      <c r="C4556" s="6"/>
    </row>
    <row r="4557" spans="3:3">
      <c r="C4557" s="6"/>
    </row>
    <row r="4558" spans="3:3">
      <c r="C4558" s="6"/>
    </row>
    <row r="4559" spans="3:3">
      <c r="C4559" s="6"/>
    </row>
    <row r="4560" spans="3:3">
      <c r="C4560" s="6"/>
    </row>
    <row r="4561" spans="3:3">
      <c r="C4561" s="6"/>
    </row>
    <row r="4562" spans="3:3">
      <c r="C4562" s="6"/>
    </row>
    <row r="4563" spans="3:3">
      <c r="C4563" s="6"/>
    </row>
    <row r="4564" spans="3:3">
      <c r="C4564" s="6"/>
    </row>
    <row r="4565" spans="3:3">
      <c r="C4565" s="6"/>
    </row>
    <row r="4566" spans="3:3">
      <c r="C4566" s="6"/>
    </row>
    <row r="4567" spans="3:3">
      <c r="C4567" s="6"/>
    </row>
    <row r="4568" spans="3:3">
      <c r="C4568" s="6"/>
    </row>
    <row r="4569" spans="3:3">
      <c r="C4569" s="6"/>
    </row>
    <row r="4570" spans="3:3">
      <c r="C4570" s="6"/>
    </row>
    <row r="4571" spans="3:3">
      <c r="C4571" s="6"/>
    </row>
    <row r="4572" spans="3:3">
      <c r="C4572" s="6"/>
    </row>
    <row r="4573" spans="3:3">
      <c r="C4573" s="6"/>
    </row>
    <row r="4574" spans="3:3">
      <c r="C4574" s="6"/>
    </row>
    <row r="4575" spans="3:3">
      <c r="C4575" s="6"/>
    </row>
    <row r="4576" spans="3:3">
      <c r="C4576" s="6"/>
    </row>
    <row r="4577" spans="3:3">
      <c r="C4577" s="6"/>
    </row>
    <row r="4578" spans="3:3">
      <c r="C4578" s="6"/>
    </row>
    <row r="4579" spans="3:3">
      <c r="C4579" s="6"/>
    </row>
    <row r="4580" spans="3:3">
      <c r="C4580" s="6"/>
    </row>
    <row r="4581" spans="3:3">
      <c r="C4581" s="6"/>
    </row>
    <row r="4582" spans="3:3">
      <c r="C4582" s="6"/>
    </row>
    <row r="4583" spans="3:3">
      <c r="C4583" s="6"/>
    </row>
    <row r="4584" spans="3:3">
      <c r="C4584" s="6"/>
    </row>
    <row r="4585" spans="3:3">
      <c r="C4585" s="6"/>
    </row>
    <row r="4586" spans="3:3">
      <c r="C4586" s="6"/>
    </row>
    <row r="4587" spans="3:3">
      <c r="C4587" s="6"/>
    </row>
    <row r="4588" spans="3:3">
      <c r="C4588" s="6"/>
    </row>
    <row r="4589" spans="3:3">
      <c r="C4589" s="6"/>
    </row>
    <row r="4590" spans="3:3">
      <c r="C4590" s="6"/>
    </row>
    <row r="4591" spans="3:3">
      <c r="C4591" s="6"/>
    </row>
    <row r="4592" spans="3:3">
      <c r="C4592" s="6"/>
    </row>
    <row r="4593" spans="3:3">
      <c r="C4593" s="6"/>
    </row>
    <row r="4594" spans="3:3">
      <c r="C4594" s="6"/>
    </row>
    <row r="4595" spans="3:3">
      <c r="C4595" s="6"/>
    </row>
    <row r="4596" spans="3:3">
      <c r="C4596" s="6"/>
    </row>
    <row r="4597" spans="3:3">
      <c r="C4597" s="6"/>
    </row>
    <row r="4598" spans="3:3">
      <c r="C4598" s="6"/>
    </row>
    <row r="4599" spans="3:3">
      <c r="C4599" s="6"/>
    </row>
    <row r="4600" spans="3:3">
      <c r="C4600" s="6"/>
    </row>
    <row r="4601" spans="3:3">
      <c r="C4601" s="6"/>
    </row>
    <row r="4602" spans="3:3">
      <c r="C4602" s="6"/>
    </row>
    <row r="4603" spans="3:3">
      <c r="C4603" s="6"/>
    </row>
    <row r="4604" spans="3:3">
      <c r="C4604" s="6"/>
    </row>
    <row r="4605" spans="3:3">
      <c r="C4605" s="6"/>
    </row>
    <row r="4606" spans="3:3">
      <c r="C4606" s="6"/>
    </row>
    <row r="4607" spans="3:3">
      <c r="C4607" s="6"/>
    </row>
    <row r="4608" spans="3:3">
      <c r="C4608" s="6"/>
    </row>
    <row r="4609" spans="3:3">
      <c r="C4609" s="6"/>
    </row>
    <row r="4610" spans="3:3">
      <c r="C4610" s="6"/>
    </row>
    <row r="4611" spans="3:3">
      <c r="C4611" s="6"/>
    </row>
    <row r="4612" spans="3:3">
      <c r="C4612" s="6"/>
    </row>
    <row r="4613" spans="3:3">
      <c r="C4613" s="6"/>
    </row>
    <row r="4614" spans="3:3">
      <c r="C4614" s="6"/>
    </row>
    <row r="4615" spans="3:3">
      <c r="C4615" s="6"/>
    </row>
    <row r="4616" spans="3:3">
      <c r="C4616" s="6"/>
    </row>
    <row r="4617" spans="3:3">
      <c r="C4617" s="6"/>
    </row>
    <row r="4618" spans="3:3">
      <c r="C4618" s="6"/>
    </row>
    <row r="4619" spans="3:3">
      <c r="C4619" s="6"/>
    </row>
    <row r="4620" spans="3:3">
      <c r="C4620" s="6"/>
    </row>
    <row r="4621" spans="3:3">
      <c r="C4621" s="6"/>
    </row>
    <row r="4622" spans="3:3">
      <c r="C4622" s="6"/>
    </row>
    <row r="4623" spans="3:3">
      <c r="C4623" s="6"/>
    </row>
    <row r="4624" spans="3:3">
      <c r="C4624" s="6"/>
    </row>
    <row r="4625" spans="3:3">
      <c r="C4625" s="6"/>
    </row>
    <row r="4626" spans="3:3">
      <c r="C4626" s="6"/>
    </row>
    <row r="4627" spans="3:3">
      <c r="C4627" s="6"/>
    </row>
    <row r="4628" spans="3:3">
      <c r="C4628" s="6"/>
    </row>
    <row r="4629" spans="3:3">
      <c r="C4629" s="6"/>
    </row>
    <row r="4630" spans="3:3">
      <c r="C4630" s="6"/>
    </row>
    <row r="4631" spans="3:3">
      <c r="C4631" s="6"/>
    </row>
    <row r="4632" spans="3:3">
      <c r="C4632" s="6"/>
    </row>
    <row r="4633" spans="3:3">
      <c r="C4633" s="6"/>
    </row>
    <row r="4634" spans="3:3">
      <c r="C4634" s="6"/>
    </row>
    <row r="4635" spans="3:3">
      <c r="C4635" s="6"/>
    </row>
    <row r="4636" spans="3:3">
      <c r="C4636" s="6"/>
    </row>
    <row r="4637" spans="3:3">
      <c r="C4637" s="6"/>
    </row>
    <row r="4638" spans="3:3">
      <c r="C4638" s="6"/>
    </row>
    <row r="4639" spans="3:3">
      <c r="C4639" s="6"/>
    </row>
    <row r="4640" spans="3:3">
      <c r="C4640" s="6"/>
    </row>
    <row r="4641" spans="3:3">
      <c r="C4641" s="6"/>
    </row>
    <row r="4642" spans="3:3">
      <c r="C4642" s="6"/>
    </row>
    <row r="4643" spans="3:3">
      <c r="C4643" s="6"/>
    </row>
    <row r="4644" spans="3:3">
      <c r="C4644" s="6"/>
    </row>
    <row r="4645" spans="3:3">
      <c r="C4645" s="6"/>
    </row>
    <row r="4646" spans="3:3">
      <c r="C4646" s="6"/>
    </row>
    <row r="4647" spans="3:3">
      <c r="C4647" s="6"/>
    </row>
    <row r="4648" spans="3:3">
      <c r="C4648" s="6"/>
    </row>
    <row r="4649" spans="3:3">
      <c r="C4649" s="6"/>
    </row>
    <row r="4650" spans="3:3">
      <c r="C4650" s="6"/>
    </row>
    <row r="4651" spans="3:3">
      <c r="C4651" s="6"/>
    </row>
    <row r="4652" spans="3:3">
      <c r="C4652" s="6"/>
    </row>
    <row r="4653" spans="3:3">
      <c r="C4653" s="6"/>
    </row>
    <row r="4654" spans="3:3">
      <c r="C4654" s="6"/>
    </row>
    <row r="4655" spans="3:3">
      <c r="C4655" s="6"/>
    </row>
    <row r="4656" spans="3:3">
      <c r="C4656" s="6"/>
    </row>
    <row r="4657" spans="3:3">
      <c r="C4657" s="6"/>
    </row>
    <row r="4658" spans="3:3">
      <c r="C4658" s="6"/>
    </row>
    <row r="4659" spans="3:3">
      <c r="C4659" s="6"/>
    </row>
    <row r="4660" spans="3:3">
      <c r="C4660" s="6"/>
    </row>
    <row r="4661" spans="3:3">
      <c r="C4661" s="6"/>
    </row>
    <row r="4662" spans="3:3">
      <c r="C4662" s="6"/>
    </row>
    <row r="4663" spans="3:3">
      <c r="C4663" s="6"/>
    </row>
    <row r="4664" spans="3:3">
      <c r="C4664" s="6"/>
    </row>
    <row r="4665" spans="3:3">
      <c r="C4665" s="6"/>
    </row>
    <row r="4666" spans="3:3">
      <c r="C4666" s="6"/>
    </row>
    <row r="4667" spans="3:3">
      <c r="C4667" s="6"/>
    </row>
    <row r="4668" spans="3:3">
      <c r="C4668" s="6"/>
    </row>
    <row r="4669" spans="3:3">
      <c r="C4669" s="6"/>
    </row>
    <row r="4670" spans="3:3">
      <c r="C4670" s="6"/>
    </row>
    <row r="4671" spans="3:3">
      <c r="C4671" s="6"/>
    </row>
    <row r="4672" spans="3:3">
      <c r="C4672" s="6"/>
    </row>
    <row r="4673" spans="3:3">
      <c r="C4673" s="6"/>
    </row>
    <row r="4674" spans="3:3">
      <c r="C4674" s="6"/>
    </row>
    <row r="4675" spans="3:3">
      <c r="C4675" s="6"/>
    </row>
    <row r="4676" spans="3:3">
      <c r="C4676" s="6"/>
    </row>
    <row r="4677" spans="3:3">
      <c r="C4677" s="6"/>
    </row>
    <row r="4678" spans="3:3">
      <c r="C4678" s="6"/>
    </row>
    <row r="4679" spans="3:3">
      <c r="C4679" s="6"/>
    </row>
    <row r="4680" spans="3:3">
      <c r="C4680" s="6"/>
    </row>
    <row r="4681" spans="3:3">
      <c r="C4681" s="6"/>
    </row>
    <row r="4682" spans="3:3">
      <c r="C4682" s="6"/>
    </row>
    <row r="4683" spans="3:3">
      <c r="C4683" s="6"/>
    </row>
    <row r="4684" spans="3:3">
      <c r="C4684" s="6"/>
    </row>
    <row r="4685" spans="3:3">
      <c r="C4685" s="6"/>
    </row>
    <row r="4686" spans="3:3">
      <c r="C4686" s="6"/>
    </row>
    <row r="4687" spans="3:3">
      <c r="C4687" s="6"/>
    </row>
    <row r="4688" spans="3:3">
      <c r="C4688" s="6"/>
    </row>
    <row r="4689" spans="3:3">
      <c r="C4689" s="6"/>
    </row>
    <row r="4690" spans="3:3">
      <c r="C4690" s="6"/>
    </row>
    <row r="4691" spans="3:3">
      <c r="C4691" s="6"/>
    </row>
    <row r="4692" spans="3:3">
      <c r="C4692" s="6"/>
    </row>
    <row r="4693" spans="3:3">
      <c r="C4693" s="6"/>
    </row>
    <row r="4694" spans="3:3">
      <c r="C4694" s="6"/>
    </row>
    <row r="4695" spans="3:3">
      <c r="C4695" s="6"/>
    </row>
    <row r="4696" spans="3:3">
      <c r="C4696" s="6"/>
    </row>
    <row r="4697" spans="3:3">
      <c r="C4697" s="6"/>
    </row>
    <row r="4698" spans="3:3">
      <c r="C4698" s="6"/>
    </row>
    <row r="4699" spans="3:3">
      <c r="C4699" s="6"/>
    </row>
    <row r="4700" spans="3:3">
      <c r="C4700" s="6"/>
    </row>
    <row r="4701" spans="3:3">
      <c r="C4701" s="6"/>
    </row>
    <row r="4702" spans="3:3">
      <c r="C4702" s="6"/>
    </row>
    <row r="4703" spans="3:3">
      <c r="C4703" s="6"/>
    </row>
    <row r="4704" spans="3:3">
      <c r="C4704" s="6"/>
    </row>
    <row r="4705" spans="3:3">
      <c r="C4705" s="6"/>
    </row>
    <row r="4706" spans="3:3">
      <c r="C4706" s="6"/>
    </row>
    <row r="4707" spans="3:3">
      <c r="C4707" s="6"/>
    </row>
    <row r="4708" spans="3:3">
      <c r="C4708" s="6"/>
    </row>
    <row r="4709" spans="3:3">
      <c r="C4709" s="6"/>
    </row>
    <row r="4710" spans="3:3">
      <c r="C4710" s="6"/>
    </row>
    <row r="4711" spans="3:3">
      <c r="C4711" s="6"/>
    </row>
    <row r="4712" spans="3:3">
      <c r="C4712" s="6"/>
    </row>
    <row r="4713" spans="3:3">
      <c r="C4713" s="6"/>
    </row>
    <row r="4714" spans="3:3">
      <c r="C4714" s="6"/>
    </row>
    <row r="4715" spans="3:3">
      <c r="C4715" s="6"/>
    </row>
    <row r="4716" spans="3:3">
      <c r="C4716" s="6"/>
    </row>
    <row r="4717" spans="3:3">
      <c r="C4717" s="6"/>
    </row>
    <row r="4718" spans="3:3">
      <c r="C4718" s="6"/>
    </row>
    <row r="4719" spans="3:3">
      <c r="C4719" s="6"/>
    </row>
    <row r="4720" spans="3:3">
      <c r="C4720" s="6"/>
    </row>
    <row r="4721" spans="3:3">
      <c r="C4721" s="6"/>
    </row>
    <row r="4722" spans="3:3">
      <c r="C4722" s="6"/>
    </row>
    <row r="4723" spans="3:3">
      <c r="C4723" s="6"/>
    </row>
    <row r="4724" spans="3:3">
      <c r="C4724" s="6"/>
    </row>
    <row r="4725" spans="3:3">
      <c r="C4725" s="6"/>
    </row>
    <row r="4726" spans="3:3">
      <c r="C4726" s="6"/>
    </row>
    <row r="4727" spans="3:3">
      <c r="C4727" s="6"/>
    </row>
    <row r="4728" spans="3:3">
      <c r="C4728" s="6"/>
    </row>
    <row r="4729" spans="3:3">
      <c r="C4729" s="6"/>
    </row>
    <row r="4730" spans="3:3">
      <c r="C4730" s="6"/>
    </row>
    <row r="4731" spans="3:3">
      <c r="C4731" s="6"/>
    </row>
    <row r="4732" spans="3:3">
      <c r="C4732" s="6"/>
    </row>
    <row r="4733" spans="3:3">
      <c r="C4733" s="6"/>
    </row>
    <row r="4734" spans="3:3">
      <c r="C4734" s="6"/>
    </row>
    <row r="4735" spans="3:3">
      <c r="C4735" s="6"/>
    </row>
    <row r="4736" spans="3:3">
      <c r="C4736" s="6"/>
    </row>
    <row r="4737" spans="3:3">
      <c r="C4737" s="6"/>
    </row>
    <row r="4738" spans="3:3">
      <c r="C4738" s="6"/>
    </row>
    <row r="4739" spans="3:3">
      <c r="C4739" s="6"/>
    </row>
    <row r="4740" spans="3:3">
      <c r="C4740" s="6"/>
    </row>
    <row r="4741" spans="3:3">
      <c r="C4741" s="6"/>
    </row>
    <row r="4742" spans="3:3">
      <c r="C4742" s="6"/>
    </row>
    <row r="4743" spans="3:3">
      <c r="C4743" s="6"/>
    </row>
    <row r="4744" spans="3:3">
      <c r="C4744" s="6"/>
    </row>
    <row r="4745" spans="3:3">
      <c r="C4745" s="6"/>
    </row>
    <row r="4746" spans="3:3">
      <c r="C4746" s="6"/>
    </row>
    <row r="4747" spans="3:3">
      <c r="C4747" s="6"/>
    </row>
    <row r="4748" spans="3:3">
      <c r="C4748" s="6"/>
    </row>
    <row r="4749" spans="3:3">
      <c r="C4749" s="6"/>
    </row>
    <row r="4750" spans="3:3">
      <c r="C4750" s="6"/>
    </row>
    <row r="4751" spans="3:3">
      <c r="C4751" s="6"/>
    </row>
    <row r="4752" spans="3:3">
      <c r="C4752" s="6"/>
    </row>
    <row r="4753" spans="3:3">
      <c r="C4753" s="6"/>
    </row>
    <row r="4754" spans="3:3">
      <c r="C4754" s="6"/>
    </row>
    <row r="4755" spans="3:3">
      <c r="C4755" s="6"/>
    </row>
    <row r="4756" spans="3:3">
      <c r="C4756" s="6"/>
    </row>
    <row r="4757" spans="3:3">
      <c r="C4757" s="6"/>
    </row>
    <row r="4758" spans="3:3">
      <c r="C4758" s="6"/>
    </row>
    <row r="4759" spans="3:3">
      <c r="C4759" s="6"/>
    </row>
    <row r="4760" spans="3:3">
      <c r="C4760" s="6"/>
    </row>
    <row r="4761" spans="3:3">
      <c r="C4761" s="6"/>
    </row>
    <row r="4762" spans="3:3">
      <c r="C4762" s="6"/>
    </row>
    <row r="4763" spans="3:3">
      <c r="C4763" s="6"/>
    </row>
    <row r="4764" spans="3:3">
      <c r="C4764" s="6"/>
    </row>
    <row r="4765" spans="3:3">
      <c r="C4765" s="6"/>
    </row>
    <row r="4766" spans="3:3">
      <c r="C4766" s="6"/>
    </row>
    <row r="4767" spans="3:3">
      <c r="C4767" s="6"/>
    </row>
    <row r="4768" spans="3:3">
      <c r="C4768" s="6"/>
    </row>
    <row r="4769" spans="3:3">
      <c r="C4769" s="6"/>
    </row>
    <row r="4770" spans="3:3">
      <c r="C4770" s="6"/>
    </row>
    <row r="4771" spans="3:3">
      <c r="C4771" s="6"/>
    </row>
    <row r="4772" spans="3:3">
      <c r="C4772" s="6"/>
    </row>
    <row r="4773" spans="3:3">
      <c r="C4773" s="6"/>
    </row>
    <row r="4774" spans="3:3">
      <c r="C4774" s="6"/>
    </row>
    <row r="4775" spans="3:3">
      <c r="C4775" s="6"/>
    </row>
    <row r="4776" spans="3:3">
      <c r="C4776" s="6"/>
    </row>
    <row r="4777" spans="3:3">
      <c r="C4777" s="6"/>
    </row>
    <row r="4778" spans="3:3">
      <c r="C4778" s="6"/>
    </row>
    <row r="4779" spans="3:3">
      <c r="C4779" s="6"/>
    </row>
    <row r="4780" spans="3:3">
      <c r="C4780" s="6"/>
    </row>
    <row r="4781" spans="3:3">
      <c r="C4781" s="6"/>
    </row>
    <row r="4782" spans="3:3">
      <c r="C4782" s="6"/>
    </row>
    <row r="4783" spans="3:3">
      <c r="C4783" s="6"/>
    </row>
    <row r="4784" spans="3:3">
      <c r="C4784" s="6"/>
    </row>
    <row r="4785" spans="3:3">
      <c r="C4785" s="6"/>
    </row>
    <row r="4786" spans="3:3">
      <c r="C4786" s="6"/>
    </row>
    <row r="4787" spans="3:3">
      <c r="C4787" s="6"/>
    </row>
    <row r="4788" spans="3:3">
      <c r="C4788" s="6"/>
    </row>
    <row r="4789" spans="3:3">
      <c r="C4789" s="6"/>
    </row>
    <row r="4790" spans="3:3">
      <c r="C4790" s="6"/>
    </row>
    <row r="4791" spans="3:3">
      <c r="C4791" s="6"/>
    </row>
    <row r="4792" spans="3:3">
      <c r="C4792" s="6"/>
    </row>
    <row r="4793" spans="3:3">
      <c r="C4793" s="6"/>
    </row>
    <row r="4794" spans="3:3">
      <c r="C4794" s="6"/>
    </row>
    <row r="4795" spans="3:3">
      <c r="C4795" s="6"/>
    </row>
    <row r="4796" spans="3:3">
      <c r="C4796" s="6"/>
    </row>
    <row r="4797" spans="3:3">
      <c r="C4797" s="6"/>
    </row>
    <row r="4798" spans="3:3">
      <c r="C4798" s="6"/>
    </row>
    <row r="4799" spans="3:3">
      <c r="C4799" s="6"/>
    </row>
    <row r="4800" spans="3:3">
      <c r="C4800" s="6"/>
    </row>
    <row r="4801" spans="3:3">
      <c r="C4801" s="6"/>
    </row>
    <row r="4802" spans="3:3">
      <c r="C4802" s="6"/>
    </row>
    <row r="4803" spans="3:3">
      <c r="C4803" s="6"/>
    </row>
    <row r="4804" spans="3:3">
      <c r="C4804" s="6"/>
    </row>
    <row r="4805" spans="3:3">
      <c r="C4805" s="6"/>
    </row>
    <row r="4806" spans="3:3">
      <c r="C4806" s="6"/>
    </row>
    <row r="4807" spans="3:3">
      <c r="C4807" s="6"/>
    </row>
    <row r="4808" spans="3:3">
      <c r="C4808" s="6"/>
    </row>
    <row r="4809" spans="3:3">
      <c r="C4809" s="6"/>
    </row>
    <row r="4810" spans="3:3">
      <c r="C4810" s="6"/>
    </row>
    <row r="4811" spans="3:3">
      <c r="C4811" s="6"/>
    </row>
    <row r="4812" spans="3:3">
      <c r="C4812" s="6"/>
    </row>
    <row r="4813" spans="3:3">
      <c r="C4813" s="6"/>
    </row>
    <row r="4814" spans="3:3">
      <c r="C4814" s="6"/>
    </row>
    <row r="4815" spans="3:3">
      <c r="C4815" s="6"/>
    </row>
    <row r="4816" spans="3:3">
      <c r="C4816" s="6"/>
    </row>
    <row r="4817" spans="3:3">
      <c r="C4817" s="6"/>
    </row>
    <row r="4818" spans="3:3">
      <c r="C4818" s="6"/>
    </row>
    <row r="4819" spans="3:3">
      <c r="C4819" s="6"/>
    </row>
    <row r="4820" spans="3:3">
      <c r="C4820" s="6"/>
    </row>
    <row r="4821" spans="3:3">
      <c r="C4821" s="6"/>
    </row>
    <row r="4822" spans="3:3">
      <c r="C4822" s="6"/>
    </row>
    <row r="4823" spans="3:3">
      <c r="C4823" s="6"/>
    </row>
    <row r="4824" spans="3:3">
      <c r="C4824" s="6"/>
    </row>
    <row r="4825" spans="3:3">
      <c r="C4825" s="6"/>
    </row>
    <row r="4826" spans="3:3">
      <c r="C4826" s="6"/>
    </row>
    <row r="4827" spans="3:3">
      <c r="C4827" s="6"/>
    </row>
    <row r="4828" spans="3:3">
      <c r="C4828" s="6"/>
    </row>
    <row r="4829" spans="3:3">
      <c r="C4829" s="6"/>
    </row>
    <row r="4830" spans="3:3">
      <c r="C4830" s="6"/>
    </row>
    <row r="4831" spans="3:3">
      <c r="C4831" s="6"/>
    </row>
    <row r="4832" spans="3:3">
      <c r="C4832" s="6"/>
    </row>
    <row r="4833" spans="3:3">
      <c r="C4833" s="6"/>
    </row>
    <row r="4834" spans="3:3">
      <c r="C4834" s="6"/>
    </row>
    <row r="4835" spans="3:3">
      <c r="C4835" s="6"/>
    </row>
    <row r="4836" spans="3:3">
      <c r="C4836" s="6"/>
    </row>
    <row r="4837" spans="3:3">
      <c r="C4837" s="6"/>
    </row>
    <row r="4838" spans="3:3">
      <c r="C4838" s="6"/>
    </row>
    <row r="4839" spans="3:3">
      <c r="C4839" s="6"/>
    </row>
    <row r="4840" spans="3:3">
      <c r="C4840" s="6"/>
    </row>
    <row r="4841" spans="3:3">
      <c r="C4841" s="6"/>
    </row>
    <row r="4842" spans="3:3">
      <c r="C4842" s="6"/>
    </row>
    <row r="4843" spans="3:3">
      <c r="C4843" s="6"/>
    </row>
    <row r="4844" spans="3:3">
      <c r="C4844" s="6"/>
    </row>
    <row r="4845" spans="3:3">
      <c r="C4845" s="6"/>
    </row>
    <row r="4846" spans="3:3">
      <c r="C4846" s="6"/>
    </row>
    <row r="4847" spans="3:3">
      <c r="C4847" s="6"/>
    </row>
    <row r="4848" spans="3:3">
      <c r="C4848" s="6"/>
    </row>
    <row r="4849" spans="3:3">
      <c r="C4849" s="6"/>
    </row>
    <row r="4850" spans="3:3">
      <c r="C4850" s="6"/>
    </row>
    <row r="4851" spans="3:3">
      <c r="C4851" s="6"/>
    </row>
    <row r="4852" spans="3:3">
      <c r="C4852" s="6"/>
    </row>
    <row r="4853" spans="3:3">
      <c r="C4853" s="6"/>
    </row>
    <row r="4854" spans="3:3">
      <c r="C4854" s="6"/>
    </row>
    <row r="4855" spans="3:3">
      <c r="C4855" s="6"/>
    </row>
    <row r="4856" spans="3:3">
      <c r="C4856" s="6"/>
    </row>
    <row r="4857" spans="3:3">
      <c r="C4857" s="6"/>
    </row>
    <row r="4858" spans="3:3">
      <c r="C4858" s="6"/>
    </row>
    <row r="4859" spans="3:3">
      <c r="C4859" s="6"/>
    </row>
    <row r="4860" spans="3:3">
      <c r="C4860" s="6"/>
    </row>
    <row r="4861" spans="3:3">
      <c r="C4861" s="6"/>
    </row>
    <row r="4862" spans="3:3">
      <c r="C4862" s="6"/>
    </row>
    <row r="4863" spans="3:3">
      <c r="C4863" s="6"/>
    </row>
    <row r="4864" spans="3:3">
      <c r="C4864" s="6"/>
    </row>
    <row r="4865" spans="3:3">
      <c r="C4865" s="6"/>
    </row>
    <row r="4866" spans="3:3">
      <c r="C4866" s="6"/>
    </row>
    <row r="4867" spans="3:3">
      <c r="C4867" s="6"/>
    </row>
    <row r="4868" spans="3:3">
      <c r="C4868" s="6"/>
    </row>
    <row r="4869" spans="3:3">
      <c r="C4869" s="6"/>
    </row>
    <row r="4870" spans="3:3">
      <c r="C4870" s="6"/>
    </row>
    <row r="4871" spans="3:3">
      <c r="C4871" s="6"/>
    </row>
    <row r="4872" spans="3:3">
      <c r="C4872" s="6"/>
    </row>
    <row r="4873" spans="3:3">
      <c r="C4873" s="6"/>
    </row>
    <row r="4874" spans="3:3">
      <c r="C4874" s="6"/>
    </row>
    <row r="4875" spans="3:3">
      <c r="C4875" s="6"/>
    </row>
    <row r="4876" spans="3:3">
      <c r="C4876" s="6"/>
    </row>
    <row r="4877" spans="3:3">
      <c r="C4877" s="6"/>
    </row>
    <row r="4878" spans="3:3">
      <c r="C4878" s="6"/>
    </row>
    <row r="4879" spans="3:3">
      <c r="C4879" s="6"/>
    </row>
    <row r="4880" spans="3:3">
      <c r="C4880" s="6"/>
    </row>
    <row r="4881" spans="3:3">
      <c r="C4881" s="6"/>
    </row>
    <row r="4882" spans="3:3">
      <c r="C4882" s="6"/>
    </row>
  </sheetData>
  <mergeCells count="6">
    <mergeCell ref="A68:G72"/>
    <mergeCell ref="A1:F1"/>
    <mergeCell ref="B2:F2"/>
    <mergeCell ref="B3:F3"/>
    <mergeCell ref="B4:F4"/>
    <mergeCell ref="A67:C67"/>
  </mergeCells>
  <pageMargins left="0.59055118110236204" right="0.39370078740157499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0CF98-3568-4F88-9926-C7237F52F391}">
  <sheetPr>
    <tabColor rgb="FFFFC000"/>
  </sheetPr>
  <dimension ref="A2:J142"/>
  <sheetViews>
    <sheetView zoomScaleNormal="100" workbookViewId="0">
      <pane ySplit="8" topLeftCell="A122" activePane="bottomLeft" state="frozen"/>
      <selection pane="bottomLeft" activeCell="G137" sqref="G137:G140"/>
    </sheetView>
  </sheetViews>
  <sheetFormatPr defaultRowHeight="12.75"/>
  <cols>
    <col min="1" max="1" width="11.5703125" customWidth="1"/>
    <col min="2" max="2" width="96.28515625" customWidth="1"/>
    <col min="3" max="3" width="8.5703125" customWidth="1"/>
    <col min="4" max="8" width="15.5703125" customWidth="1"/>
    <col min="10" max="10" width="15.7109375" style="389" customWidth="1"/>
  </cols>
  <sheetData>
    <row r="2" spans="1:10" ht="25.7" customHeight="1">
      <c r="A2" s="8" t="s">
        <v>37</v>
      </c>
      <c r="B2" s="520" t="s">
        <v>1323</v>
      </c>
      <c r="C2" s="521"/>
      <c r="D2" s="521"/>
      <c r="E2" s="521"/>
      <c r="F2" s="522"/>
    </row>
    <row r="3" spans="1:10" ht="25.7" customHeight="1">
      <c r="A3" s="8" t="s">
        <v>36</v>
      </c>
      <c r="B3" s="520" t="s">
        <v>2112</v>
      </c>
      <c r="C3" s="521"/>
      <c r="D3" s="521"/>
      <c r="E3" s="521"/>
      <c r="F3" s="522"/>
    </row>
    <row r="4" spans="1:10" ht="25.7" customHeight="1">
      <c r="A4" s="37" t="s">
        <v>914</v>
      </c>
      <c r="B4" s="526" t="s">
        <v>1409</v>
      </c>
      <c r="C4" s="527"/>
      <c r="D4" s="527"/>
      <c r="E4" s="527"/>
      <c r="F4" s="528"/>
    </row>
    <row r="5" spans="1:10" ht="13.5" thickBot="1"/>
    <row r="6" spans="1:10" ht="15" thickBot="1">
      <c r="A6" s="550"/>
      <c r="B6" s="551"/>
      <c r="C6" s="551"/>
      <c r="D6" s="551"/>
      <c r="E6" s="551"/>
      <c r="F6" s="551"/>
      <c r="G6" s="551"/>
      <c r="H6" s="552"/>
      <c r="I6" s="47"/>
      <c r="J6" s="390"/>
    </row>
    <row r="7" spans="1:10" ht="15" thickBot="1">
      <c r="A7" s="49"/>
      <c r="B7" s="49"/>
      <c r="C7" s="49"/>
      <c r="D7" s="49"/>
      <c r="E7" s="49"/>
      <c r="F7" s="49"/>
      <c r="G7" s="49"/>
      <c r="H7" s="49"/>
      <c r="I7" s="47"/>
      <c r="J7" s="390"/>
    </row>
    <row r="8" spans="1:10" ht="24.75" thickBot="1">
      <c r="A8" s="50"/>
      <c r="B8" s="51" t="s">
        <v>1410</v>
      </c>
      <c r="C8" s="52" t="s">
        <v>1411</v>
      </c>
      <c r="D8" s="53" t="s">
        <v>1412</v>
      </c>
      <c r="E8" s="54" t="s">
        <v>1413</v>
      </c>
      <c r="F8" s="54" t="s">
        <v>1414</v>
      </c>
      <c r="G8" s="55" t="s">
        <v>1415</v>
      </c>
      <c r="H8" s="56" t="s">
        <v>1416</v>
      </c>
      <c r="I8" s="48"/>
      <c r="J8" s="391"/>
    </row>
    <row r="9" spans="1:10">
      <c r="A9" s="342" t="s">
        <v>42</v>
      </c>
      <c r="B9" s="553" t="s">
        <v>1417</v>
      </c>
      <c r="C9" s="553"/>
      <c r="D9" s="553"/>
      <c r="E9" s="553"/>
      <c r="F9" s="553"/>
      <c r="G9" s="553"/>
      <c r="H9" s="554"/>
      <c r="I9" s="48"/>
      <c r="J9" s="391"/>
    </row>
    <row r="10" spans="1:10" ht="18">
      <c r="A10" s="343" t="s">
        <v>1418</v>
      </c>
      <c r="B10" s="317" t="s">
        <v>1419</v>
      </c>
      <c r="C10" s="318"/>
      <c r="D10" s="318"/>
      <c r="E10" s="318"/>
      <c r="F10" s="318"/>
      <c r="G10" s="318"/>
      <c r="H10" s="344"/>
      <c r="I10" s="48"/>
      <c r="J10" s="391"/>
    </row>
    <row r="11" spans="1:10">
      <c r="A11" s="343" t="s">
        <v>1420</v>
      </c>
      <c r="B11" s="321" t="s">
        <v>1421</v>
      </c>
      <c r="C11" s="323" t="s">
        <v>1329</v>
      </c>
      <c r="D11" s="322">
        <v>87</v>
      </c>
      <c r="E11" s="472">
        <v>0</v>
      </c>
      <c r="F11" s="319">
        <f>D11*E11</f>
        <v>0</v>
      </c>
      <c r="G11" s="472">
        <v>0</v>
      </c>
      <c r="H11" s="345">
        <f>D11*G11</f>
        <v>0</v>
      </c>
      <c r="I11" s="48"/>
      <c r="J11" s="391"/>
    </row>
    <row r="12" spans="1:10">
      <c r="A12" s="343" t="s">
        <v>1422</v>
      </c>
      <c r="B12" s="321" t="s">
        <v>1423</v>
      </c>
      <c r="C12" s="323" t="s">
        <v>1329</v>
      </c>
      <c r="D12" s="322">
        <v>32</v>
      </c>
      <c r="E12" s="472">
        <v>0</v>
      </c>
      <c r="F12" s="319">
        <f t="shared" ref="F12:F75" si="0">D12*E12</f>
        <v>0</v>
      </c>
      <c r="G12" s="472">
        <v>0</v>
      </c>
      <c r="H12" s="345">
        <f t="shared" ref="H12:H75" si="1">D12*G12</f>
        <v>0</v>
      </c>
      <c r="I12" s="48"/>
      <c r="J12" s="391"/>
    </row>
    <row r="13" spans="1:10">
      <c r="A13" s="343" t="s">
        <v>1622</v>
      </c>
      <c r="B13" s="321" t="s">
        <v>2033</v>
      </c>
      <c r="C13" s="323" t="s">
        <v>1329</v>
      </c>
      <c r="D13" s="322">
        <v>5</v>
      </c>
      <c r="E13" s="472">
        <v>0</v>
      </c>
      <c r="F13" s="319">
        <f t="shared" si="0"/>
        <v>0</v>
      </c>
      <c r="G13" s="472">
        <v>0</v>
      </c>
      <c r="H13" s="345">
        <f t="shared" si="1"/>
        <v>0</v>
      </c>
      <c r="I13" s="48"/>
      <c r="J13" s="391"/>
    </row>
    <row r="14" spans="1:10">
      <c r="A14" s="343" t="s">
        <v>1424</v>
      </c>
      <c r="B14" s="321" t="s">
        <v>1425</v>
      </c>
      <c r="C14" s="323" t="s">
        <v>1329</v>
      </c>
      <c r="D14" s="322">
        <v>154</v>
      </c>
      <c r="E14" s="472">
        <v>0</v>
      </c>
      <c r="F14" s="319">
        <f t="shared" si="0"/>
        <v>0</v>
      </c>
      <c r="G14" s="472">
        <v>0</v>
      </c>
      <c r="H14" s="345">
        <f t="shared" si="1"/>
        <v>0</v>
      </c>
      <c r="I14" s="48"/>
      <c r="J14" s="391"/>
    </row>
    <row r="15" spans="1:10">
      <c r="A15" s="343" t="s">
        <v>1426</v>
      </c>
      <c r="B15" s="321" t="s">
        <v>1427</v>
      </c>
      <c r="C15" s="323" t="s">
        <v>1329</v>
      </c>
      <c r="D15" s="322">
        <v>283</v>
      </c>
      <c r="E15" s="472">
        <v>0</v>
      </c>
      <c r="F15" s="319">
        <f t="shared" si="0"/>
        <v>0</v>
      </c>
      <c r="G15" s="472">
        <v>0</v>
      </c>
      <c r="H15" s="345">
        <f t="shared" si="1"/>
        <v>0</v>
      </c>
      <c r="I15" s="48"/>
      <c r="J15" s="391"/>
    </row>
    <row r="16" spans="1:10">
      <c r="A16" s="343" t="s">
        <v>1625</v>
      </c>
      <c r="B16" s="321" t="s">
        <v>1429</v>
      </c>
      <c r="C16" s="323" t="s">
        <v>1329</v>
      </c>
      <c r="D16" s="322">
        <v>9</v>
      </c>
      <c r="E16" s="472">
        <v>0</v>
      </c>
      <c r="F16" s="319">
        <f t="shared" si="0"/>
        <v>0</v>
      </c>
      <c r="G16" s="472">
        <v>0</v>
      </c>
      <c r="H16" s="345">
        <f t="shared" si="1"/>
        <v>0</v>
      </c>
      <c r="I16" s="48"/>
      <c r="J16" s="391"/>
    </row>
    <row r="17" spans="1:10">
      <c r="A17" s="343" t="s">
        <v>1428</v>
      </c>
      <c r="B17" s="321" t="s">
        <v>2034</v>
      </c>
      <c r="C17" s="323" t="s">
        <v>1329</v>
      </c>
      <c r="D17" s="322">
        <v>0</v>
      </c>
      <c r="E17" s="472">
        <v>0</v>
      </c>
      <c r="F17" s="319">
        <f t="shared" si="0"/>
        <v>0</v>
      </c>
      <c r="G17" s="472">
        <v>0</v>
      </c>
      <c r="H17" s="345">
        <f t="shared" si="1"/>
        <v>0</v>
      </c>
      <c r="J17" s="391"/>
    </row>
    <row r="18" spans="1:10">
      <c r="A18" s="343" t="s">
        <v>1430</v>
      </c>
      <c r="B18" s="321" t="s">
        <v>1431</v>
      </c>
      <c r="C18" s="323" t="s">
        <v>1329</v>
      </c>
      <c r="D18" s="322">
        <v>2</v>
      </c>
      <c r="E18" s="472">
        <v>0</v>
      </c>
      <c r="F18" s="319">
        <f t="shared" si="0"/>
        <v>0</v>
      </c>
      <c r="G18" s="472">
        <v>0</v>
      </c>
      <c r="H18" s="345">
        <f t="shared" si="1"/>
        <v>0</v>
      </c>
      <c r="J18" s="391"/>
    </row>
    <row r="19" spans="1:10">
      <c r="A19" s="343" t="s">
        <v>1432</v>
      </c>
      <c r="B19" s="321" t="s">
        <v>1434</v>
      </c>
      <c r="C19" s="323" t="s">
        <v>1329</v>
      </c>
      <c r="D19" s="322">
        <v>34</v>
      </c>
      <c r="E19" s="472">
        <v>0</v>
      </c>
      <c r="F19" s="319">
        <f t="shared" si="0"/>
        <v>0</v>
      </c>
      <c r="G19" s="472">
        <v>0</v>
      </c>
      <c r="H19" s="345">
        <f t="shared" si="1"/>
        <v>0</v>
      </c>
      <c r="J19" s="391"/>
    </row>
    <row r="20" spans="1:10">
      <c r="A20" s="343" t="s">
        <v>1433</v>
      </c>
      <c r="B20" s="321" t="s">
        <v>2035</v>
      </c>
      <c r="C20" s="323" t="s">
        <v>1329</v>
      </c>
      <c r="D20" s="322">
        <v>5</v>
      </c>
      <c r="E20" s="472">
        <v>0</v>
      </c>
      <c r="F20" s="319">
        <f t="shared" si="0"/>
        <v>0</v>
      </c>
      <c r="G20" s="472">
        <v>0</v>
      </c>
      <c r="H20" s="345">
        <f t="shared" si="1"/>
        <v>0</v>
      </c>
      <c r="J20" s="391"/>
    </row>
    <row r="21" spans="1:10">
      <c r="A21" s="343" t="s">
        <v>1435</v>
      </c>
      <c r="B21" s="321" t="s">
        <v>1436</v>
      </c>
      <c r="C21" s="323" t="s">
        <v>1329</v>
      </c>
      <c r="D21" s="322">
        <v>32</v>
      </c>
      <c r="E21" s="472">
        <v>0</v>
      </c>
      <c r="F21" s="319">
        <f t="shared" si="0"/>
        <v>0</v>
      </c>
      <c r="G21" s="472">
        <v>0</v>
      </c>
      <c r="H21" s="345">
        <f t="shared" si="1"/>
        <v>0</v>
      </c>
      <c r="J21" s="391"/>
    </row>
    <row r="22" spans="1:10">
      <c r="A22" s="343" t="s">
        <v>1437</v>
      </c>
      <c r="B22" s="321" t="s">
        <v>1438</v>
      </c>
      <c r="C22" s="323" t="s">
        <v>1329</v>
      </c>
      <c r="D22" s="322">
        <v>46</v>
      </c>
      <c r="E22" s="472">
        <v>0</v>
      </c>
      <c r="F22" s="319">
        <f t="shared" si="0"/>
        <v>0</v>
      </c>
      <c r="G22" s="472">
        <v>0</v>
      </c>
      <c r="H22" s="345">
        <f t="shared" si="1"/>
        <v>0</v>
      </c>
      <c r="J22" s="391"/>
    </row>
    <row r="23" spans="1:10">
      <c r="A23" s="343" t="s">
        <v>1439</v>
      </c>
      <c r="B23" s="321" t="s">
        <v>1440</v>
      </c>
      <c r="C23" s="323" t="s">
        <v>1329</v>
      </c>
      <c r="D23" s="322">
        <v>7</v>
      </c>
      <c r="E23" s="472">
        <v>0</v>
      </c>
      <c r="F23" s="319">
        <f t="shared" si="0"/>
        <v>0</v>
      </c>
      <c r="G23" s="472">
        <v>0</v>
      </c>
      <c r="H23" s="345">
        <f t="shared" si="1"/>
        <v>0</v>
      </c>
      <c r="J23" s="391"/>
    </row>
    <row r="24" spans="1:10">
      <c r="A24" s="343" t="s">
        <v>1441</v>
      </c>
      <c r="B24" s="321" t="s">
        <v>1442</v>
      </c>
      <c r="C24" s="323" t="s">
        <v>1329</v>
      </c>
      <c r="D24" s="322">
        <v>80</v>
      </c>
      <c r="E24" s="472">
        <v>0</v>
      </c>
      <c r="F24" s="319">
        <f t="shared" si="0"/>
        <v>0</v>
      </c>
      <c r="G24" s="472">
        <v>0</v>
      </c>
      <c r="H24" s="345">
        <f t="shared" si="1"/>
        <v>0</v>
      </c>
      <c r="J24" s="391"/>
    </row>
    <row r="25" spans="1:10">
      <c r="A25" s="343" t="s">
        <v>1443</v>
      </c>
      <c r="B25" s="321" t="s">
        <v>1444</v>
      </c>
      <c r="C25" s="323" t="s">
        <v>1329</v>
      </c>
      <c r="D25" s="322">
        <v>40</v>
      </c>
      <c r="E25" s="472">
        <v>0</v>
      </c>
      <c r="F25" s="319">
        <f t="shared" si="0"/>
        <v>0</v>
      </c>
      <c r="G25" s="472">
        <v>0</v>
      </c>
      <c r="H25" s="345">
        <f t="shared" si="1"/>
        <v>0</v>
      </c>
      <c r="J25" s="391"/>
    </row>
    <row r="26" spans="1:10">
      <c r="A26" s="343" t="s">
        <v>1445</v>
      </c>
      <c r="B26" s="321" t="s">
        <v>1446</v>
      </c>
      <c r="C26" s="323" t="s">
        <v>1329</v>
      </c>
      <c r="D26" s="322">
        <v>22</v>
      </c>
      <c r="E26" s="472">
        <v>0</v>
      </c>
      <c r="F26" s="319">
        <f t="shared" si="0"/>
        <v>0</v>
      </c>
      <c r="G26" s="472">
        <v>0</v>
      </c>
      <c r="H26" s="345">
        <f t="shared" si="1"/>
        <v>0</v>
      </c>
      <c r="J26" s="391"/>
    </row>
    <row r="27" spans="1:10">
      <c r="A27" s="343" t="s">
        <v>1447</v>
      </c>
      <c r="B27" s="321" t="s">
        <v>1448</v>
      </c>
      <c r="C27" s="323" t="s">
        <v>1329</v>
      </c>
      <c r="D27" s="322">
        <v>59</v>
      </c>
      <c r="E27" s="472">
        <v>0</v>
      </c>
      <c r="F27" s="319">
        <f t="shared" si="0"/>
        <v>0</v>
      </c>
      <c r="G27" s="472">
        <v>0</v>
      </c>
      <c r="H27" s="345">
        <f t="shared" si="1"/>
        <v>0</v>
      </c>
      <c r="J27" s="391"/>
    </row>
    <row r="28" spans="1:10">
      <c r="A28" s="343" t="s">
        <v>1449</v>
      </c>
      <c r="B28" s="324" t="s">
        <v>1450</v>
      </c>
      <c r="C28" s="323" t="s">
        <v>1329</v>
      </c>
      <c r="D28" s="328">
        <v>7</v>
      </c>
      <c r="E28" s="472">
        <v>0</v>
      </c>
      <c r="F28" s="319">
        <f t="shared" si="0"/>
        <v>0</v>
      </c>
      <c r="G28" s="472">
        <v>0</v>
      </c>
      <c r="H28" s="345">
        <f t="shared" si="1"/>
        <v>0</v>
      </c>
      <c r="J28" s="391"/>
    </row>
    <row r="29" spans="1:10">
      <c r="A29" s="343" t="s">
        <v>1451</v>
      </c>
      <c r="B29" s="321" t="s">
        <v>1452</v>
      </c>
      <c r="C29" s="323" t="s">
        <v>1329</v>
      </c>
      <c r="D29" s="322">
        <v>80</v>
      </c>
      <c r="E29" s="472">
        <v>0</v>
      </c>
      <c r="F29" s="319">
        <f t="shared" si="0"/>
        <v>0</v>
      </c>
      <c r="G29" s="472">
        <v>0</v>
      </c>
      <c r="H29" s="345">
        <f t="shared" si="1"/>
        <v>0</v>
      </c>
      <c r="J29" s="391"/>
    </row>
    <row r="30" spans="1:10">
      <c r="A30" s="343" t="s">
        <v>1453</v>
      </c>
      <c r="B30" s="321" t="s">
        <v>1454</v>
      </c>
      <c r="C30" s="323" t="s">
        <v>1329</v>
      </c>
      <c r="D30" s="322">
        <v>20</v>
      </c>
      <c r="E30" s="472">
        <v>0</v>
      </c>
      <c r="F30" s="319">
        <f t="shared" si="0"/>
        <v>0</v>
      </c>
      <c r="G30" s="472">
        <v>0</v>
      </c>
      <c r="H30" s="345">
        <f t="shared" si="1"/>
        <v>0</v>
      </c>
      <c r="J30" s="391"/>
    </row>
    <row r="31" spans="1:10">
      <c r="A31" s="343" t="s">
        <v>1455</v>
      </c>
      <c r="B31" s="326" t="s">
        <v>1456</v>
      </c>
      <c r="C31" s="323" t="s">
        <v>1329</v>
      </c>
      <c r="D31" s="328">
        <v>10</v>
      </c>
      <c r="E31" s="472">
        <v>0</v>
      </c>
      <c r="F31" s="319">
        <f t="shared" si="0"/>
        <v>0</v>
      </c>
      <c r="G31" s="472">
        <v>0</v>
      </c>
      <c r="H31" s="345">
        <f t="shared" si="1"/>
        <v>0</v>
      </c>
      <c r="J31" s="391"/>
    </row>
    <row r="32" spans="1:10">
      <c r="A32" s="343" t="s">
        <v>1457</v>
      </c>
      <c r="B32" s="326" t="s">
        <v>1458</v>
      </c>
      <c r="C32" s="323" t="s">
        <v>1329</v>
      </c>
      <c r="D32" s="328">
        <v>400</v>
      </c>
      <c r="E32" s="472">
        <v>0</v>
      </c>
      <c r="F32" s="319">
        <f t="shared" si="0"/>
        <v>0</v>
      </c>
      <c r="G32" s="472">
        <v>0</v>
      </c>
      <c r="H32" s="345">
        <f t="shared" si="1"/>
        <v>0</v>
      </c>
      <c r="J32" s="391"/>
    </row>
    <row r="33" spans="1:10">
      <c r="A33" s="343" t="s">
        <v>1459</v>
      </c>
      <c r="B33" s="326" t="s">
        <v>1460</v>
      </c>
      <c r="C33" s="323" t="s">
        <v>1329</v>
      </c>
      <c r="D33" s="328">
        <v>30</v>
      </c>
      <c r="E33" s="472">
        <v>0</v>
      </c>
      <c r="F33" s="319">
        <f t="shared" si="0"/>
        <v>0</v>
      </c>
      <c r="G33" s="472">
        <v>0</v>
      </c>
      <c r="H33" s="345">
        <f t="shared" si="1"/>
        <v>0</v>
      </c>
      <c r="J33" s="391"/>
    </row>
    <row r="34" spans="1:10">
      <c r="A34" s="343" t="s">
        <v>1461</v>
      </c>
      <c r="B34" s="326" t="s">
        <v>1462</v>
      </c>
      <c r="C34" s="323" t="s">
        <v>1329</v>
      </c>
      <c r="D34" s="328">
        <v>2</v>
      </c>
      <c r="E34" s="472">
        <v>0</v>
      </c>
      <c r="F34" s="319">
        <f t="shared" si="0"/>
        <v>0</v>
      </c>
      <c r="G34" s="472">
        <v>0</v>
      </c>
      <c r="H34" s="345">
        <f t="shared" si="1"/>
        <v>0</v>
      </c>
      <c r="J34" s="391"/>
    </row>
    <row r="35" spans="1:10">
      <c r="A35" s="343" t="s">
        <v>1463</v>
      </c>
      <c r="B35" s="326" t="s">
        <v>1464</v>
      </c>
      <c r="C35" s="323"/>
      <c r="D35" s="328">
        <v>1</v>
      </c>
      <c r="E35" s="472">
        <v>0</v>
      </c>
      <c r="F35" s="319">
        <f t="shared" si="0"/>
        <v>0</v>
      </c>
      <c r="G35" s="472">
        <v>0</v>
      </c>
      <c r="H35" s="345">
        <f t="shared" si="1"/>
        <v>0</v>
      </c>
      <c r="J35" s="391"/>
    </row>
    <row r="36" spans="1:10">
      <c r="A36" s="343" t="s">
        <v>1465</v>
      </c>
      <c r="B36" s="326" t="s">
        <v>1466</v>
      </c>
      <c r="C36" s="323" t="s">
        <v>1329</v>
      </c>
      <c r="D36" s="328">
        <v>15</v>
      </c>
      <c r="E36" s="472">
        <v>0</v>
      </c>
      <c r="F36" s="319">
        <f t="shared" si="0"/>
        <v>0</v>
      </c>
      <c r="G36" s="472">
        <v>0</v>
      </c>
      <c r="H36" s="345">
        <f t="shared" si="1"/>
        <v>0</v>
      </c>
      <c r="J36" s="391"/>
    </row>
    <row r="37" spans="1:10">
      <c r="A37" s="343" t="s">
        <v>1467</v>
      </c>
      <c r="B37" s="326" t="s">
        <v>1468</v>
      </c>
      <c r="C37" s="323" t="s">
        <v>286</v>
      </c>
      <c r="D37" s="328">
        <v>1</v>
      </c>
      <c r="E37" s="472">
        <v>0</v>
      </c>
      <c r="F37" s="319">
        <f t="shared" si="0"/>
        <v>0</v>
      </c>
      <c r="G37" s="472">
        <v>0</v>
      </c>
      <c r="H37" s="345">
        <f t="shared" si="1"/>
        <v>0</v>
      </c>
      <c r="J37" s="391"/>
    </row>
    <row r="38" spans="1:10" ht="18">
      <c r="A38" s="343" t="s">
        <v>1469</v>
      </c>
      <c r="B38" s="327" t="s">
        <v>1470</v>
      </c>
      <c r="C38" s="323"/>
      <c r="D38" s="328"/>
      <c r="E38" s="325">
        <v>0</v>
      </c>
      <c r="F38" s="319">
        <f t="shared" si="0"/>
        <v>0</v>
      </c>
      <c r="G38" s="320">
        <v>0</v>
      </c>
      <c r="H38" s="345">
        <f t="shared" si="1"/>
        <v>0</v>
      </c>
      <c r="J38" s="391"/>
    </row>
    <row r="39" spans="1:10">
      <c r="A39" s="343" t="s">
        <v>1471</v>
      </c>
      <c r="B39" s="326" t="s">
        <v>1472</v>
      </c>
      <c r="C39" s="323" t="s">
        <v>1329</v>
      </c>
      <c r="D39" s="328">
        <v>9</v>
      </c>
      <c r="E39" s="472">
        <v>0</v>
      </c>
      <c r="F39" s="319">
        <f t="shared" si="0"/>
        <v>0</v>
      </c>
      <c r="G39" s="472">
        <v>0</v>
      </c>
      <c r="H39" s="345">
        <f t="shared" si="1"/>
        <v>0</v>
      </c>
      <c r="J39" s="391"/>
    </row>
    <row r="40" spans="1:10">
      <c r="A40" s="343" t="s">
        <v>1473</v>
      </c>
      <c r="B40" s="326" t="s">
        <v>1474</v>
      </c>
      <c r="C40" s="323" t="s">
        <v>1329</v>
      </c>
      <c r="D40" s="328">
        <v>4</v>
      </c>
      <c r="E40" s="472">
        <v>0</v>
      </c>
      <c r="F40" s="319">
        <f t="shared" si="0"/>
        <v>0</v>
      </c>
      <c r="G40" s="472">
        <v>0</v>
      </c>
      <c r="H40" s="345">
        <f t="shared" si="1"/>
        <v>0</v>
      </c>
      <c r="J40" s="391"/>
    </row>
    <row r="41" spans="1:10" ht="18">
      <c r="A41" s="343" t="s">
        <v>1475</v>
      </c>
      <c r="B41" s="327" t="s">
        <v>1476</v>
      </c>
      <c r="C41" s="323"/>
      <c r="D41" s="328"/>
      <c r="E41" s="325">
        <v>0</v>
      </c>
      <c r="F41" s="319">
        <f t="shared" si="0"/>
        <v>0</v>
      </c>
      <c r="G41" s="320">
        <v>0</v>
      </c>
      <c r="H41" s="345">
        <f t="shared" si="1"/>
        <v>0</v>
      </c>
      <c r="J41" s="391"/>
    </row>
    <row r="42" spans="1:10">
      <c r="A42" s="343" t="s">
        <v>1477</v>
      </c>
      <c r="B42" s="326" t="s">
        <v>2036</v>
      </c>
      <c r="C42" s="323" t="s">
        <v>286</v>
      </c>
      <c r="D42" s="328">
        <v>1</v>
      </c>
      <c r="E42" s="472">
        <v>0</v>
      </c>
      <c r="F42" s="319">
        <f t="shared" si="0"/>
        <v>0</v>
      </c>
      <c r="G42" s="472">
        <v>0</v>
      </c>
      <c r="H42" s="345">
        <f t="shared" si="1"/>
        <v>0</v>
      </c>
      <c r="J42" s="391"/>
    </row>
    <row r="43" spans="1:10">
      <c r="A43" s="343" t="s">
        <v>1478</v>
      </c>
      <c r="B43" s="326" t="s">
        <v>2037</v>
      </c>
      <c r="C43" s="323" t="s">
        <v>286</v>
      </c>
      <c r="D43" s="328">
        <v>1</v>
      </c>
      <c r="E43" s="472">
        <v>0</v>
      </c>
      <c r="F43" s="319">
        <f t="shared" si="0"/>
        <v>0</v>
      </c>
      <c r="G43" s="472">
        <v>0</v>
      </c>
      <c r="H43" s="345">
        <f t="shared" si="1"/>
        <v>0</v>
      </c>
      <c r="J43" s="391"/>
    </row>
    <row r="44" spans="1:10">
      <c r="A44" s="343" t="s">
        <v>1479</v>
      </c>
      <c r="B44" s="326" t="s">
        <v>2038</v>
      </c>
      <c r="C44" s="323" t="s">
        <v>286</v>
      </c>
      <c r="D44" s="328">
        <v>1</v>
      </c>
      <c r="E44" s="472">
        <v>0</v>
      </c>
      <c r="F44" s="319">
        <f t="shared" si="0"/>
        <v>0</v>
      </c>
      <c r="G44" s="472">
        <v>0</v>
      </c>
      <c r="H44" s="345">
        <f t="shared" si="1"/>
        <v>0</v>
      </c>
      <c r="J44" s="391"/>
    </row>
    <row r="45" spans="1:10">
      <c r="A45" s="343" t="s">
        <v>1480</v>
      </c>
      <c r="B45" s="326" t="s">
        <v>2039</v>
      </c>
      <c r="C45" s="323" t="s">
        <v>286</v>
      </c>
      <c r="D45" s="328">
        <v>1</v>
      </c>
      <c r="E45" s="472">
        <v>0</v>
      </c>
      <c r="F45" s="319">
        <f t="shared" si="0"/>
        <v>0</v>
      </c>
      <c r="G45" s="472">
        <v>0</v>
      </c>
      <c r="H45" s="345">
        <f t="shared" si="1"/>
        <v>0</v>
      </c>
      <c r="J45" s="391"/>
    </row>
    <row r="46" spans="1:10">
      <c r="A46" s="343" t="s">
        <v>1481</v>
      </c>
      <c r="B46" s="326" t="s">
        <v>2040</v>
      </c>
      <c r="C46" s="323" t="s">
        <v>286</v>
      </c>
      <c r="D46" s="328">
        <v>1</v>
      </c>
      <c r="E46" s="472">
        <v>0</v>
      </c>
      <c r="F46" s="319">
        <f t="shared" si="0"/>
        <v>0</v>
      </c>
      <c r="G46" s="472">
        <v>0</v>
      </c>
      <c r="H46" s="345">
        <f t="shared" si="1"/>
        <v>0</v>
      </c>
      <c r="J46" s="391"/>
    </row>
    <row r="47" spans="1:10">
      <c r="A47" s="343" t="s">
        <v>1482</v>
      </c>
      <c r="B47" s="326" t="s">
        <v>2041</v>
      </c>
      <c r="C47" s="323" t="s">
        <v>286</v>
      </c>
      <c r="D47" s="328">
        <v>1</v>
      </c>
      <c r="E47" s="472">
        <v>0</v>
      </c>
      <c r="F47" s="319">
        <f t="shared" si="0"/>
        <v>0</v>
      </c>
      <c r="G47" s="472">
        <v>0</v>
      </c>
      <c r="H47" s="345">
        <f t="shared" si="1"/>
        <v>0</v>
      </c>
      <c r="J47" s="391"/>
    </row>
    <row r="48" spans="1:10">
      <c r="A48" s="343" t="s">
        <v>1483</v>
      </c>
      <c r="B48" s="326" t="s">
        <v>2042</v>
      </c>
      <c r="C48" s="323" t="s">
        <v>286</v>
      </c>
      <c r="D48" s="328">
        <v>1</v>
      </c>
      <c r="E48" s="472">
        <v>0</v>
      </c>
      <c r="F48" s="319">
        <f t="shared" si="0"/>
        <v>0</v>
      </c>
      <c r="G48" s="472">
        <v>0</v>
      </c>
      <c r="H48" s="345">
        <f t="shared" si="1"/>
        <v>0</v>
      </c>
      <c r="J48" s="391"/>
    </row>
    <row r="49" spans="1:10">
      <c r="A49" s="343" t="s">
        <v>1485</v>
      </c>
      <c r="B49" s="326" t="s">
        <v>2043</v>
      </c>
      <c r="C49" s="323" t="s">
        <v>286</v>
      </c>
      <c r="D49" s="328">
        <v>1</v>
      </c>
      <c r="E49" s="472">
        <v>0</v>
      </c>
      <c r="F49" s="319">
        <f t="shared" si="0"/>
        <v>0</v>
      </c>
      <c r="G49" s="472">
        <v>0</v>
      </c>
      <c r="H49" s="345">
        <f t="shared" si="1"/>
        <v>0</v>
      </c>
      <c r="J49" s="391"/>
    </row>
    <row r="50" spans="1:10">
      <c r="A50" s="343" t="s">
        <v>1487</v>
      </c>
      <c r="B50" s="326" t="s">
        <v>2044</v>
      </c>
      <c r="C50" s="323" t="s">
        <v>286</v>
      </c>
      <c r="D50" s="328">
        <v>1</v>
      </c>
      <c r="E50" s="472">
        <v>0</v>
      </c>
      <c r="F50" s="319">
        <f t="shared" si="0"/>
        <v>0</v>
      </c>
      <c r="G50" s="472">
        <v>0</v>
      </c>
      <c r="H50" s="345">
        <f t="shared" si="1"/>
        <v>0</v>
      </c>
      <c r="J50" s="391"/>
    </row>
    <row r="51" spans="1:10">
      <c r="A51" s="343" t="s">
        <v>1489</v>
      </c>
      <c r="B51" s="326" t="s">
        <v>2045</v>
      </c>
      <c r="C51" s="323" t="s">
        <v>286</v>
      </c>
      <c r="D51" s="328">
        <v>1</v>
      </c>
      <c r="E51" s="472">
        <v>0</v>
      </c>
      <c r="F51" s="319">
        <f t="shared" si="0"/>
        <v>0</v>
      </c>
      <c r="G51" s="472">
        <v>0</v>
      </c>
      <c r="H51" s="345">
        <f t="shared" si="1"/>
        <v>0</v>
      </c>
      <c r="J51" s="391"/>
    </row>
    <row r="52" spans="1:10">
      <c r="A52" s="343" t="s">
        <v>1491</v>
      </c>
      <c r="B52" s="326" t="s">
        <v>2046</v>
      </c>
      <c r="C52" s="323" t="s">
        <v>286</v>
      </c>
      <c r="D52" s="328">
        <v>1</v>
      </c>
      <c r="E52" s="472">
        <v>0</v>
      </c>
      <c r="F52" s="319">
        <f t="shared" si="0"/>
        <v>0</v>
      </c>
      <c r="G52" s="472">
        <v>0</v>
      </c>
      <c r="H52" s="345">
        <f t="shared" si="1"/>
        <v>0</v>
      </c>
      <c r="J52" s="391"/>
    </row>
    <row r="53" spans="1:10">
      <c r="A53" s="343" t="s">
        <v>1493</v>
      </c>
      <c r="B53" s="326" t="s">
        <v>2047</v>
      </c>
      <c r="C53" s="323" t="s">
        <v>286</v>
      </c>
      <c r="D53" s="328">
        <v>1</v>
      </c>
      <c r="E53" s="472">
        <v>0</v>
      </c>
      <c r="F53" s="319">
        <f t="shared" si="0"/>
        <v>0</v>
      </c>
      <c r="G53" s="472">
        <v>0</v>
      </c>
      <c r="H53" s="345">
        <f t="shared" si="1"/>
        <v>0</v>
      </c>
      <c r="J53" s="391"/>
    </row>
    <row r="54" spans="1:10">
      <c r="A54" s="343" t="s">
        <v>1495</v>
      </c>
      <c r="B54" s="326" t="s">
        <v>2048</v>
      </c>
      <c r="C54" s="323" t="s">
        <v>286</v>
      </c>
      <c r="D54" s="328">
        <v>1</v>
      </c>
      <c r="E54" s="472">
        <v>0</v>
      </c>
      <c r="F54" s="319">
        <f t="shared" si="0"/>
        <v>0</v>
      </c>
      <c r="G54" s="472">
        <v>0</v>
      </c>
      <c r="H54" s="345">
        <f t="shared" si="1"/>
        <v>0</v>
      </c>
      <c r="J54" s="391"/>
    </row>
    <row r="55" spans="1:10" ht="18">
      <c r="A55" s="343" t="s">
        <v>1497</v>
      </c>
      <c r="B55" s="327" t="s">
        <v>1484</v>
      </c>
      <c r="C55" s="323"/>
      <c r="D55" s="328"/>
      <c r="E55" s="325">
        <v>0</v>
      </c>
      <c r="F55" s="319">
        <f t="shared" si="0"/>
        <v>0</v>
      </c>
      <c r="G55" s="320">
        <v>0</v>
      </c>
      <c r="H55" s="345">
        <f t="shared" si="1"/>
        <v>0</v>
      </c>
      <c r="J55" s="391"/>
    </row>
    <row r="56" spans="1:10" ht="24">
      <c r="A56" s="343" t="s">
        <v>1499</v>
      </c>
      <c r="B56" s="326" t="s">
        <v>1486</v>
      </c>
      <c r="C56" s="323" t="s">
        <v>1329</v>
      </c>
      <c r="D56" s="328">
        <v>26</v>
      </c>
      <c r="E56" s="472">
        <v>0</v>
      </c>
      <c r="F56" s="319">
        <f t="shared" si="0"/>
        <v>0</v>
      </c>
      <c r="G56" s="472">
        <v>0</v>
      </c>
      <c r="H56" s="345">
        <f t="shared" si="1"/>
        <v>0</v>
      </c>
      <c r="J56" s="391"/>
    </row>
    <row r="57" spans="1:10" ht="24">
      <c r="A57" s="343" t="s">
        <v>1500</v>
      </c>
      <c r="B57" s="326" t="s">
        <v>1488</v>
      </c>
      <c r="C57" s="323" t="s">
        <v>1329</v>
      </c>
      <c r="D57" s="328">
        <v>2</v>
      </c>
      <c r="E57" s="472">
        <v>0</v>
      </c>
      <c r="F57" s="319">
        <f t="shared" si="0"/>
        <v>0</v>
      </c>
      <c r="G57" s="472">
        <v>0</v>
      </c>
      <c r="H57" s="345">
        <f t="shared" si="1"/>
        <v>0</v>
      </c>
      <c r="J57" s="391"/>
    </row>
    <row r="58" spans="1:10" ht="24">
      <c r="A58" s="343" t="s">
        <v>1502</v>
      </c>
      <c r="B58" s="326" t="s">
        <v>1490</v>
      </c>
      <c r="C58" s="323" t="s">
        <v>1329</v>
      </c>
      <c r="D58" s="328">
        <v>22</v>
      </c>
      <c r="E58" s="472">
        <v>0</v>
      </c>
      <c r="F58" s="319">
        <f t="shared" si="0"/>
        <v>0</v>
      </c>
      <c r="G58" s="472">
        <v>0</v>
      </c>
      <c r="H58" s="345">
        <f t="shared" si="1"/>
        <v>0</v>
      </c>
      <c r="J58" s="391"/>
    </row>
    <row r="59" spans="1:10" ht="24">
      <c r="A59" s="343" t="s">
        <v>1504</v>
      </c>
      <c r="B59" s="326" t="s">
        <v>1492</v>
      </c>
      <c r="C59" s="323" t="s">
        <v>1329</v>
      </c>
      <c r="D59" s="328">
        <v>39</v>
      </c>
      <c r="E59" s="472">
        <v>0</v>
      </c>
      <c r="F59" s="319">
        <f t="shared" si="0"/>
        <v>0</v>
      </c>
      <c r="G59" s="472">
        <v>0</v>
      </c>
      <c r="H59" s="345">
        <f t="shared" si="1"/>
        <v>0</v>
      </c>
      <c r="J59" s="391"/>
    </row>
    <row r="60" spans="1:10">
      <c r="A60" s="343" t="s">
        <v>1506</v>
      </c>
      <c r="B60" s="326" t="s">
        <v>1494</v>
      </c>
      <c r="C60" s="323" t="s">
        <v>1329</v>
      </c>
      <c r="D60" s="328">
        <v>2</v>
      </c>
      <c r="E60" s="472">
        <v>0</v>
      </c>
      <c r="F60" s="319">
        <f t="shared" si="0"/>
        <v>0</v>
      </c>
      <c r="G60" s="472">
        <v>0</v>
      </c>
      <c r="H60" s="345">
        <f t="shared" si="1"/>
        <v>0</v>
      </c>
      <c r="J60" s="391"/>
    </row>
    <row r="61" spans="1:10">
      <c r="A61" s="343" t="s">
        <v>1508</v>
      </c>
      <c r="B61" s="326" t="s">
        <v>1496</v>
      </c>
      <c r="C61" s="323" t="s">
        <v>1329</v>
      </c>
      <c r="D61" s="328">
        <v>148</v>
      </c>
      <c r="E61" s="472">
        <v>0</v>
      </c>
      <c r="F61" s="319">
        <f t="shared" si="0"/>
        <v>0</v>
      </c>
      <c r="G61" s="472">
        <v>0</v>
      </c>
      <c r="H61" s="345">
        <f t="shared" si="1"/>
        <v>0</v>
      </c>
      <c r="J61" s="391"/>
    </row>
    <row r="62" spans="1:10">
      <c r="A62" s="343" t="s">
        <v>1510</v>
      </c>
      <c r="B62" s="326" t="s">
        <v>1498</v>
      </c>
      <c r="C62" s="323" t="s">
        <v>1329</v>
      </c>
      <c r="D62" s="328">
        <v>33</v>
      </c>
      <c r="E62" s="472">
        <v>0</v>
      </c>
      <c r="F62" s="319">
        <f t="shared" si="0"/>
        <v>0</v>
      </c>
      <c r="G62" s="472">
        <v>0</v>
      </c>
      <c r="H62" s="345">
        <f t="shared" si="1"/>
        <v>0</v>
      </c>
      <c r="J62" s="391"/>
    </row>
    <row r="63" spans="1:10">
      <c r="A63" s="343" t="s">
        <v>1512</v>
      </c>
      <c r="B63" s="326" t="s">
        <v>1501</v>
      </c>
      <c r="C63" s="323" t="s">
        <v>1329</v>
      </c>
      <c r="D63" s="328">
        <v>64</v>
      </c>
      <c r="E63" s="472">
        <v>0</v>
      </c>
      <c r="F63" s="319">
        <f t="shared" si="0"/>
        <v>0</v>
      </c>
      <c r="G63" s="472">
        <v>0</v>
      </c>
      <c r="H63" s="345">
        <f t="shared" si="1"/>
        <v>0</v>
      </c>
      <c r="J63" s="391"/>
    </row>
    <row r="64" spans="1:10">
      <c r="A64" s="343" t="s">
        <v>1514</v>
      </c>
      <c r="B64" s="326" t="s">
        <v>2049</v>
      </c>
      <c r="C64" s="323" t="s">
        <v>1329</v>
      </c>
      <c r="D64" s="328">
        <v>15</v>
      </c>
      <c r="E64" s="472">
        <v>0</v>
      </c>
      <c r="F64" s="319">
        <f t="shared" si="0"/>
        <v>0</v>
      </c>
      <c r="G64" s="472">
        <v>0</v>
      </c>
      <c r="H64" s="345">
        <f t="shared" si="1"/>
        <v>0</v>
      </c>
      <c r="J64" s="391"/>
    </row>
    <row r="65" spans="1:10">
      <c r="A65" s="343" t="s">
        <v>1516</v>
      </c>
      <c r="B65" s="326" t="s">
        <v>2050</v>
      </c>
      <c r="C65" s="323" t="s">
        <v>1329</v>
      </c>
      <c r="D65" s="328">
        <v>2</v>
      </c>
      <c r="E65" s="472">
        <v>0</v>
      </c>
      <c r="F65" s="319">
        <f t="shared" si="0"/>
        <v>0</v>
      </c>
      <c r="G65" s="472">
        <v>0</v>
      </c>
      <c r="H65" s="345">
        <f t="shared" si="1"/>
        <v>0</v>
      </c>
      <c r="J65" s="391"/>
    </row>
    <row r="66" spans="1:10">
      <c r="A66" s="343" t="s">
        <v>1518</v>
      </c>
      <c r="B66" s="326" t="s">
        <v>1503</v>
      </c>
      <c r="C66" s="323" t="s">
        <v>1329</v>
      </c>
      <c r="D66" s="328">
        <v>197</v>
      </c>
      <c r="E66" s="472">
        <v>0</v>
      </c>
      <c r="F66" s="319">
        <f t="shared" si="0"/>
        <v>0</v>
      </c>
      <c r="G66" s="472">
        <v>0</v>
      </c>
      <c r="H66" s="345">
        <f t="shared" si="1"/>
        <v>0</v>
      </c>
      <c r="J66" s="391"/>
    </row>
    <row r="67" spans="1:10">
      <c r="A67" s="343" t="s">
        <v>1520</v>
      </c>
      <c r="B67" s="326" t="s">
        <v>1505</v>
      </c>
      <c r="C67" s="323" t="s">
        <v>1329</v>
      </c>
      <c r="D67" s="328">
        <v>28</v>
      </c>
      <c r="E67" s="472">
        <v>0</v>
      </c>
      <c r="F67" s="319">
        <f t="shared" si="0"/>
        <v>0</v>
      </c>
      <c r="G67" s="472">
        <v>0</v>
      </c>
      <c r="H67" s="345">
        <f t="shared" si="1"/>
        <v>0</v>
      </c>
      <c r="J67" s="391"/>
    </row>
    <row r="68" spans="1:10">
      <c r="A68" s="343" t="s">
        <v>1522</v>
      </c>
      <c r="B68" s="326" t="s">
        <v>2051</v>
      </c>
      <c r="C68" s="323" t="s">
        <v>1329</v>
      </c>
      <c r="D68" s="328">
        <v>3</v>
      </c>
      <c r="E68" s="472">
        <v>0</v>
      </c>
      <c r="F68" s="319">
        <f t="shared" si="0"/>
        <v>0</v>
      </c>
      <c r="G68" s="472">
        <v>0</v>
      </c>
      <c r="H68" s="345">
        <f t="shared" si="1"/>
        <v>0</v>
      </c>
      <c r="J68" s="391"/>
    </row>
    <row r="69" spans="1:10" ht="18">
      <c r="A69" s="343" t="s">
        <v>1524</v>
      </c>
      <c r="B69" s="327" t="s">
        <v>2052</v>
      </c>
      <c r="C69" s="323"/>
      <c r="D69" s="328"/>
      <c r="E69" s="325"/>
      <c r="F69" s="319">
        <f t="shared" si="0"/>
        <v>0</v>
      </c>
      <c r="G69" s="320">
        <v>0</v>
      </c>
      <c r="H69" s="345">
        <f t="shared" si="1"/>
        <v>0</v>
      </c>
      <c r="J69" s="391"/>
    </row>
    <row r="70" spans="1:10">
      <c r="A70" s="343" t="s">
        <v>1526</v>
      </c>
      <c r="B70" s="326" t="s">
        <v>2053</v>
      </c>
      <c r="C70" s="323" t="s">
        <v>267</v>
      </c>
      <c r="D70" s="328">
        <v>400</v>
      </c>
      <c r="E70" s="472">
        <v>0</v>
      </c>
      <c r="F70" s="319">
        <f t="shared" si="0"/>
        <v>0</v>
      </c>
      <c r="G70" s="472">
        <v>0</v>
      </c>
      <c r="H70" s="345">
        <f t="shared" si="1"/>
        <v>0</v>
      </c>
      <c r="J70" s="391"/>
    </row>
    <row r="71" spans="1:10">
      <c r="A71" s="343" t="s">
        <v>1528</v>
      </c>
      <c r="B71" s="326" t="s">
        <v>2054</v>
      </c>
      <c r="C71" s="323" t="s">
        <v>1329</v>
      </c>
      <c r="D71" s="328">
        <v>120</v>
      </c>
      <c r="E71" s="472">
        <v>0</v>
      </c>
      <c r="F71" s="319">
        <f t="shared" si="0"/>
        <v>0</v>
      </c>
      <c r="G71" s="472">
        <v>0</v>
      </c>
      <c r="H71" s="345">
        <f t="shared" si="1"/>
        <v>0</v>
      </c>
      <c r="J71" s="391"/>
    </row>
    <row r="72" spans="1:10">
      <c r="A72" s="343" t="s">
        <v>1530</v>
      </c>
      <c r="B72" s="326" t="s">
        <v>2055</v>
      </c>
      <c r="C72" s="323" t="s">
        <v>1329</v>
      </c>
      <c r="D72" s="328">
        <v>30</v>
      </c>
      <c r="E72" s="472">
        <v>0</v>
      </c>
      <c r="F72" s="319">
        <f t="shared" si="0"/>
        <v>0</v>
      </c>
      <c r="G72" s="472">
        <v>0</v>
      </c>
      <c r="H72" s="345">
        <f t="shared" si="1"/>
        <v>0</v>
      </c>
      <c r="J72" s="391"/>
    </row>
    <row r="73" spans="1:10">
      <c r="A73" s="343" t="s">
        <v>1532</v>
      </c>
      <c r="B73" s="326" t="s">
        <v>2056</v>
      </c>
      <c r="C73" s="323" t="s">
        <v>1329</v>
      </c>
      <c r="D73" s="328">
        <v>2</v>
      </c>
      <c r="E73" s="472">
        <v>0</v>
      </c>
      <c r="F73" s="319">
        <f t="shared" si="0"/>
        <v>0</v>
      </c>
      <c r="G73" s="472">
        <v>0</v>
      </c>
      <c r="H73" s="345">
        <f t="shared" si="1"/>
        <v>0</v>
      </c>
      <c r="J73" s="391"/>
    </row>
    <row r="74" spans="1:10">
      <c r="A74" s="343" t="s">
        <v>1534</v>
      </c>
      <c r="B74" s="326" t="s">
        <v>2057</v>
      </c>
      <c r="C74" s="323" t="s">
        <v>1329</v>
      </c>
      <c r="D74" s="328">
        <v>100</v>
      </c>
      <c r="E74" s="472">
        <v>0</v>
      </c>
      <c r="F74" s="319">
        <f t="shared" si="0"/>
        <v>0</v>
      </c>
      <c r="G74" s="472">
        <v>0</v>
      </c>
      <c r="H74" s="345">
        <f t="shared" si="1"/>
        <v>0</v>
      </c>
      <c r="J74" s="391"/>
    </row>
    <row r="75" spans="1:10">
      <c r="A75" s="343" t="s">
        <v>1536</v>
      </c>
      <c r="B75" s="326" t="s">
        <v>2058</v>
      </c>
      <c r="C75" s="323" t="s">
        <v>1329</v>
      </c>
      <c r="D75" s="328">
        <v>350</v>
      </c>
      <c r="E75" s="472">
        <v>0</v>
      </c>
      <c r="F75" s="319">
        <f t="shared" si="0"/>
        <v>0</v>
      </c>
      <c r="G75" s="472">
        <v>0</v>
      </c>
      <c r="H75" s="345">
        <f t="shared" si="1"/>
        <v>0</v>
      </c>
      <c r="J75" s="391"/>
    </row>
    <row r="76" spans="1:10">
      <c r="A76" s="343" t="s">
        <v>1538</v>
      </c>
      <c r="B76" s="326" t="s">
        <v>2059</v>
      </c>
      <c r="C76" s="323" t="s">
        <v>1329</v>
      </c>
      <c r="D76" s="328">
        <v>5</v>
      </c>
      <c r="E76" s="472">
        <v>0</v>
      </c>
      <c r="F76" s="319">
        <f t="shared" ref="F76:F139" si="2">D76*E76</f>
        <v>0</v>
      </c>
      <c r="G76" s="472">
        <v>0</v>
      </c>
      <c r="H76" s="345">
        <f t="shared" ref="H76:H139" si="3">D76*G76</f>
        <v>0</v>
      </c>
      <c r="J76" s="391"/>
    </row>
    <row r="77" spans="1:10" ht="18">
      <c r="A77" s="343" t="s">
        <v>1539</v>
      </c>
      <c r="B77" s="327" t="s">
        <v>1507</v>
      </c>
      <c r="C77" s="323"/>
      <c r="D77" s="328"/>
      <c r="E77" s="325">
        <v>0</v>
      </c>
      <c r="F77" s="319">
        <f t="shared" si="2"/>
        <v>0</v>
      </c>
      <c r="G77" s="320">
        <v>0</v>
      </c>
      <c r="H77" s="345">
        <f t="shared" si="3"/>
        <v>0</v>
      </c>
      <c r="J77" s="391"/>
    </row>
    <row r="78" spans="1:10">
      <c r="A78" s="343" t="s">
        <v>1541</v>
      </c>
      <c r="B78" s="326" t="s">
        <v>1509</v>
      </c>
      <c r="C78" s="323" t="s">
        <v>267</v>
      </c>
      <c r="D78" s="328">
        <v>200</v>
      </c>
      <c r="E78" s="472">
        <v>0</v>
      </c>
      <c r="F78" s="319">
        <f t="shared" si="2"/>
        <v>0</v>
      </c>
      <c r="G78" s="472">
        <v>0</v>
      </c>
      <c r="H78" s="345">
        <f t="shared" si="3"/>
        <v>0</v>
      </c>
      <c r="J78" s="391"/>
    </row>
    <row r="79" spans="1:10">
      <c r="A79" s="343" t="s">
        <v>1543</v>
      </c>
      <c r="B79" s="326" t="s">
        <v>1511</v>
      </c>
      <c r="C79" s="323" t="s">
        <v>267</v>
      </c>
      <c r="D79" s="328">
        <v>11000</v>
      </c>
      <c r="E79" s="472">
        <v>0</v>
      </c>
      <c r="F79" s="319">
        <f t="shared" si="2"/>
        <v>0</v>
      </c>
      <c r="G79" s="472">
        <v>0</v>
      </c>
      <c r="H79" s="345">
        <f t="shared" si="3"/>
        <v>0</v>
      </c>
      <c r="J79" s="391"/>
    </row>
    <row r="80" spans="1:10">
      <c r="A80" s="343" t="s">
        <v>1545</v>
      </c>
      <c r="B80" s="326" t="s">
        <v>1513</v>
      </c>
      <c r="C80" s="323" t="s">
        <v>267</v>
      </c>
      <c r="D80" s="328">
        <v>10000</v>
      </c>
      <c r="E80" s="472">
        <v>0</v>
      </c>
      <c r="F80" s="319">
        <f t="shared" si="2"/>
        <v>0</v>
      </c>
      <c r="G80" s="472">
        <v>0</v>
      </c>
      <c r="H80" s="345">
        <f t="shared" si="3"/>
        <v>0</v>
      </c>
      <c r="J80" s="391"/>
    </row>
    <row r="81" spans="1:10">
      <c r="A81" s="343" t="s">
        <v>1547</v>
      </c>
      <c r="B81" s="326" t="s">
        <v>1515</v>
      </c>
      <c r="C81" s="323" t="s">
        <v>267</v>
      </c>
      <c r="D81" s="328">
        <v>15000</v>
      </c>
      <c r="E81" s="472">
        <v>0</v>
      </c>
      <c r="F81" s="319">
        <f t="shared" si="2"/>
        <v>0</v>
      </c>
      <c r="G81" s="472">
        <v>0</v>
      </c>
      <c r="H81" s="345">
        <f t="shared" si="3"/>
        <v>0</v>
      </c>
      <c r="J81" s="391"/>
    </row>
    <row r="82" spans="1:10">
      <c r="A82" s="343" t="s">
        <v>1549</v>
      </c>
      <c r="B82" s="346" t="s">
        <v>2060</v>
      </c>
      <c r="C82" s="347" t="s">
        <v>267</v>
      </c>
      <c r="D82" s="348">
        <v>10</v>
      </c>
      <c r="E82" s="472">
        <v>0</v>
      </c>
      <c r="F82" s="319">
        <f t="shared" si="2"/>
        <v>0</v>
      </c>
      <c r="G82" s="472">
        <v>0</v>
      </c>
      <c r="H82" s="345">
        <f t="shared" si="3"/>
        <v>0</v>
      </c>
      <c r="J82" s="391"/>
    </row>
    <row r="83" spans="1:10">
      <c r="A83" s="343" t="s">
        <v>1551</v>
      </c>
      <c r="B83" s="326" t="s">
        <v>1517</v>
      </c>
      <c r="C83" s="323" t="s">
        <v>267</v>
      </c>
      <c r="D83" s="328">
        <v>6000</v>
      </c>
      <c r="E83" s="472">
        <v>0</v>
      </c>
      <c r="F83" s="319">
        <f t="shared" si="2"/>
        <v>0</v>
      </c>
      <c r="G83" s="472">
        <v>0</v>
      </c>
      <c r="H83" s="345">
        <f t="shared" si="3"/>
        <v>0</v>
      </c>
      <c r="J83" s="391"/>
    </row>
    <row r="84" spans="1:10">
      <c r="A84" s="343" t="s">
        <v>1553</v>
      </c>
      <c r="B84" s="326" t="s">
        <v>1519</v>
      </c>
      <c r="C84" s="323" t="s">
        <v>267</v>
      </c>
      <c r="D84" s="328">
        <v>300</v>
      </c>
      <c r="E84" s="472">
        <v>0</v>
      </c>
      <c r="F84" s="319">
        <f t="shared" si="2"/>
        <v>0</v>
      </c>
      <c r="G84" s="472">
        <v>0</v>
      </c>
      <c r="H84" s="345">
        <f t="shared" si="3"/>
        <v>0</v>
      </c>
      <c r="J84" s="391"/>
    </row>
    <row r="85" spans="1:10">
      <c r="A85" s="343" t="s">
        <v>1555</v>
      </c>
      <c r="B85" s="326" t="s">
        <v>1521</v>
      </c>
      <c r="C85" s="323" t="s">
        <v>267</v>
      </c>
      <c r="D85" s="328">
        <v>700</v>
      </c>
      <c r="E85" s="472">
        <v>0</v>
      </c>
      <c r="F85" s="319">
        <f t="shared" si="2"/>
        <v>0</v>
      </c>
      <c r="G85" s="472">
        <v>0</v>
      </c>
      <c r="H85" s="345">
        <f t="shared" si="3"/>
        <v>0</v>
      </c>
      <c r="J85" s="391"/>
    </row>
    <row r="86" spans="1:10">
      <c r="A86" s="343" t="s">
        <v>1557</v>
      </c>
      <c r="B86" s="326" t="s">
        <v>1523</v>
      </c>
      <c r="C86" s="323" t="s">
        <v>267</v>
      </c>
      <c r="D86" s="328">
        <v>400</v>
      </c>
      <c r="E86" s="472">
        <v>0</v>
      </c>
      <c r="F86" s="319">
        <f t="shared" si="2"/>
        <v>0</v>
      </c>
      <c r="G86" s="472">
        <v>0</v>
      </c>
      <c r="H86" s="345">
        <f t="shared" si="3"/>
        <v>0</v>
      </c>
      <c r="J86" s="391"/>
    </row>
    <row r="87" spans="1:10">
      <c r="A87" s="343" t="s">
        <v>1559</v>
      </c>
      <c r="B87" s="326" t="s">
        <v>1525</v>
      </c>
      <c r="C87" s="323" t="s">
        <v>267</v>
      </c>
      <c r="D87" s="328">
        <v>0</v>
      </c>
      <c r="E87" s="472">
        <v>0</v>
      </c>
      <c r="F87" s="319">
        <f t="shared" si="2"/>
        <v>0</v>
      </c>
      <c r="G87" s="472">
        <v>0</v>
      </c>
      <c r="H87" s="345">
        <f t="shared" si="3"/>
        <v>0</v>
      </c>
      <c r="J87" s="391"/>
    </row>
    <row r="88" spans="1:10">
      <c r="A88" s="343" t="s">
        <v>1561</v>
      </c>
      <c r="B88" s="326" t="s">
        <v>2061</v>
      </c>
      <c r="C88" s="323" t="s">
        <v>267</v>
      </c>
      <c r="D88" s="328">
        <v>20</v>
      </c>
      <c r="E88" s="472">
        <v>0</v>
      </c>
      <c r="F88" s="319">
        <f t="shared" si="2"/>
        <v>0</v>
      </c>
      <c r="G88" s="472">
        <v>0</v>
      </c>
      <c r="H88" s="345">
        <f t="shared" si="3"/>
        <v>0</v>
      </c>
      <c r="J88" s="391"/>
    </row>
    <row r="89" spans="1:10">
      <c r="A89" s="343" t="s">
        <v>1563</v>
      </c>
      <c r="B89" s="326" t="s">
        <v>1527</v>
      </c>
      <c r="C89" s="323" t="s">
        <v>267</v>
      </c>
      <c r="D89" s="328">
        <v>0</v>
      </c>
      <c r="E89" s="472">
        <v>0</v>
      </c>
      <c r="F89" s="319">
        <f t="shared" si="2"/>
        <v>0</v>
      </c>
      <c r="G89" s="472">
        <v>0</v>
      </c>
      <c r="H89" s="345">
        <f t="shared" si="3"/>
        <v>0</v>
      </c>
      <c r="J89" s="391"/>
    </row>
    <row r="90" spans="1:10">
      <c r="A90" s="343" t="s">
        <v>1565</v>
      </c>
      <c r="B90" s="326" t="s">
        <v>1529</v>
      </c>
      <c r="C90" s="323" t="s">
        <v>267</v>
      </c>
      <c r="D90" s="328">
        <v>100</v>
      </c>
      <c r="E90" s="472">
        <v>0</v>
      </c>
      <c r="F90" s="319">
        <f t="shared" si="2"/>
        <v>0</v>
      </c>
      <c r="G90" s="472">
        <v>0</v>
      </c>
      <c r="H90" s="345">
        <f t="shared" si="3"/>
        <v>0</v>
      </c>
      <c r="J90" s="391"/>
    </row>
    <row r="91" spans="1:10">
      <c r="A91" s="343" t="s">
        <v>1567</v>
      </c>
      <c r="B91" s="326" t="s">
        <v>2062</v>
      </c>
      <c r="C91" s="323" t="s">
        <v>267</v>
      </c>
      <c r="D91" s="328">
        <v>80</v>
      </c>
      <c r="E91" s="472">
        <v>0</v>
      </c>
      <c r="F91" s="319">
        <f t="shared" si="2"/>
        <v>0</v>
      </c>
      <c r="G91" s="472">
        <v>0</v>
      </c>
      <c r="H91" s="345">
        <f t="shared" si="3"/>
        <v>0</v>
      </c>
      <c r="J91" s="391"/>
    </row>
    <row r="92" spans="1:10">
      <c r="A92" s="343" t="s">
        <v>1569</v>
      </c>
      <c r="B92" s="326" t="s">
        <v>1531</v>
      </c>
      <c r="C92" s="323" t="s">
        <v>267</v>
      </c>
      <c r="D92" s="328">
        <v>2000</v>
      </c>
      <c r="E92" s="472">
        <v>0</v>
      </c>
      <c r="F92" s="319">
        <f t="shared" si="2"/>
        <v>0</v>
      </c>
      <c r="G92" s="472">
        <v>0</v>
      </c>
      <c r="H92" s="345">
        <f t="shared" si="3"/>
        <v>0</v>
      </c>
      <c r="J92" s="391"/>
    </row>
    <row r="93" spans="1:10">
      <c r="A93" s="343" t="s">
        <v>1571</v>
      </c>
      <c r="B93" s="326" t="s">
        <v>1533</v>
      </c>
      <c r="C93" s="323" t="s">
        <v>267</v>
      </c>
      <c r="D93" s="328">
        <v>3000</v>
      </c>
      <c r="E93" s="472">
        <v>0</v>
      </c>
      <c r="F93" s="319">
        <f t="shared" si="2"/>
        <v>0</v>
      </c>
      <c r="G93" s="472">
        <v>0</v>
      </c>
      <c r="H93" s="345">
        <f t="shared" si="3"/>
        <v>0</v>
      </c>
      <c r="J93" s="391"/>
    </row>
    <row r="94" spans="1:10">
      <c r="A94" s="343" t="s">
        <v>1573</v>
      </c>
      <c r="B94" s="326" t="s">
        <v>1535</v>
      </c>
      <c r="C94" s="323"/>
      <c r="D94" s="328">
        <v>100</v>
      </c>
      <c r="E94" s="472">
        <v>0</v>
      </c>
      <c r="F94" s="319">
        <f t="shared" si="2"/>
        <v>0</v>
      </c>
      <c r="G94" s="472">
        <v>0</v>
      </c>
      <c r="H94" s="345">
        <f t="shared" si="3"/>
        <v>0</v>
      </c>
      <c r="J94" s="391"/>
    </row>
    <row r="95" spans="1:10" ht="18">
      <c r="A95" s="343" t="s">
        <v>1575</v>
      </c>
      <c r="B95" s="327" t="s">
        <v>1537</v>
      </c>
      <c r="C95" s="323"/>
      <c r="D95" s="328"/>
      <c r="E95" s="325">
        <v>0</v>
      </c>
      <c r="F95" s="319">
        <f t="shared" si="2"/>
        <v>0</v>
      </c>
      <c r="G95" s="320">
        <v>0</v>
      </c>
      <c r="H95" s="345">
        <f t="shared" si="3"/>
        <v>0</v>
      </c>
      <c r="J95" s="391"/>
    </row>
    <row r="96" spans="1:10">
      <c r="A96" s="343" t="s">
        <v>1577</v>
      </c>
      <c r="B96" s="324" t="s">
        <v>1540</v>
      </c>
      <c r="C96" s="323" t="s">
        <v>267</v>
      </c>
      <c r="D96" s="328">
        <v>1000</v>
      </c>
      <c r="E96" s="472">
        <v>0</v>
      </c>
      <c r="F96" s="319">
        <f t="shared" si="2"/>
        <v>0</v>
      </c>
      <c r="G96" s="472">
        <v>0</v>
      </c>
      <c r="H96" s="345">
        <f t="shared" si="3"/>
        <v>0</v>
      </c>
      <c r="J96" s="391"/>
    </row>
    <row r="97" spans="1:10">
      <c r="A97" s="343" t="s">
        <v>1579</v>
      </c>
      <c r="B97" s="324" t="s">
        <v>1542</v>
      </c>
      <c r="C97" s="323" t="s">
        <v>267</v>
      </c>
      <c r="D97" s="328">
        <v>1000</v>
      </c>
      <c r="E97" s="472">
        <v>0</v>
      </c>
      <c r="F97" s="319">
        <f t="shared" si="2"/>
        <v>0</v>
      </c>
      <c r="G97" s="472">
        <v>0</v>
      </c>
      <c r="H97" s="345">
        <f t="shared" si="3"/>
        <v>0</v>
      </c>
      <c r="J97" s="391"/>
    </row>
    <row r="98" spans="1:10">
      <c r="A98" s="343" t="s">
        <v>1581</v>
      </c>
      <c r="B98" s="324" t="s">
        <v>1544</v>
      </c>
      <c r="C98" s="323" t="s">
        <v>267</v>
      </c>
      <c r="D98" s="328">
        <v>1000</v>
      </c>
      <c r="E98" s="472">
        <v>0</v>
      </c>
      <c r="F98" s="319">
        <f t="shared" si="2"/>
        <v>0</v>
      </c>
      <c r="G98" s="472">
        <v>0</v>
      </c>
      <c r="H98" s="345">
        <f t="shared" si="3"/>
        <v>0</v>
      </c>
      <c r="J98" s="391"/>
    </row>
    <row r="99" spans="1:10">
      <c r="A99" s="343" t="s">
        <v>1583</v>
      </c>
      <c r="B99" s="324" t="s">
        <v>2063</v>
      </c>
      <c r="C99" s="323" t="s">
        <v>267</v>
      </c>
      <c r="D99" s="328">
        <v>60</v>
      </c>
      <c r="E99" s="472">
        <v>0</v>
      </c>
      <c r="F99" s="319">
        <f t="shared" si="2"/>
        <v>0</v>
      </c>
      <c r="G99" s="472">
        <v>0</v>
      </c>
      <c r="H99" s="345">
        <f t="shared" si="3"/>
        <v>0</v>
      </c>
      <c r="J99" s="391"/>
    </row>
    <row r="100" spans="1:10">
      <c r="A100" s="343" t="s">
        <v>1585</v>
      </c>
      <c r="B100" s="324" t="s">
        <v>2064</v>
      </c>
      <c r="C100" s="323" t="s">
        <v>1329</v>
      </c>
      <c r="D100" s="328">
        <v>60</v>
      </c>
      <c r="E100" s="472">
        <v>0</v>
      </c>
      <c r="F100" s="319">
        <f t="shared" si="2"/>
        <v>0</v>
      </c>
      <c r="G100" s="472">
        <v>0</v>
      </c>
      <c r="H100" s="345">
        <f t="shared" si="3"/>
        <v>0</v>
      </c>
      <c r="J100" s="391"/>
    </row>
    <row r="101" spans="1:10">
      <c r="A101" s="343" t="s">
        <v>1587</v>
      </c>
      <c r="B101" s="324" t="s">
        <v>1546</v>
      </c>
      <c r="C101" s="323" t="s">
        <v>1329</v>
      </c>
      <c r="D101" s="328">
        <v>2</v>
      </c>
      <c r="E101" s="472">
        <v>0</v>
      </c>
      <c r="F101" s="319">
        <f t="shared" si="2"/>
        <v>0</v>
      </c>
      <c r="G101" s="472">
        <v>0</v>
      </c>
      <c r="H101" s="345">
        <f t="shared" si="3"/>
        <v>0</v>
      </c>
      <c r="J101" s="391"/>
    </row>
    <row r="102" spans="1:10">
      <c r="A102" s="343" t="s">
        <v>1589</v>
      </c>
      <c r="B102" s="324" t="s">
        <v>1548</v>
      </c>
      <c r="C102" s="323" t="s">
        <v>1329</v>
      </c>
      <c r="D102" s="328">
        <v>10</v>
      </c>
      <c r="E102" s="472">
        <v>0</v>
      </c>
      <c r="F102" s="319">
        <f t="shared" si="2"/>
        <v>0</v>
      </c>
      <c r="G102" s="472">
        <v>0</v>
      </c>
      <c r="H102" s="345">
        <f t="shared" si="3"/>
        <v>0</v>
      </c>
      <c r="J102" s="391"/>
    </row>
    <row r="103" spans="1:10">
      <c r="A103" s="343" t="s">
        <v>1591</v>
      </c>
      <c r="B103" s="324" t="s">
        <v>1550</v>
      </c>
      <c r="C103" s="323" t="s">
        <v>1329</v>
      </c>
      <c r="D103" s="328">
        <v>10</v>
      </c>
      <c r="E103" s="472">
        <v>0</v>
      </c>
      <c r="F103" s="319">
        <f t="shared" si="2"/>
        <v>0</v>
      </c>
      <c r="G103" s="472">
        <v>0</v>
      </c>
      <c r="H103" s="345">
        <f t="shared" si="3"/>
        <v>0</v>
      </c>
      <c r="J103" s="391"/>
    </row>
    <row r="104" spans="1:10">
      <c r="A104" s="343" t="s">
        <v>1593</v>
      </c>
      <c r="B104" s="324" t="s">
        <v>1552</v>
      </c>
      <c r="C104" s="323" t="s">
        <v>1329</v>
      </c>
      <c r="D104" s="328">
        <v>5</v>
      </c>
      <c r="E104" s="472">
        <v>0</v>
      </c>
      <c r="F104" s="319">
        <f t="shared" si="2"/>
        <v>0</v>
      </c>
      <c r="G104" s="472">
        <v>0</v>
      </c>
      <c r="H104" s="345">
        <f t="shared" si="3"/>
        <v>0</v>
      </c>
      <c r="J104" s="391"/>
    </row>
    <row r="105" spans="1:10">
      <c r="A105" s="343" t="s">
        <v>1595</v>
      </c>
      <c r="B105" s="329" t="s">
        <v>1554</v>
      </c>
      <c r="C105" s="323" t="s">
        <v>1329</v>
      </c>
      <c r="D105" s="328">
        <v>15</v>
      </c>
      <c r="E105" s="472">
        <v>0</v>
      </c>
      <c r="F105" s="319">
        <f t="shared" si="2"/>
        <v>0</v>
      </c>
      <c r="G105" s="472">
        <v>0</v>
      </c>
      <c r="H105" s="345">
        <f t="shared" si="3"/>
        <v>0</v>
      </c>
      <c r="J105" s="391"/>
    </row>
    <row r="106" spans="1:10">
      <c r="A106" s="343" t="s">
        <v>1596</v>
      </c>
      <c r="B106" s="324" t="s">
        <v>1556</v>
      </c>
      <c r="C106" s="323" t="s">
        <v>1329</v>
      </c>
      <c r="D106" s="328">
        <v>100</v>
      </c>
      <c r="E106" s="472">
        <v>0</v>
      </c>
      <c r="F106" s="319">
        <f t="shared" si="2"/>
        <v>0</v>
      </c>
      <c r="G106" s="472">
        <v>0</v>
      </c>
      <c r="H106" s="345">
        <f t="shared" si="3"/>
        <v>0</v>
      </c>
      <c r="J106" s="391"/>
    </row>
    <row r="107" spans="1:10">
      <c r="A107" s="343" t="s">
        <v>1598</v>
      </c>
      <c r="B107" s="324" t="s">
        <v>1558</v>
      </c>
      <c r="C107" s="323" t="s">
        <v>1329</v>
      </c>
      <c r="D107" s="328">
        <v>13</v>
      </c>
      <c r="E107" s="472">
        <v>0</v>
      </c>
      <c r="F107" s="319">
        <f t="shared" si="2"/>
        <v>0</v>
      </c>
      <c r="G107" s="472">
        <v>0</v>
      </c>
      <c r="H107" s="345">
        <f t="shared" si="3"/>
        <v>0</v>
      </c>
      <c r="J107" s="391"/>
    </row>
    <row r="108" spans="1:10">
      <c r="A108" s="343" t="s">
        <v>1600</v>
      </c>
      <c r="B108" s="324" t="s">
        <v>1560</v>
      </c>
      <c r="C108" s="323" t="s">
        <v>286</v>
      </c>
      <c r="D108" s="328">
        <v>40</v>
      </c>
      <c r="E108" s="472">
        <v>0</v>
      </c>
      <c r="F108" s="319">
        <f t="shared" si="2"/>
        <v>0</v>
      </c>
      <c r="G108" s="472">
        <v>0</v>
      </c>
      <c r="H108" s="345">
        <f t="shared" si="3"/>
        <v>0</v>
      </c>
      <c r="J108" s="391"/>
    </row>
    <row r="109" spans="1:10">
      <c r="A109" s="343" t="s">
        <v>1602</v>
      </c>
      <c r="B109" s="324" t="s">
        <v>1562</v>
      </c>
      <c r="C109" s="323" t="s">
        <v>286</v>
      </c>
      <c r="D109" s="328">
        <v>1</v>
      </c>
      <c r="E109" s="472">
        <v>0</v>
      </c>
      <c r="F109" s="319">
        <f t="shared" si="2"/>
        <v>0</v>
      </c>
      <c r="G109" s="472">
        <v>0</v>
      </c>
      <c r="H109" s="345">
        <f t="shared" si="3"/>
        <v>0</v>
      </c>
      <c r="J109" s="391"/>
    </row>
    <row r="110" spans="1:10" ht="18">
      <c r="A110" s="343" t="s">
        <v>1604</v>
      </c>
      <c r="B110" s="330" t="s">
        <v>1564</v>
      </c>
      <c r="C110" s="323"/>
      <c r="D110" s="328"/>
      <c r="E110" s="331">
        <v>0</v>
      </c>
      <c r="F110" s="319">
        <f t="shared" si="2"/>
        <v>0</v>
      </c>
      <c r="G110" s="320">
        <v>0</v>
      </c>
      <c r="H110" s="345">
        <f t="shared" si="3"/>
        <v>0</v>
      </c>
      <c r="J110" s="391"/>
    </row>
    <row r="111" spans="1:10">
      <c r="A111" s="343" t="s">
        <v>1606</v>
      </c>
      <c r="B111" s="332" t="s">
        <v>1566</v>
      </c>
      <c r="C111" s="323" t="s">
        <v>873</v>
      </c>
      <c r="D111" s="328">
        <v>100</v>
      </c>
      <c r="E111" s="331">
        <v>0</v>
      </c>
      <c r="F111" s="319">
        <f t="shared" si="2"/>
        <v>0</v>
      </c>
      <c r="G111" s="472">
        <v>0</v>
      </c>
      <c r="H111" s="345">
        <f t="shared" si="3"/>
        <v>0</v>
      </c>
      <c r="J111" s="391"/>
    </row>
    <row r="112" spans="1:10">
      <c r="A112" s="343" t="s">
        <v>1608</v>
      </c>
      <c r="B112" s="332" t="s">
        <v>2065</v>
      </c>
      <c r="C112" s="323" t="s">
        <v>873</v>
      </c>
      <c r="D112" s="328">
        <v>40</v>
      </c>
      <c r="E112" s="331">
        <v>0</v>
      </c>
      <c r="F112" s="319">
        <f t="shared" si="2"/>
        <v>0</v>
      </c>
      <c r="G112" s="472">
        <v>0</v>
      </c>
      <c r="H112" s="345">
        <f t="shared" si="3"/>
        <v>0</v>
      </c>
      <c r="J112" s="391"/>
    </row>
    <row r="113" spans="1:10">
      <c r="A113" s="343" t="s">
        <v>1610</v>
      </c>
      <c r="B113" s="333" t="s">
        <v>1568</v>
      </c>
      <c r="C113" s="334" t="s">
        <v>267</v>
      </c>
      <c r="D113" s="335">
        <v>12000</v>
      </c>
      <c r="E113" s="336">
        <v>0</v>
      </c>
      <c r="F113" s="319">
        <f t="shared" si="2"/>
        <v>0</v>
      </c>
      <c r="G113" s="472">
        <v>0</v>
      </c>
      <c r="H113" s="345">
        <f t="shared" si="3"/>
        <v>0</v>
      </c>
      <c r="J113" s="391"/>
    </row>
    <row r="114" spans="1:10">
      <c r="A114" s="343" t="s">
        <v>1612</v>
      </c>
      <c r="B114" s="324" t="s">
        <v>1570</v>
      </c>
      <c r="C114" s="323" t="s">
        <v>873</v>
      </c>
      <c r="D114" s="328">
        <v>80</v>
      </c>
      <c r="E114" s="325">
        <v>0</v>
      </c>
      <c r="F114" s="319">
        <f t="shared" si="2"/>
        <v>0</v>
      </c>
      <c r="G114" s="472">
        <v>0</v>
      </c>
      <c r="H114" s="345">
        <f t="shared" si="3"/>
        <v>0</v>
      </c>
      <c r="J114" s="391"/>
    </row>
    <row r="115" spans="1:10">
      <c r="A115" s="343" t="s">
        <v>1614</v>
      </c>
      <c r="B115" s="324" t="s">
        <v>1572</v>
      </c>
      <c r="C115" s="323" t="s">
        <v>873</v>
      </c>
      <c r="D115" s="328">
        <v>60</v>
      </c>
      <c r="E115" s="325">
        <v>0</v>
      </c>
      <c r="F115" s="319">
        <f t="shared" si="2"/>
        <v>0</v>
      </c>
      <c r="G115" s="472">
        <v>0</v>
      </c>
      <c r="H115" s="345">
        <f t="shared" si="3"/>
        <v>0</v>
      </c>
      <c r="J115" s="391"/>
    </row>
    <row r="116" spans="1:10">
      <c r="A116" s="343" t="s">
        <v>1616</v>
      </c>
      <c r="B116" s="324" t="s">
        <v>1574</v>
      </c>
      <c r="C116" s="323" t="s">
        <v>873</v>
      </c>
      <c r="D116" s="328">
        <v>60</v>
      </c>
      <c r="E116" s="325">
        <v>0</v>
      </c>
      <c r="F116" s="319">
        <f t="shared" si="2"/>
        <v>0</v>
      </c>
      <c r="G116" s="472">
        <v>0</v>
      </c>
      <c r="H116" s="345">
        <f t="shared" si="3"/>
        <v>0</v>
      </c>
      <c r="J116" s="391"/>
    </row>
    <row r="117" spans="1:10">
      <c r="A117" s="343" t="s">
        <v>1701</v>
      </c>
      <c r="B117" s="324" t="s">
        <v>1576</v>
      </c>
      <c r="C117" s="323" t="s">
        <v>1329</v>
      </c>
      <c r="D117" s="328">
        <v>800</v>
      </c>
      <c r="E117" s="325">
        <v>0</v>
      </c>
      <c r="F117" s="319">
        <f t="shared" si="2"/>
        <v>0</v>
      </c>
      <c r="G117" s="472">
        <v>0</v>
      </c>
      <c r="H117" s="345">
        <f t="shared" si="3"/>
        <v>0</v>
      </c>
      <c r="J117" s="391"/>
    </row>
    <row r="118" spans="1:10">
      <c r="A118" s="343" t="s">
        <v>2066</v>
      </c>
      <c r="B118" s="324" t="s">
        <v>1578</v>
      </c>
      <c r="C118" s="323" t="s">
        <v>1329</v>
      </c>
      <c r="D118" s="328">
        <v>30</v>
      </c>
      <c r="E118" s="325">
        <v>0</v>
      </c>
      <c r="F118" s="319">
        <f t="shared" si="2"/>
        <v>0</v>
      </c>
      <c r="G118" s="472">
        <v>0</v>
      </c>
      <c r="H118" s="345">
        <f t="shared" si="3"/>
        <v>0</v>
      </c>
      <c r="J118" s="391"/>
    </row>
    <row r="119" spans="1:10">
      <c r="A119" s="343" t="s">
        <v>2067</v>
      </c>
      <c r="B119" s="324" t="s">
        <v>1580</v>
      </c>
      <c r="C119" s="323" t="s">
        <v>1329</v>
      </c>
      <c r="D119" s="328">
        <v>300</v>
      </c>
      <c r="E119" s="325">
        <v>0</v>
      </c>
      <c r="F119" s="319">
        <f t="shared" si="2"/>
        <v>0</v>
      </c>
      <c r="G119" s="472">
        <v>0</v>
      </c>
      <c r="H119" s="345">
        <f t="shared" si="3"/>
        <v>0</v>
      </c>
      <c r="J119" s="391"/>
    </row>
    <row r="120" spans="1:10">
      <c r="A120" s="343" t="s">
        <v>2068</v>
      </c>
      <c r="B120" s="333" t="s">
        <v>1582</v>
      </c>
      <c r="C120" s="323" t="s">
        <v>873</v>
      </c>
      <c r="D120" s="328">
        <v>70</v>
      </c>
      <c r="E120" s="325">
        <v>0</v>
      </c>
      <c r="F120" s="319">
        <f t="shared" si="2"/>
        <v>0</v>
      </c>
      <c r="G120" s="472">
        <v>0</v>
      </c>
      <c r="H120" s="345">
        <f t="shared" si="3"/>
        <v>0</v>
      </c>
      <c r="J120" s="391"/>
    </row>
    <row r="121" spans="1:10">
      <c r="A121" s="343" t="s">
        <v>2069</v>
      </c>
      <c r="B121" s="324" t="s">
        <v>1584</v>
      </c>
      <c r="C121" s="323" t="s">
        <v>873</v>
      </c>
      <c r="D121" s="328">
        <v>960</v>
      </c>
      <c r="E121" s="325">
        <v>0</v>
      </c>
      <c r="F121" s="319">
        <f t="shared" si="2"/>
        <v>0</v>
      </c>
      <c r="G121" s="472">
        <v>0</v>
      </c>
      <c r="H121" s="345">
        <f t="shared" si="3"/>
        <v>0</v>
      </c>
      <c r="J121" s="391"/>
    </row>
    <row r="122" spans="1:10">
      <c r="A122" s="343" t="s">
        <v>2070</v>
      </c>
      <c r="B122" s="337" t="s">
        <v>1586</v>
      </c>
      <c r="C122" s="338" t="s">
        <v>1329</v>
      </c>
      <c r="D122" s="339">
        <v>20</v>
      </c>
      <c r="E122" s="340">
        <v>0</v>
      </c>
      <c r="F122" s="319">
        <f t="shared" si="2"/>
        <v>0</v>
      </c>
      <c r="G122" s="472">
        <v>0</v>
      </c>
      <c r="H122" s="345">
        <f t="shared" si="3"/>
        <v>0</v>
      </c>
      <c r="J122" s="391"/>
    </row>
    <row r="123" spans="1:10">
      <c r="A123" s="343" t="s">
        <v>2071</v>
      </c>
      <c r="B123" s="337" t="s">
        <v>1588</v>
      </c>
      <c r="C123" s="338" t="s">
        <v>1329</v>
      </c>
      <c r="D123" s="339">
        <v>200</v>
      </c>
      <c r="E123" s="340">
        <v>0</v>
      </c>
      <c r="F123" s="319">
        <f t="shared" si="2"/>
        <v>0</v>
      </c>
      <c r="G123" s="472">
        <v>0</v>
      </c>
      <c r="H123" s="345">
        <f t="shared" si="3"/>
        <v>0</v>
      </c>
      <c r="J123" s="391"/>
    </row>
    <row r="124" spans="1:10">
      <c r="A124" s="343" t="s">
        <v>2072</v>
      </c>
      <c r="B124" s="326" t="s">
        <v>1590</v>
      </c>
      <c r="C124" s="323" t="s">
        <v>873</v>
      </c>
      <c r="D124" s="328">
        <v>100</v>
      </c>
      <c r="E124" s="325">
        <v>0</v>
      </c>
      <c r="F124" s="319">
        <f t="shared" si="2"/>
        <v>0</v>
      </c>
      <c r="G124" s="472">
        <v>0</v>
      </c>
      <c r="H124" s="345">
        <f t="shared" si="3"/>
        <v>0</v>
      </c>
      <c r="J124" s="391"/>
    </row>
    <row r="125" spans="1:10">
      <c r="A125" s="343" t="s">
        <v>2073</v>
      </c>
      <c r="B125" s="324" t="s">
        <v>1592</v>
      </c>
      <c r="C125" s="323" t="s">
        <v>873</v>
      </c>
      <c r="D125" s="328">
        <v>120</v>
      </c>
      <c r="E125" s="325">
        <v>0</v>
      </c>
      <c r="F125" s="319">
        <f t="shared" si="2"/>
        <v>0</v>
      </c>
      <c r="G125" s="472">
        <v>0</v>
      </c>
      <c r="H125" s="345">
        <f t="shared" si="3"/>
        <v>0</v>
      </c>
      <c r="J125" s="391"/>
    </row>
    <row r="126" spans="1:10">
      <c r="A126" s="343" t="s">
        <v>2074</v>
      </c>
      <c r="B126" s="324" t="s">
        <v>1594</v>
      </c>
      <c r="C126" s="323" t="s">
        <v>873</v>
      </c>
      <c r="D126" s="328">
        <v>16</v>
      </c>
      <c r="E126" s="325">
        <v>0</v>
      </c>
      <c r="F126" s="319">
        <f t="shared" si="2"/>
        <v>0</v>
      </c>
      <c r="G126" s="472">
        <v>0</v>
      </c>
      <c r="H126" s="345">
        <f t="shared" si="3"/>
        <v>0</v>
      </c>
      <c r="J126" s="391"/>
    </row>
    <row r="127" spans="1:10">
      <c r="A127" s="343" t="s">
        <v>2075</v>
      </c>
      <c r="B127" s="332" t="s">
        <v>1383</v>
      </c>
      <c r="C127" s="323" t="s">
        <v>1329</v>
      </c>
      <c r="D127" s="328">
        <v>1</v>
      </c>
      <c r="E127" s="472">
        <v>0</v>
      </c>
      <c r="F127" s="319">
        <f t="shared" si="2"/>
        <v>0</v>
      </c>
      <c r="G127" s="472">
        <v>0</v>
      </c>
      <c r="H127" s="345">
        <f t="shared" si="3"/>
        <v>0</v>
      </c>
      <c r="J127" s="391"/>
    </row>
    <row r="128" spans="1:10">
      <c r="A128" s="343" t="s">
        <v>2076</v>
      </c>
      <c r="B128" s="332" t="s">
        <v>1597</v>
      </c>
      <c r="C128" s="323" t="s">
        <v>873</v>
      </c>
      <c r="D128" s="328">
        <v>200</v>
      </c>
      <c r="E128" s="331">
        <v>0</v>
      </c>
      <c r="F128" s="319">
        <f t="shared" si="2"/>
        <v>0</v>
      </c>
      <c r="G128" s="472">
        <v>0</v>
      </c>
      <c r="H128" s="345">
        <f t="shared" si="3"/>
        <v>0</v>
      </c>
      <c r="J128" s="391"/>
    </row>
    <row r="129" spans="1:10">
      <c r="A129" s="343" t="s">
        <v>2077</v>
      </c>
      <c r="B129" s="337" t="s">
        <v>1599</v>
      </c>
      <c r="C129" s="338" t="s">
        <v>873</v>
      </c>
      <c r="D129" s="339">
        <v>160</v>
      </c>
      <c r="E129" s="340">
        <v>0</v>
      </c>
      <c r="F129" s="319">
        <f t="shared" si="2"/>
        <v>0</v>
      </c>
      <c r="G129" s="472">
        <v>0</v>
      </c>
      <c r="H129" s="345">
        <f t="shared" si="3"/>
        <v>0</v>
      </c>
      <c r="J129" s="391"/>
    </row>
    <row r="130" spans="1:10">
      <c r="A130" s="343" t="s">
        <v>2078</v>
      </c>
      <c r="B130" s="351" t="s">
        <v>1601</v>
      </c>
      <c r="C130" s="347"/>
      <c r="D130" s="348"/>
      <c r="E130" s="349">
        <v>0</v>
      </c>
      <c r="F130" s="319">
        <f t="shared" si="2"/>
        <v>0</v>
      </c>
      <c r="G130" s="350">
        <v>0</v>
      </c>
      <c r="H130" s="345">
        <f t="shared" si="3"/>
        <v>0</v>
      </c>
      <c r="J130" s="391"/>
    </row>
    <row r="131" spans="1:10">
      <c r="A131" s="343" t="s">
        <v>2079</v>
      </c>
      <c r="B131" s="352" t="s">
        <v>2080</v>
      </c>
      <c r="C131" s="347" t="s">
        <v>1329</v>
      </c>
      <c r="D131" s="348">
        <v>10</v>
      </c>
      <c r="E131" s="472">
        <v>0</v>
      </c>
      <c r="F131" s="319">
        <f t="shared" si="2"/>
        <v>0</v>
      </c>
      <c r="G131" s="472">
        <v>0</v>
      </c>
      <c r="H131" s="345">
        <f t="shared" si="3"/>
        <v>0</v>
      </c>
      <c r="J131" s="391"/>
    </row>
    <row r="132" spans="1:10">
      <c r="A132" s="343" t="s">
        <v>2081</v>
      </c>
      <c r="B132" s="352" t="s">
        <v>1603</v>
      </c>
      <c r="C132" s="347" t="s">
        <v>1329</v>
      </c>
      <c r="D132" s="348">
        <v>25</v>
      </c>
      <c r="E132" s="472">
        <v>0</v>
      </c>
      <c r="F132" s="319">
        <f t="shared" si="2"/>
        <v>0</v>
      </c>
      <c r="G132" s="472">
        <v>0</v>
      </c>
      <c r="H132" s="345">
        <f t="shared" si="3"/>
        <v>0</v>
      </c>
      <c r="J132" s="391"/>
    </row>
    <row r="133" spans="1:10">
      <c r="A133" s="343" t="s">
        <v>2082</v>
      </c>
      <c r="B133" s="352" t="s">
        <v>1605</v>
      </c>
      <c r="C133" s="347" t="s">
        <v>1329</v>
      </c>
      <c r="D133" s="348">
        <v>25</v>
      </c>
      <c r="E133" s="472">
        <v>0</v>
      </c>
      <c r="F133" s="319">
        <f t="shared" si="2"/>
        <v>0</v>
      </c>
      <c r="G133" s="472">
        <v>0</v>
      </c>
      <c r="H133" s="345">
        <f t="shared" si="3"/>
        <v>0</v>
      </c>
      <c r="J133" s="391"/>
    </row>
    <row r="134" spans="1:10">
      <c r="A134" s="343" t="s">
        <v>2083</v>
      </c>
      <c r="B134" s="352" t="s">
        <v>1607</v>
      </c>
      <c r="C134" s="347" t="s">
        <v>1329</v>
      </c>
      <c r="D134" s="348">
        <v>45</v>
      </c>
      <c r="E134" s="472">
        <v>0</v>
      </c>
      <c r="F134" s="319">
        <f t="shared" si="2"/>
        <v>0</v>
      </c>
      <c r="G134" s="472">
        <v>0</v>
      </c>
      <c r="H134" s="345">
        <f t="shared" si="3"/>
        <v>0</v>
      </c>
      <c r="J134" s="391"/>
    </row>
    <row r="135" spans="1:10">
      <c r="A135" s="343" t="s">
        <v>2084</v>
      </c>
      <c r="B135" s="353" t="s">
        <v>1609</v>
      </c>
      <c r="C135" s="354" t="s">
        <v>286</v>
      </c>
      <c r="D135" s="355">
        <v>1</v>
      </c>
      <c r="E135" s="472">
        <v>0</v>
      </c>
      <c r="F135" s="319">
        <f t="shared" si="2"/>
        <v>0</v>
      </c>
      <c r="G135" s="356">
        <v>0</v>
      </c>
      <c r="H135" s="345">
        <f t="shared" si="3"/>
        <v>0</v>
      </c>
      <c r="J135" s="391"/>
    </row>
    <row r="136" spans="1:10">
      <c r="A136" s="343" t="s">
        <v>2085</v>
      </c>
      <c r="B136" s="341" t="s">
        <v>1611</v>
      </c>
      <c r="C136" s="323"/>
      <c r="D136" s="328"/>
      <c r="E136" s="325">
        <v>0</v>
      </c>
      <c r="F136" s="319">
        <f t="shared" si="2"/>
        <v>0</v>
      </c>
      <c r="G136" s="320">
        <v>0</v>
      </c>
      <c r="H136" s="345">
        <f t="shared" si="3"/>
        <v>0</v>
      </c>
      <c r="J136" s="391"/>
    </row>
    <row r="137" spans="1:10">
      <c r="A137" s="343" t="s">
        <v>2086</v>
      </c>
      <c r="B137" s="326" t="s">
        <v>1613</v>
      </c>
      <c r="C137" s="323" t="s">
        <v>873</v>
      </c>
      <c r="D137" s="328">
        <v>160</v>
      </c>
      <c r="E137" s="331">
        <v>0</v>
      </c>
      <c r="F137" s="319">
        <f t="shared" si="2"/>
        <v>0</v>
      </c>
      <c r="G137" s="472">
        <v>0</v>
      </c>
      <c r="H137" s="345">
        <f t="shared" si="3"/>
        <v>0</v>
      </c>
      <c r="J137" s="391"/>
    </row>
    <row r="138" spans="1:10">
      <c r="A138" s="343" t="s">
        <v>2087</v>
      </c>
      <c r="B138" s="326" t="s">
        <v>1615</v>
      </c>
      <c r="C138" s="323" t="s">
        <v>873</v>
      </c>
      <c r="D138" s="328">
        <v>40</v>
      </c>
      <c r="E138" s="331">
        <v>0</v>
      </c>
      <c r="F138" s="319">
        <f t="shared" si="2"/>
        <v>0</v>
      </c>
      <c r="G138" s="472">
        <v>0</v>
      </c>
      <c r="H138" s="345">
        <f t="shared" si="3"/>
        <v>0</v>
      </c>
      <c r="J138" s="391"/>
    </row>
    <row r="139" spans="1:10">
      <c r="A139" s="343" t="s">
        <v>2088</v>
      </c>
      <c r="B139" s="326" t="s">
        <v>2089</v>
      </c>
      <c r="C139" s="323" t="s">
        <v>873</v>
      </c>
      <c r="D139" s="328">
        <v>80</v>
      </c>
      <c r="E139" s="331">
        <v>0</v>
      </c>
      <c r="F139" s="319">
        <f t="shared" si="2"/>
        <v>0</v>
      </c>
      <c r="G139" s="472">
        <v>0</v>
      </c>
      <c r="H139" s="345">
        <f t="shared" si="3"/>
        <v>0</v>
      </c>
      <c r="J139" s="391"/>
    </row>
    <row r="140" spans="1:10">
      <c r="A140" s="343" t="s">
        <v>2090</v>
      </c>
      <c r="B140" s="326" t="s">
        <v>1617</v>
      </c>
      <c r="C140" s="323" t="s">
        <v>873</v>
      </c>
      <c r="D140" s="328">
        <v>200</v>
      </c>
      <c r="E140" s="325">
        <v>0</v>
      </c>
      <c r="F140" s="319">
        <f t="shared" ref="F140" si="4">D140*E140</f>
        <v>0</v>
      </c>
      <c r="G140" s="472">
        <v>0</v>
      </c>
      <c r="H140" s="345">
        <f t="shared" ref="H140" si="5">D140*G140</f>
        <v>0</v>
      </c>
      <c r="J140" s="391"/>
    </row>
    <row r="141" spans="1:10" ht="13.5" thickBot="1">
      <c r="A141" s="311"/>
      <c r="B141" s="312" t="s">
        <v>2091</v>
      </c>
      <c r="C141" s="313"/>
      <c r="D141" s="314"/>
      <c r="E141" s="315"/>
      <c r="F141" s="316">
        <f>SUM(F11:F140)</f>
        <v>0</v>
      </c>
      <c r="G141" s="316"/>
      <c r="H141" s="316">
        <f>SUM(H11:H140)</f>
        <v>0</v>
      </c>
    </row>
    <row r="142" spans="1:10" ht="13.5" thickBot="1">
      <c r="A142" s="548" t="s">
        <v>27</v>
      </c>
      <c r="B142" s="549"/>
      <c r="C142" s="549"/>
      <c r="D142" s="549"/>
      <c r="E142" s="549"/>
      <c r="F142" s="549"/>
      <c r="G142" s="388"/>
      <c r="H142" s="305">
        <f>F141+H141</f>
        <v>0</v>
      </c>
    </row>
  </sheetData>
  <mergeCells count="6">
    <mergeCell ref="A142:F142"/>
    <mergeCell ref="A6:H6"/>
    <mergeCell ref="B2:F2"/>
    <mergeCell ref="B3:F3"/>
    <mergeCell ref="B4:F4"/>
    <mergeCell ref="B9:H9"/>
  </mergeCells>
  <pageMargins left="0.7" right="0.7" top="0.78740157499999996" bottom="0.78740157499999996" header="0.3" footer="0.3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D8783-A493-424A-8DE9-2B858ACDEF37}">
  <sheetPr>
    <tabColor rgb="FFFFC000"/>
  </sheetPr>
  <dimension ref="A2:J136"/>
  <sheetViews>
    <sheetView zoomScaleNormal="100" workbookViewId="0">
      <pane ySplit="8" topLeftCell="A114" activePane="bottomLeft" state="frozen"/>
      <selection pane="bottomLeft" activeCell="J131" sqref="J131"/>
    </sheetView>
  </sheetViews>
  <sheetFormatPr defaultRowHeight="12.75"/>
  <cols>
    <col min="1" max="1" width="11.5703125" customWidth="1"/>
    <col min="2" max="2" width="96.28515625" customWidth="1"/>
    <col min="3" max="3" width="8.5703125" customWidth="1"/>
    <col min="4" max="8" width="15.5703125" customWidth="1"/>
    <col min="10" max="10" width="13.5703125" style="389" customWidth="1"/>
  </cols>
  <sheetData>
    <row r="2" spans="1:10" ht="25.7" customHeight="1">
      <c r="A2" s="8" t="s">
        <v>37</v>
      </c>
      <c r="B2" s="520" t="s">
        <v>1323</v>
      </c>
      <c r="C2" s="521"/>
      <c r="D2" s="521"/>
      <c r="E2" s="521"/>
      <c r="F2" s="522"/>
    </row>
    <row r="3" spans="1:10" ht="25.7" customHeight="1">
      <c r="A3" s="8" t="s">
        <v>36</v>
      </c>
      <c r="B3" s="520" t="s">
        <v>2112</v>
      </c>
      <c r="C3" s="521"/>
      <c r="D3" s="521"/>
      <c r="E3" s="521"/>
      <c r="F3" s="522"/>
    </row>
    <row r="4" spans="1:10" ht="25.7" customHeight="1">
      <c r="A4" s="37" t="s">
        <v>49</v>
      </c>
      <c r="B4" s="526" t="s">
        <v>1618</v>
      </c>
      <c r="C4" s="527"/>
      <c r="D4" s="527"/>
      <c r="E4" s="527"/>
      <c r="F4" s="528"/>
    </row>
    <row r="5" spans="1:10" ht="13.5" thickBot="1"/>
    <row r="6" spans="1:10" ht="15" thickBot="1">
      <c r="A6" s="550"/>
      <c r="B6" s="551"/>
      <c r="C6" s="551"/>
      <c r="D6" s="551"/>
      <c r="E6" s="551"/>
      <c r="F6" s="551"/>
      <c r="G6" s="551"/>
      <c r="H6" s="552"/>
      <c r="I6" s="47"/>
      <c r="J6" s="390"/>
    </row>
    <row r="7" spans="1:10" ht="15" thickBot="1">
      <c r="A7" s="49"/>
      <c r="B7" s="49"/>
      <c r="C7" s="49"/>
      <c r="D7" s="49"/>
      <c r="E7" s="49"/>
      <c r="F7" s="49"/>
      <c r="G7" s="49"/>
      <c r="H7" s="49"/>
      <c r="I7" s="47"/>
      <c r="J7" s="390"/>
    </row>
    <row r="8" spans="1:10" ht="24.75" thickBot="1">
      <c r="A8" s="50"/>
      <c r="B8" s="51" t="s">
        <v>1410</v>
      </c>
      <c r="C8" s="52" t="s">
        <v>1411</v>
      </c>
      <c r="D8" s="53" t="s">
        <v>1412</v>
      </c>
      <c r="E8" s="54" t="s">
        <v>1413</v>
      </c>
      <c r="F8" s="54" t="s">
        <v>1414</v>
      </c>
      <c r="G8" s="55" t="s">
        <v>1415</v>
      </c>
      <c r="H8" s="56" t="s">
        <v>1416</v>
      </c>
      <c r="I8" s="48"/>
      <c r="J8" s="391"/>
    </row>
    <row r="9" spans="1:10">
      <c r="A9" s="370" t="s">
        <v>42</v>
      </c>
      <c r="B9" s="555" t="s">
        <v>1618</v>
      </c>
      <c r="C9" s="555"/>
      <c r="D9" s="555"/>
      <c r="E9" s="555"/>
      <c r="F9" s="555"/>
      <c r="G9" s="555"/>
      <c r="H9" s="556"/>
      <c r="I9" s="48"/>
      <c r="J9" s="391"/>
    </row>
    <row r="10" spans="1:10" ht="18">
      <c r="A10" s="371" t="s">
        <v>1418</v>
      </c>
      <c r="B10" s="363" t="s">
        <v>1619</v>
      </c>
      <c r="C10" s="364"/>
      <c r="D10" s="364"/>
      <c r="E10" s="364"/>
      <c r="F10" s="364"/>
      <c r="G10" s="364"/>
      <c r="H10" s="372"/>
      <c r="I10" s="48"/>
      <c r="J10" s="391"/>
    </row>
    <row r="11" spans="1:10" ht="48">
      <c r="A11" s="371" t="s">
        <v>1420</v>
      </c>
      <c r="B11" s="366" t="s">
        <v>1620</v>
      </c>
      <c r="C11" s="323" t="s">
        <v>1329</v>
      </c>
      <c r="D11" s="367">
        <v>20</v>
      </c>
      <c r="E11" s="472">
        <v>0</v>
      </c>
      <c r="F11" s="319">
        <f>D11*E11</f>
        <v>0</v>
      </c>
      <c r="G11" s="472">
        <v>0</v>
      </c>
      <c r="H11" s="373">
        <f>D11*G11</f>
        <v>0</v>
      </c>
      <c r="I11" s="48"/>
      <c r="J11" s="391"/>
    </row>
    <row r="12" spans="1:10" ht="48">
      <c r="A12" s="371" t="s">
        <v>1422</v>
      </c>
      <c r="B12" s="366" t="s">
        <v>1621</v>
      </c>
      <c r="C12" s="323" t="s">
        <v>1329</v>
      </c>
      <c r="D12" s="367">
        <v>29</v>
      </c>
      <c r="E12" s="472">
        <v>0</v>
      </c>
      <c r="F12" s="319">
        <f t="shared" ref="F12:F75" si="0">D12*E12</f>
        <v>0</v>
      </c>
      <c r="G12" s="472">
        <v>0</v>
      </c>
      <c r="H12" s="373">
        <f t="shared" ref="H12:H75" si="1">D12*G12</f>
        <v>0</v>
      </c>
      <c r="I12" s="48"/>
      <c r="J12" s="391"/>
    </row>
    <row r="13" spans="1:10" ht="48">
      <c r="A13" s="371" t="s">
        <v>1622</v>
      </c>
      <c r="B13" s="366" t="s">
        <v>1623</v>
      </c>
      <c r="C13" s="323" t="s">
        <v>1329</v>
      </c>
      <c r="D13" s="367">
        <v>7</v>
      </c>
      <c r="E13" s="472">
        <v>0</v>
      </c>
      <c r="F13" s="319">
        <f t="shared" si="0"/>
        <v>0</v>
      </c>
      <c r="G13" s="472">
        <v>0</v>
      </c>
      <c r="H13" s="373">
        <f t="shared" si="1"/>
        <v>0</v>
      </c>
      <c r="I13" s="48"/>
      <c r="J13" s="391"/>
    </row>
    <row r="14" spans="1:10">
      <c r="A14" s="371" t="s">
        <v>1424</v>
      </c>
      <c r="B14" s="366" t="s">
        <v>1624</v>
      </c>
      <c r="C14" s="323" t="s">
        <v>1329</v>
      </c>
      <c r="D14" s="367">
        <v>31</v>
      </c>
      <c r="E14" s="472">
        <v>0</v>
      </c>
      <c r="F14" s="319">
        <f t="shared" si="0"/>
        <v>0</v>
      </c>
      <c r="G14" s="472">
        <v>0</v>
      </c>
      <c r="H14" s="373">
        <f t="shared" si="1"/>
        <v>0</v>
      </c>
      <c r="I14" s="48"/>
      <c r="J14" s="391"/>
    </row>
    <row r="15" spans="1:10">
      <c r="A15" s="371" t="s">
        <v>1426</v>
      </c>
      <c r="B15" s="366" t="s">
        <v>1452</v>
      </c>
      <c r="C15" s="323" t="s">
        <v>1329</v>
      </c>
      <c r="D15" s="367">
        <v>30</v>
      </c>
      <c r="E15" s="472">
        <v>0</v>
      </c>
      <c r="F15" s="319">
        <f t="shared" si="0"/>
        <v>0</v>
      </c>
      <c r="G15" s="472">
        <v>0</v>
      </c>
      <c r="H15" s="373">
        <f t="shared" si="1"/>
        <v>0</v>
      </c>
      <c r="I15" s="48"/>
      <c r="J15" s="391"/>
    </row>
    <row r="16" spans="1:10">
      <c r="A16" s="371" t="s">
        <v>1625</v>
      </c>
      <c r="B16" s="366" t="s">
        <v>1454</v>
      </c>
      <c r="C16" s="323" t="s">
        <v>1329</v>
      </c>
      <c r="D16" s="367">
        <v>10</v>
      </c>
      <c r="E16" s="472">
        <v>0</v>
      </c>
      <c r="F16" s="319">
        <f t="shared" si="0"/>
        <v>0</v>
      </c>
      <c r="G16" s="472">
        <v>0</v>
      </c>
      <c r="H16" s="373">
        <f t="shared" si="1"/>
        <v>0</v>
      </c>
      <c r="I16" s="48"/>
      <c r="J16" s="391"/>
    </row>
    <row r="17" spans="1:10">
      <c r="A17" s="371" t="s">
        <v>1428</v>
      </c>
      <c r="B17" s="368" t="s">
        <v>1458</v>
      </c>
      <c r="C17" s="323" t="s">
        <v>1329</v>
      </c>
      <c r="D17" s="328">
        <v>120</v>
      </c>
      <c r="E17" s="472">
        <v>0</v>
      </c>
      <c r="F17" s="319">
        <f t="shared" si="0"/>
        <v>0</v>
      </c>
      <c r="G17" s="472">
        <v>0</v>
      </c>
      <c r="H17" s="373">
        <f t="shared" si="1"/>
        <v>0</v>
      </c>
      <c r="J17" s="391"/>
    </row>
    <row r="18" spans="1:10">
      <c r="A18" s="371" t="s">
        <v>1430</v>
      </c>
      <c r="B18" s="368" t="s">
        <v>1460</v>
      </c>
      <c r="C18" s="323" t="s">
        <v>1329</v>
      </c>
      <c r="D18" s="328">
        <v>5</v>
      </c>
      <c r="E18" s="472">
        <v>0</v>
      </c>
      <c r="F18" s="319">
        <f t="shared" si="0"/>
        <v>0</v>
      </c>
      <c r="G18" s="472">
        <v>0</v>
      </c>
      <c r="H18" s="373">
        <f t="shared" si="1"/>
        <v>0</v>
      </c>
      <c r="J18" s="391"/>
    </row>
    <row r="19" spans="1:10" ht="18">
      <c r="A19" s="371" t="s">
        <v>1432</v>
      </c>
      <c r="B19" s="369" t="s">
        <v>1626</v>
      </c>
      <c r="C19" s="323"/>
      <c r="D19" s="328"/>
      <c r="E19" s="325">
        <v>0</v>
      </c>
      <c r="F19" s="319">
        <f t="shared" si="0"/>
        <v>0</v>
      </c>
      <c r="G19" s="365">
        <v>0</v>
      </c>
      <c r="H19" s="373">
        <f t="shared" si="1"/>
        <v>0</v>
      </c>
      <c r="J19" s="391"/>
    </row>
    <row r="20" spans="1:10">
      <c r="A20" s="371" t="s">
        <v>1433</v>
      </c>
      <c r="B20" s="377" t="s">
        <v>1627</v>
      </c>
      <c r="C20" s="378" t="s">
        <v>1329</v>
      </c>
      <c r="D20" s="328">
        <v>2</v>
      </c>
      <c r="E20" s="472">
        <v>0</v>
      </c>
      <c r="F20" s="319">
        <f t="shared" si="0"/>
        <v>0</v>
      </c>
      <c r="G20" s="472">
        <v>0</v>
      </c>
      <c r="H20" s="373">
        <f t="shared" si="1"/>
        <v>0</v>
      </c>
      <c r="J20" s="391"/>
    </row>
    <row r="21" spans="1:10">
      <c r="A21" s="371" t="s">
        <v>1435</v>
      </c>
      <c r="B21" s="366" t="s">
        <v>1628</v>
      </c>
      <c r="C21" s="323" t="s">
        <v>1329</v>
      </c>
      <c r="D21" s="367">
        <v>2</v>
      </c>
      <c r="E21" s="472">
        <v>0</v>
      </c>
      <c r="F21" s="319">
        <f t="shared" si="0"/>
        <v>0</v>
      </c>
      <c r="G21" s="472">
        <v>0</v>
      </c>
      <c r="H21" s="373">
        <f t="shared" si="1"/>
        <v>0</v>
      </c>
      <c r="J21" s="391"/>
    </row>
    <row r="22" spans="1:10">
      <c r="A22" s="371" t="s">
        <v>1437</v>
      </c>
      <c r="B22" s="368" t="s">
        <v>1629</v>
      </c>
      <c r="C22" s="323" t="s">
        <v>1329</v>
      </c>
      <c r="D22" s="328">
        <v>2</v>
      </c>
      <c r="E22" s="472">
        <v>0</v>
      </c>
      <c r="F22" s="319">
        <f t="shared" si="0"/>
        <v>0</v>
      </c>
      <c r="G22" s="472">
        <v>0</v>
      </c>
      <c r="H22" s="373">
        <f t="shared" si="1"/>
        <v>0</v>
      </c>
      <c r="J22" s="391"/>
    </row>
    <row r="23" spans="1:10">
      <c r="A23" s="371" t="s">
        <v>1439</v>
      </c>
      <c r="B23" s="368" t="s">
        <v>1630</v>
      </c>
      <c r="C23" s="323" t="s">
        <v>1329</v>
      </c>
      <c r="D23" s="328">
        <v>2</v>
      </c>
      <c r="E23" s="472">
        <v>0</v>
      </c>
      <c r="F23" s="319">
        <f t="shared" si="0"/>
        <v>0</v>
      </c>
      <c r="G23" s="472">
        <v>0</v>
      </c>
      <c r="H23" s="373">
        <f t="shared" si="1"/>
        <v>0</v>
      </c>
      <c r="J23" s="391"/>
    </row>
    <row r="24" spans="1:10">
      <c r="A24" s="371" t="s">
        <v>1441</v>
      </c>
      <c r="B24" s="366" t="s">
        <v>1631</v>
      </c>
      <c r="C24" s="323" t="s">
        <v>1329</v>
      </c>
      <c r="D24" s="367">
        <v>6</v>
      </c>
      <c r="E24" s="472">
        <v>0</v>
      </c>
      <c r="F24" s="319">
        <f t="shared" si="0"/>
        <v>0</v>
      </c>
      <c r="G24" s="472">
        <v>0</v>
      </c>
      <c r="H24" s="373">
        <f t="shared" si="1"/>
        <v>0</v>
      </c>
      <c r="J24" s="391"/>
    </row>
    <row r="25" spans="1:10">
      <c r="A25" s="371" t="s">
        <v>1443</v>
      </c>
      <c r="B25" s="368" t="s">
        <v>1632</v>
      </c>
      <c r="C25" s="323" t="s">
        <v>1329</v>
      </c>
      <c r="D25" s="328">
        <v>1</v>
      </c>
      <c r="E25" s="472">
        <v>0</v>
      </c>
      <c r="F25" s="319">
        <f t="shared" si="0"/>
        <v>0</v>
      </c>
      <c r="G25" s="472">
        <v>0</v>
      </c>
      <c r="H25" s="373">
        <f t="shared" si="1"/>
        <v>0</v>
      </c>
      <c r="J25" s="391"/>
    </row>
    <row r="26" spans="1:10">
      <c r="A26" s="371" t="s">
        <v>1445</v>
      </c>
      <c r="B26" s="368" t="s">
        <v>2092</v>
      </c>
      <c r="C26" s="323" t="s">
        <v>1329</v>
      </c>
      <c r="D26" s="328">
        <v>1</v>
      </c>
      <c r="E26" s="472">
        <v>0</v>
      </c>
      <c r="F26" s="319">
        <f t="shared" si="0"/>
        <v>0</v>
      </c>
      <c r="G26" s="472">
        <v>0</v>
      </c>
      <c r="H26" s="373">
        <f t="shared" si="1"/>
        <v>0</v>
      </c>
      <c r="J26" s="391"/>
    </row>
    <row r="27" spans="1:10">
      <c r="A27" s="371" t="s">
        <v>1447</v>
      </c>
      <c r="B27" s="368" t="s">
        <v>1633</v>
      </c>
      <c r="C27" s="323" t="s">
        <v>1329</v>
      </c>
      <c r="D27" s="328">
        <v>2</v>
      </c>
      <c r="E27" s="472">
        <v>0</v>
      </c>
      <c r="F27" s="319">
        <f t="shared" si="0"/>
        <v>0</v>
      </c>
      <c r="G27" s="472">
        <v>0</v>
      </c>
      <c r="H27" s="373">
        <f t="shared" si="1"/>
        <v>0</v>
      </c>
      <c r="J27" s="391"/>
    </row>
    <row r="28" spans="1:10">
      <c r="A28" s="371" t="s">
        <v>1449</v>
      </c>
      <c r="B28" s="368" t="s">
        <v>1634</v>
      </c>
      <c r="C28" s="323" t="s">
        <v>1329</v>
      </c>
      <c r="D28" s="328">
        <v>2</v>
      </c>
      <c r="E28" s="472">
        <v>0</v>
      </c>
      <c r="F28" s="319">
        <f t="shared" si="0"/>
        <v>0</v>
      </c>
      <c r="G28" s="472">
        <v>0</v>
      </c>
      <c r="H28" s="373">
        <f t="shared" si="1"/>
        <v>0</v>
      </c>
      <c r="J28" s="391"/>
    </row>
    <row r="29" spans="1:10">
      <c r="A29" s="371" t="s">
        <v>1451</v>
      </c>
      <c r="B29" s="379" t="s">
        <v>1635</v>
      </c>
      <c r="C29" s="338" t="s">
        <v>1329</v>
      </c>
      <c r="D29" s="339">
        <v>4</v>
      </c>
      <c r="E29" s="472">
        <v>0</v>
      </c>
      <c r="F29" s="319">
        <f t="shared" si="0"/>
        <v>0</v>
      </c>
      <c r="G29" s="472">
        <v>0</v>
      </c>
      <c r="H29" s="373">
        <f t="shared" si="1"/>
        <v>0</v>
      </c>
      <c r="J29" s="391"/>
    </row>
    <row r="30" spans="1:10">
      <c r="A30" s="371" t="s">
        <v>1453</v>
      </c>
      <c r="B30" s="379" t="s">
        <v>1636</v>
      </c>
      <c r="C30" s="338" t="s">
        <v>1329</v>
      </c>
      <c r="D30" s="339">
        <v>4</v>
      </c>
      <c r="E30" s="472">
        <v>0</v>
      </c>
      <c r="F30" s="319">
        <f t="shared" si="0"/>
        <v>0</v>
      </c>
      <c r="G30" s="472">
        <v>0</v>
      </c>
      <c r="H30" s="373">
        <f t="shared" si="1"/>
        <v>0</v>
      </c>
      <c r="J30" s="391"/>
    </row>
    <row r="31" spans="1:10">
      <c r="A31" s="371" t="s">
        <v>1455</v>
      </c>
      <c r="B31" s="366" t="s">
        <v>1637</v>
      </c>
      <c r="C31" s="338" t="s">
        <v>1329</v>
      </c>
      <c r="D31" s="367">
        <v>1</v>
      </c>
      <c r="E31" s="472">
        <v>0</v>
      </c>
      <c r="F31" s="319">
        <f t="shared" si="0"/>
        <v>0</v>
      </c>
      <c r="G31" s="472">
        <v>0</v>
      </c>
      <c r="H31" s="373">
        <f t="shared" si="1"/>
        <v>0</v>
      </c>
      <c r="J31" s="391"/>
    </row>
    <row r="32" spans="1:10">
      <c r="A32" s="371" t="s">
        <v>1457</v>
      </c>
      <c r="B32" s="366" t="s">
        <v>1638</v>
      </c>
      <c r="C32" s="338" t="s">
        <v>1329</v>
      </c>
      <c r="D32" s="367">
        <v>2</v>
      </c>
      <c r="E32" s="472">
        <v>0</v>
      </c>
      <c r="F32" s="319">
        <f t="shared" si="0"/>
        <v>0</v>
      </c>
      <c r="G32" s="472">
        <v>0</v>
      </c>
      <c r="H32" s="373">
        <f t="shared" si="1"/>
        <v>0</v>
      </c>
      <c r="J32" s="391"/>
    </row>
    <row r="33" spans="1:10">
      <c r="A33" s="371" t="s">
        <v>1459</v>
      </c>
      <c r="B33" s="366" t="s">
        <v>1639</v>
      </c>
      <c r="C33" s="338" t="s">
        <v>1329</v>
      </c>
      <c r="D33" s="367">
        <v>4</v>
      </c>
      <c r="E33" s="472">
        <v>0</v>
      </c>
      <c r="F33" s="319">
        <f t="shared" si="0"/>
        <v>0</v>
      </c>
      <c r="G33" s="472">
        <v>0</v>
      </c>
      <c r="H33" s="373">
        <f t="shared" si="1"/>
        <v>0</v>
      </c>
      <c r="J33" s="391"/>
    </row>
    <row r="34" spans="1:10">
      <c r="A34" s="371" t="s">
        <v>1461</v>
      </c>
      <c r="B34" s="366" t="s">
        <v>1640</v>
      </c>
      <c r="C34" s="338" t="s">
        <v>1329</v>
      </c>
      <c r="D34" s="367">
        <v>2</v>
      </c>
      <c r="E34" s="472">
        <v>0</v>
      </c>
      <c r="F34" s="319">
        <f t="shared" si="0"/>
        <v>0</v>
      </c>
      <c r="G34" s="472">
        <v>0</v>
      </c>
      <c r="H34" s="373">
        <f t="shared" si="1"/>
        <v>0</v>
      </c>
      <c r="J34" s="391"/>
    </row>
    <row r="35" spans="1:10">
      <c r="A35" s="371" t="s">
        <v>1463</v>
      </c>
      <c r="B35" s="366" t="s">
        <v>1641</v>
      </c>
      <c r="C35" s="338" t="s">
        <v>1329</v>
      </c>
      <c r="D35" s="367">
        <v>9</v>
      </c>
      <c r="E35" s="472">
        <v>0</v>
      </c>
      <c r="F35" s="319">
        <f t="shared" si="0"/>
        <v>0</v>
      </c>
      <c r="G35" s="472">
        <v>0</v>
      </c>
      <c r="H35" s="373">
        <f t="shared" si="1"/>
        <v>0</v>
      </c>
      <c r="J35" s="391"/>
    </row>
    <row r="36" spans="1:10">
      <c r="A36" s="371" t="s">
        <v>1465</v>
      </c>
      <c r="B36" s="366" t="s">
        <v>1642</v>
      </c>
      <c r="C36" s="338" t="s">
        <v>1329</v>
      </c>
      <c r="D36" s="367">
        <v>7</v>
      </c>
      <c r="E36" s="472">
        <v>0</v>
      </c>
      <c r="F36" s="319">
        <f t="shared" si="0"/>
        <v>0</v>
      </c>
      <c r="G36" s="472">
        <v>0</v>
      </c>
      <c r="H36" s="373">
        <f t="shared" si="1"/>
        <v>0</v>
      </c>
      <c r="J36" s="391"/>
    </row>
    <row r="37" spans="1:10">
      <c r="A37" s="371" t="s">
        <v>1467</v>
      </c>
      <c r="B37" s="368" t="s">
        <v>1643</v>
      </c>
      <c r="C37" s="338" t="s">
        <v>1329</v>
      </c>
      <c r="D37" s="328">
        <v>20</v>
      </c>
      <c r="E37" s="472">
        <v>0</v>
      </c>
      <c r="F37" s="319">
        <f t="shared" si="0"/>
        <v>0</v>
      </c>
      <c r="G37" s="472">
        <v>0</v>
      </c>
      <c r="H37" s="373">
        <f t="shared" si="1"/>
        <v>0</v>
      </c>
      <c r="J37" s="391"/>
    </row>
    <row r="38" spans="1:10">
      <c r="A38" s="371" t="s">
        <v>1469</v>
      </c>
      <c r="B38" s="368" t="s">
        <v>1644</v>
      </c>
      <c r="C38" s="338" t="s">
        <v>1329</v>
      </c>
      <c r="D38" s="328">
        <v>5</v>
      </c>
      <c r="E38" s="472">
        <v>0</v>
      </c>
      <c r="F38" s="319">
        <f t="shared" si="0"/>
        <v>0</v>
      </c>
      <c r="G38" s="472">
        <v>0</v>
      </c>
      <c r="H38" s="373">
        <f t="shared" si="1"/>
        <v>0</v>
      </c>
      <c r="J38" s="391"/>
    </row>
    <row r="39" spans="1:10">
      <c r="A39" s="371" t="s">
        <v>1471</v>
      </c>
      <c r="B39" s="368" t="s">
        <v>1645</v>
      </c>
      <c r="C39" s="323" t="s">
        <v>1329</v>
      </c>
      <c r="D39" s="328">
        <v>60</v>
      </c>
      <c r="E39" s="472">
        <v>0</v>
      </c>
      <c r="F39" s="319">
        <f t="shared" si="0"/>
        <v>0</v>
      </c>
      <c r="G39" s="472">
        <v>0</v>
      </c>
      <c r="H39" s="373">
        <f t="shared" si="1"/>
        <v>0</v>
      </c>
      <c r="J39" s="391"/>
    </row>
    <row r="40" spans="1:10">
      <c r="A40" s="371" t="s">
        <v>1473</v>
      </c>
      <c r="B40" s="368" t="s">
        <v>1646</v>
      </c>
      <c r="C40" s="323" t="s">
        <v>1329</v>
      </c>
      <c r="D40" s="328">
        <v>10</v>
      </c>
      <c r="E40" s="472">
        <v>0</v>
      </c>
      <c r="F40" s="319">
        <f t="shared" si="0"/>
        <v>0</v>
      </c>
      <c r="G40" s="472">
        <v>0</v>
      </c>
      <c r="H40" s="373">
        <f t="shared" si="1"/>
        <v>0</v>
      </c>
      <c r="J40" s="391"/>
    </row>
    <row r="41" spans="1:10">
      <c r="A41" s="371" t="s">
        <v>1475</v>
      </c>
      <c r="B41" s="368" t="s">
        <v>1647</v>
      </c>
      <c r="C41" s="323" t="s">
        <v>1329</v>
      </c>
      <c r="D41" s="328">
        <v>10</v>
      </c>
      <c r="E41" s="472">
        <v>0</v>
      </c>
      <c r="F41" s="319">
        <f t="shared" si="0"/>
        <v>0</v>
      </c>
      <c r="G41" s="472">
        <v>0</v>
      </c>
      <c r="H41" s="373">
        <f t="shared" si="1"/>
        <v>0</v>
      </c>
      <c r="J41" s="391"/>
    </row>
    <row r="42" spans="1:10">
      <c r="A42" s="371" t="s">
        <v>1477</v>
      </c>
      <c r="B42" s="368" t="s">
        <v>1648</v>
      </c>
      <c r="C42" s="323" t="s">
        <v>1329</v>
      </c>
      <c r="D42" s="328">
        <v>31</v>
      </c>
      <c r="E42" s="472">
        <v>0</v>
      </c>
      <c r="F42" s="319">
        <f t="shared" si="0"/>
        <v>0</v>
      </c>
      <c r="G42" s="472">
        <v>0</v>
      </c>
      <c r="H42" s="373">
        <f t="shared" si="1"/>
        <v>0</v>
      </c>
      <c r="J42" s="391"/>
    </row>
    <row r="43" spans="1:10" ht="18">
      <c r="A43" s="371" t="s">
        <v>1478</v>
      </c>
      <c r="B43" s="369" t="s">
        <v>1649</v>
      </c>
      <c r="C43" s="323"/>
      <c r="D43" s="328"/>
      <c r="E43" s="325">
        <v>0</v>
      </c>
      <c r="F43" s="319">
        <f t="shared" si="0"/>
        <v>0</v>
      </c>
      <c r="G43" s="365">
        <v>0</v>
      </c>
      <c r="H43" s="373">
        <f t="shared" si="1"/>
        <v>0</v>
      </c>
      <c r="J43" s="391"/>
    </row>
    <row r="44" spans="1:10">
      <c r="A44" s="371" t="s">
        <v>1479</v>
      </c>
      <c r="B44" s="368" t="s">
        <v>2093</v>
      </c>
      <c r="C44" s="323" t="s">
        <v>1329</v>
      </c>
      <c r="D44" s="328">
        <v>1</v>
      </c>
      <c r="E44" s="472">
        <v>0</v>
      </c>
      <c r="F44" s="319">
        <f t="shared" si="0"/>
        <v>0</v>
      </c>
      <c r="G44" s="472">
        <v>0</v>
      </c>
      <c r="H44" s="373">
        <f t="shared" si="1"/>
        <v>0</v>
      </c>
      <c r="J44" s="391"/>
    </row>
    <row r="45" spans="1:10">
      <c r="A45" s="371" t="s">
        <v>1480</v>
      </c>
      <c r="B45" s="368" t="s">
        <v>1650</v>
      </c>
      <c r="C45" s="338" t="s">
        <v>1329</v>
      </c>
      <c r="D45" s="328">
        <v>3</v>
      </c>
      <c r="E45" s="472">
        <v>0</v>
      </c>
      <c r="F45" s="319">
        <f t="shared" si="0"/>
        <v>0</v>
      </c>
      <c r="G45" s="472">
        <v>0</v>
      </c>
      <c r="H45" s="373">
        <f t="shared" si="1"/>
        <v>0</v>
      </c>
      <c r="J45" s="391"/>
    </row>
    <row r="46" spans="1:10">
      <c r="A46" s="371" t="s">
        <v>1481</v>
      </c>
      <c r="B46" s="368" t="s">
        <v>1651</v>
      </c>
      <c r="C46" s="338" t="s">
        <v>1329</v>
      </c>
      <c r="D46" s="328">
        <v>1</v>
      </c>
      <c r="E46" s="472">
        <v>0</v>
      </c>
      <c r="F46" s="319">
        <f t="shared" si="0"/>
        <v>0</v>
      </c>
      <c r="G46" s="472">
        <v>0</v>
      </c>
      <c r="H46" s="373">
        <f t="shared" si="1"/>
        <v>0</v>
      </c>
      <c r="J46" s="391"/>
    </row>
    <row r="47" spans="1:10">
      <c r="A47" s="371" t="s">
        <v>1482</v>
      </c>
      <c r="B47" s="368" t="s">
        <v>1652</v>
      </c>
      <c r="C47" s="338" t="s">
        <v>1329</v>
      </c>
      <c r="D47" s="328">
        <v>1</v>
      </c>
      <c r="E47" s="472">
        <v>0</v>
      </c>
      <c r="F47" s="319">
        <f t="shared" si="0"/>
        <v>0</v>
      </c>
      <c r="G47" s="472">
        <v>0</v>
      </c>
      <c r="H47" s="373">
        <f t="shared" si="1"/>
        <v>0</v>
      </c>
      <c r="J47" s="391"/>
    </row>
    <row r="48" spans="1:10">
      <c r="A48" s="371" t="s">
        <v>1483</v>
      </c>
      <c r="B48" s="368" t="s">
        <v>2094</v>
      </c>
      <c r="C48" s="323" t="s">
        <v>1329</v>
      </c>
      <c r="D48" s="328">
        <v>1</v>
      </c>
      <c r="E48" s="325">
        <v>0</v>
      </c>
      <c r="F48" s="319">
        <f t="shared" si="0"/>
        <v>0</v>
      </c>
      <c r="G48" s="472">
        <v>0</v>
      </c>
      <c r="H48" s="373">
        <f t="shared" si="1"/>
        <v>0</v>
      </c>
      <c r="J48" s="391"/>
    </row>
    <row r="49" spans="1:10" ht="18">
      <c r="A49" s="371" t="s">
        <v>1485</v>
      </c>
      <c r="B49" s="369" t="s">
        <v>1653</v>
      </c>
      <c r="C49" s="323"/>
      <c r="D49" s="328"/>
      <c r="E49" s="325">
        <v>0</v>
      </c>
      <c r="F49" s="319">
        <f t="shared" si="0"/>
        <v>0</v>
      </c>
      <c r="G49" s="365">
        <v>0</v>
      </c>
      <c r="H49" s="373">
        <f t="shared" si="1"/>
        <v>0</v>
      </c>
      <c r="J49" s="391"/>
    </row>
    <row r="50" spans="1:10">
      <c r="A50" s="371" t="s">
        <v>1487</v>
      </c>
      <c r="B50" s="368" t="s">
        <v>1654</v>
      </c>
      <c r="C50" s="323" t="s">
        <v>1329</v>
      </c>
      <c r="D50" s="328">
        <v>1</v>
      </c>
      <c r="E50" s="472">
        <v>0</v>
      </c>
      <c r="F50" s="319">
        <f t="shared" si="0"/>
        <v>0</v>
      </c>
      <c r="G50" s="472">
        <v>0</v>
      </c>
      <c r="H50" s="373">
        <f t="shared" si="1"/>
        <v>0</v>
      </c>
      <c r="J50" s="391"/>
    </row>
    <row r="51" spans="1:10" ht="24">
      <c r="A51" s="371" t="s">
        <v>1489</v>
      </c>
      <c r="B51" s="368" t="s">
        <v>1656</v>
      </c>
      <c r="C51" s="338" t="s">
        <v>1329</v>
      </c>
      <c r="D51" s="328">
        <v>1</v>
      </c>
      <c r="E51" s="472">
        <v>0</v>
      </c>
      <c r="F51" s="319">
        <f t="shared" si="0"/>
        <v>0</v>
      </c>
      <c r="G51" s="472">
        <v>0</v>
      </c>
      <c r="H51" s="373">
        <f t="shared" si="1"/>
        <v>0</v>
      </c>
      <c r="J51" s="391"/>
    </row>
    <row r="52" spans="1:10">
      <c r="A52" s="371" t="s">
        <v>1491</v>
      </c>
      <c r="B52" s="368" t="s">
        <v>1655</v>
      </c>
      <c r="C52" s="323" t="s">
        <v>1329</v>
      </c>
      <c r="D52" s="328">
        <v>1</v>
      </c>
      <c r="E52" s="472">
        <v>0</v>
      </c>
      <c r="F52" s="319">
        <f t="shared" si="0"/>
        <v>0</v>
      </c>
      <c r="G52" s="472">
        <v>0</v>
      </c>
      <c r="H52" s="373">
        <f t="shared" si="1"/>
        <v>0</v>
      </c>
      <c r="J52" s="391"/>
    </row>
    <row r="53" spans="1:10">
      <c r="A53" s="371" t="s">
        <v>1493</v>
      </c>
      <c r="B53" s="368" t="s">
        <v>1657</v>
      </c>
      <c r="C53" s="338" t="s">
        <v>1329</v>
      </c>
      <c r="D53" s="328">
        <v>6</v>
      </c>
      <c r="E53" s="472">
        <v>0</v>
      </c>
      <c r="F53" s="319">
        <f t="shared" si="0"/>
        <v>0</v>
      </c>
      <c r="G53" s="472">
        <v>0</v>
      </c>
      <c r="H53" s="373">
        <f t="shared" si="1"/>
        <v>0</v>
      </c>
      <c r="J53" s="391"/>
    </row>
    <row r="54" spans="1:10">
      <c r="A54" s="371" t="s">
        <v>1495</v>
      </c>
      <c r="B54" s="368" t="s">
        <v>2095</v>
      </c>
      <c r="C54" s="323" t="s">
        <v>1329</v>
      </c>
      <c r="D54" s="328">
        <v>2</v>
      </c>
      <c r="E54" s="472">
        <v>0</v>
      </c>
      <c r="F54" s="319">
        <f t="shared" si="0"/>
        <v>0</v>
      </c>
      <c r="G54" s="472">
        <v>0</v>
      </c>
      <c r="H54" s="373">
        <f t="shared" si="1"/>
        <v>0</v>
      </c>
      <c r="J54" s="391"/>
    </row>
    <row r="55" spans="1:10">
      <c r="A55" s="371" t="s">
        <v>1497</v>
      </c>
      <c r="B55" s="368" t="s">
        <v>1658</v>
      </c>
      <c r="C55" s="323" t="s">
        <v>1329</v>
      </c>
      <c r="D55" s="328">
        <v>1</v>
      </c>
      <c r="E55" s="472">
        <v>0</v>
      </c>
      <c r="F55" s="319">
        <f t="shared" si="0"/>
        <v>0</v>
      </c>
      <c r="G55" s="472">
        <v>0</v>
      </c>
      <c r="H55" s="373">
        <f t="shared" si="1"/>
        <v>0</v>
      </c>
      <c r="J55" s="391"/>
    </row>
    <row r="56" spans="1:10">
      <c r="A56" s="371" t="s">
        <v>1499</v>
      </c>
      <c r="B56" s="368" t="s">
        <v>1659</v>
      </c>
      <c r="C56" s="323"/>
      <c r="D56" s="328">
        <v>1</v>
      </c>
      <c r="E56" s="472">
        <v>0</v>
      </c>
      <c r="F56" s="319">
        <f t="shared" si="0"/>
        <v>0</v>
      </c>
      <c r="G56" s="472">
        <v>0</v>
      </c>
      <c r="H56" s="373">
        <f t="shared" si="1"/>
        <v>0</v>
      </c>
      <c r="J56" s="391"/>
    </row>
    <row r="57" spans="1:10">
      <c r="A57" s="371" t="s">
        <v>1500</v>
      </c>
      <c r="B57" s="368" t="s">
        <v>1660</v>
      </c>
      <c r="C57" s="323" t="s">
        <v>1329</v>
      </c>
      <c r="D57" s="328">
        <v>1</v>
      </c>
      <c r="E57" s="472">
        <v>0</v>
      </c>
      <c r="F57" s="319">
        <f t="shared" si="0"/>
        <v>0</v>
      </c>
      <c r="G57" s="472">
        <v>0</v>
      </c>
      <c r="H57" s="373">
        <f t="shared" si="1"/>
        <v>0</v>
      </c>
      <c r="J57" s="391"/>
    </row>
    <row r="58" spans="1:10" ht="48">
      <c r="A58" s="371" t="s">
        <v>1502</v>
      </c>
      <c r="B58" s="368" t="s">
        <v>2096</v>
      </c>
      <c r="C58" s="323" t="s">
        <v>1329</v>
      </c>
      <c r="D58" s="328">
        <v>2</v>
      </c>
      <c r="E58" s="472">
        <v>0</v>
      </c>
      <c r="F58" s="319">
        <f t="shared" si="0"/>
        <v>0</v>
      </c>
      <c r="G58" s="472">
        <v>0</v>
      </c>
      <c r="H58" s="373">
        <f t="shared" si="1"/>
        <v>0</v>
      </c>
      <c r="J58" s="391"/>
    </row>
    <row r="59" spans="1:10">
      <c r="A59" s="371" t="s">
        <v>1504</v>
      </c>
      <c r="B59" s="368" t="s">
        <v>1661</v>
      </c>
      <c r="C59" s="323" t="s">
        <v>286</v>
      </c>
      <c r="D59" s="328">
        <v>2</v>
      </c>
      <c r="E59" s="472">
        <v>0</v>
      </c>
      <c r="F59" s="319">
        <f t="shared" si="0"/>
        <v>0</v>
      </c>
      <c r="G59" s="472">
        <v>0</v>
      </c>
      <c r="H59" s="373">
        <f t="shared" si="1"/>
        <v>0</v>
      </c>
      <c r="J59" s="391"/>
    </row>
    <row r="60" spans="1:10" ht="18">
      <c r="A60" s="371" t="s">
        <v>1506</v>
      </c>
      <c r="B60" s="369" t="s">
        <v>1662</v>
      </c>
      <c r="C60" s="323"/>
      <c r="D60" s="328"/>
      <c r="E60" s="325">
        <v>0</v>
      </c>
      <c r="F60" s="319">
        <f t="shared" si="0"/>
        <v>0</v>
      </c>
      <c r="G60" s="365">
        <v>0</v>
      </c>
      <c r="H60" s="373">
        <f t="shared" si="1"/>
        <v>0</v>
      </c>
      <c r="J60" s="391"/>
    </row>
    <row r="61" spans="1:10">
      <c r="A61" s="371" t="s">
        <v>1508</v>
      </c>
      <c r="B61" s="368" t="s">
        <v>1663</v>
      </c>
      <c r="C61" s="323" t="s">
        <v>1329</v>
      </c>
      <c r="D61" s="328">
        <v>1</v>
      </c>
      <c r="E61" s="472">
        <v>0</v>
      </c>
      <c r="F61" s="319">
        <f t="shared" si="0"/>
        <v>0</v>
      </c>
      <c r="G61" s="472">
        <v>0</v>
      </c>
      <c r="H61" s="373">
        <f t="shared" si="1"/>
        <v>0</v>
      </c>
      <c r="J61" s="391"/>
    </row>
    <row r="62" spans="1:10">
      <c r="A62" s="371" t="s">
        <v>1510</v>
      </c>
      <c r="B62" s="368" t="s">
        <v>1664</v>
      </c>
      <c r="C62" s="323" t="s">
        <v>1329</v>
      </c>
      <c r="D62" s="328">
        <v>1</v>
      </c>
      <c r="E62" s="472">
        <v>0</v>
      </c>
      <c r="F62" s="319">
        <f t="shared" si="0"/>
        <v>0</v>
      </c>
      <c r="G62" s="472">
        <v>0</v>
      </c>
      <c r="H62" s="373">
        <f t="shared" si="1"/>
        <v>0</v>
      </c>
      <c r="J62" s="391"/>
    </row>
    <row r="63" spans="1:10">
      <c r="A63" s="371" t="s">
        <v>1512</v>
      </c>
      <c r="B63" s="368" t="s">
        <v>1665</v>
      </c>
      <c r="C63" s="323" t="s">
        <v>1329</v>
      </c>
      <c r="D63" s="328">
        <v>2</v>
      </c>
      <c r="E63" s="472">
        <v>0</v>
      </c>
      <c r="F63" s="319">
        <f t="shared" si="0"/>
        <v>0</v>
      </c>
      <c r="G63" s="472">
        <v>0</v>
      </c>
      <c r="H63" s="373">
        <f t="shared" si="1"/>
        <v>0</v>
      </c>
      <c r="J63" s="391"/>
    </row>
    <row r="64" spans="1:10">
      <c r="A64" s="371" t="s">
        <v>1514</v>
      </c>
      <c r="B64" s="368" t="s">
        <v>1666</v>
      </c>
      <c r="C64" s="323" t="s">
        <v>1329</v>
      </c>
      <c r="D64" s="328">
        <v>2</v>
      </c>
      <c r="E64" s="472">
        <v>0</v>
      </c>
      <c r="F64" s="319">
        <f t="shared" si="0"/>
        <v>0</v>
      </c>
      <c r="G64" s="472">
        <v>0</v>
      </c>
      <c r="H64" s="373">
        <f t="shared" si="1"/>
        <v>0</v>
      </c>
      <c r="J64" s="391"/>
    </row>
    <row r="65" spans="1:10">
      <c r="A65" s="371" t="s">
        <v>1516</v>
      </c>
      <c r="B65" s="368" t="s">
        <v>1667</v>
      </c>
      <c r="C65" s="323" t="s">
        <v>1329</v>
      </c>
      <c r="D65" s="328">
        <v>1</v>
      </c>
      <c r="E65" s="472">
        <v>0</v>
      </c>
      <c r="F65" s="319">
        <f t="shared" si="0"/>
        <v>0</v>
      </c>
      <c r="G65" s="472">
        <v>0</v>
      </c>
      <c r="H65" s="373">
        <f t="shared" si="1"/>
        <v>0</v>
      </c>
      <c r="J65" s="391"/>
    </row>
    <row r="66" spans="1:10">
      <c r="A66" s="371" t="s">
        <v>1518</v>
      </c>
      <c r="B66" s="368" t="s">
        <v>1668</v>
      </c>
      <c r="C66" s="323" t="s">
        <v>1329</v>
      </c>
      <c r="D66" s="328">
        <v>2</v>
      </c>
      <c r="E66" s="472">
        <v>0</v>
      </c>
      <c r="F66" s="319">
        <f t="shared" si="0"/>
        <v>0</v>
      </c>
      <c r="G66" s="472">
        <v>0</v>
      </c>
      <c r="H66" s="373">
        <f t="shared" si="1"/>
        <v>0</v>
      </c>
      <c r="J66" s="391"/>
    </row>
    <row r="67" spans="1:10">
      <c r="A67" s="371" t="s">
        <v>1520</v>
      </c>
      <c r="B67" s="368" t="s">
        <v>1669</v>
      </c>
      <c r="C67" s="323" t="s">
        <v>1329</v>
      </c>
      <c r="D67" s="328">
        <v>51</v>
      </c>
      <c r="E67" s="472">
        <v>0</v>
      </c>
      <c r="F67" s="319">
        <f t="shared" si="0"/>
        <v>0</v>
      </c>
      <c r="G67" s="472">
        <v>0</v>
      </c>
      <c r="H67" s="373">
        <f t="shared" si="1"/>
        <v>0</v>
      </c>
      <c r="J67" s="391"/>
    </row>
    <row r="68" spans="1:10">
      <c r="A68" s="371" t="s">
        <v>1522</v>
      </c>
      <c r="B68" s="368" t="s">
        <v>1670</v>
      </c>
      <c r="C68" s="323" t="s">
        <v>1329</v>
      </c>
      <c r="D68" s="328">
        <v>3</v>
      </c>
      <c r="E68" s="472">
        <v>0</v>
      </c>
      <c r="F68" s="319">
        <f t="shared" si="0"/>
        <v>0</v>
      </c>
      <c r="G68" s="472">
        <v>0</v>
      </c>
      <c r="H68" s="373">
        <f t="shared" si="1"/>
        <v>0</v>
      </c>
      <c r="J68" s="391"/>
    </row>
    <row r="69" spans="1:10" ht="18">
      <c r="A69" s="371" t="s">
        <v>1524</v>
      </c>
      <c r="B69" s="369" t="s">
        <v>1671</v>
      </c>
      <c r="C69" s="323"/>
      <c r="D69" s="328"/>
      <c r="E69" s="325">
        <v>0</v>
      </c>
      <c r="F69" s="319">
        <f t="shared" si="0"/>
        <v>0</v>
      </c>
      <c r="G69" s="365">
        <v>0</v>
      </c>
      <c r="H69" s="373">
        <f t="shared" si="1"/>
        <v>0</v>
      </c>
      <c r="J69" s="391"/>
    </row>
    <row r="70" spans="1:10">
      <c r="A70" s="371" t="s">
        <v>1526</v>
      </c>
      <c r="B70" s="368" t="s">
        <v>1672</v>
      </c>
      <c r="C70" s="323" t="s">
        <v>1329</v>
      </c>
      <c r="D70" s="328">
        <v>4</v>
      </c>
      <c r="E70" s="472">
        <v>0</v>
      </c>
      <c r="F70" s="319">
        <f t="shared" si="0"/>
        <v>0</v>
      </c>
      <c r="G70" s="472">
        <v>0</v>
      </c>
      <c r="H70" s="373">
        <f t="shared" si="1"/>
        <v>0</v>
      </c>
      <c r="J70" s="391"/>
    </row>
    <row r="71" spans="1:10">
      <c r="A71" s="371" t="s">
        <v>1528</v>
      </c>
      <c r="B71" s="368" t="s">
        <v>2097</v>
      </c>
      <c r="C71" s="323" t="s">
        <v>1329</v>
      </c>
      <c r="D71" s="328">
        <v>1</v>
      </c>
      <c r="E71" s="472">
        <v>0</v>
      </c>
      <c r="F71" s="319">
        <f t="shared" si="0"/>
        <v>0</v>
      </c>
      <c r="G71" s="472">
        <v>0</v>
      </c>
      <c r="H71" s="373">
        <f t="shared" si="1"/>
        <v>0</v>
      </c>
      <c r="J71" s="391"/>
    </row>
    <row r="72" spans="1:10">
      <c r="A72" s="371" t="s">
        <v>1530</v>
      </c>
      <c r="B72" s="368" t="s">
        <v>1673</v>
      </c>
      <c r="C72" s="323" t="s">
        <v>1329</v>
      </c>
      <c r="D72" s="328">
        <v>1</v>
      </c>
      <c r="E72" s="472">
        <v>0</v>
      </c>
      <c r="F72" s="319">
        <f t="shared" si="0"/>
        <v>0</v>
      </c>
      <c r="G72" s="472">
        <v>0</v>
      </c>
      <c r="H72" s="373">
        <f t="shared" si="1"/>
        <v>0</v>
      </c>
      <c r="J72" s="391"/>
    </row>
    <row r="73" spans="1:10">
      <c r="A73" s="371" t="s">
        <v>1532</v>
      </c>
      <c r="B73" s="368" t="s">
        <v>1674</v>
      </c>
      <c r="C73" s="323" t="s">
        <v>1329</v>
      </c>
      <c r="D73" s="328">
        <v>1</v>
      </c>
      <c r="E73" s="472">
        <v>0</v>
      </c>
      <c r="F73" s="319">
        <f t="shared" si="0"/>
        <v>0</v>
      </c>
      <c r="G73" s="472">
        <v>0</v>
      </c>
      <c r="H73" s="373">
        <f t="shared" si="1"/>
        <v>0</v>
      </c>
      <c r="J73" s="391"/>
    </row>
    <row r="74" spans="1:10" ht="18">
      <c r="A74" s="371" t="s">
        <v>1534</v>
      </c>
      <c r="B74" s="369" t="s">
        <v>1675</v>
      </c>
      <c r="C74" s="323"/>
      <c r="D74" s="328"/>
      <c r="E74" s="325">
        <v>0</v>
      </c>
      <c r="F74" s="319">
        <f t="shared" si="0"/>
        <v>0</v>
      </c>
      <c r="G74" s="365">
        <v>0</v>
      </c>
      <c r="H74" s="373">
        <f t="shared" si="1"/>
        <v>0</v>
      </c>
      <c r="J74" s="391"/>
    </row>
    <row r="75" spans="1:10">
      <c r="A75" s="371" t="s">
        <v>1536</v>
      </c>
      <c r="B75" s="368" t="s">
        <v>1676</v>
      </c>
      <c r="C75" s="338" t="s">
        <v>1329</v>
      </c>
      <c r="D75" s="328">
        <v>1</v>
      </c>
      <c r="E75" s="472">
        <v>0</v>
      </c>
      <c r="F75" s="319">
        <f t="shared" si="0"/>
        <v>0</v>
      </c>
      <c r="G75" s="472">
        <v>0</v>
      </c>
      <c r="H75" s="373">
        <f t="shared" si="1"/>
        <v>0</v>
      </c>
      <c r="J75" s="391"/>
    </row>
    <row r="76" spans="1:10">
      <c r="A76" s="371" t="s">
        <v>1538</v>
      </c>
      <c r="B76" s="368" t="s">
        <v>1677</v>
      </c>
      <c r="C76" s="338" t="s">
        <v>1329</v>
      </c>
      <c r="D76" s="328">
        <v>9</v>
      </c>
      <c r="E76" s="472">
        <v>0</v>
      </c>
      <c r="F76" s="319">
        <f t="shared" ref="F76:F134" si="2">D76*E76</f>
        <v>0</v>
      </c>
      <c r="G76" s="472">
        <v>0</v>
      </c>
      <c r="H76" s="373">
        <f t="shared" ref="H76:H134" si="3">D76*G76</f>
        <v>0</v>
      </c>
      <c r="J76" s="391"/>
    </row>
    <row r="77" spans="1:10">
      <c r="A77" s="371" t="s">
        <v>1539</v>
      </c>
      <c r="B77" s="368" t="s">
        <v>1678</v>
      </c>
      <c r="C77" s="338" t="s">
        <v>1329</v>
      </c>
      <c r="D77" s="328">
        <v>2</v>
      </c>
      <c r="E77" s="472">
        <v>0</v>
      </c>
      <c r="F77" s="319">
        <f t="shared" si="2"/>
        <v>0</v>
      </c>
      <c r="G77" s="472">
        <v>0</v>
      </c>
      <c r="H77" s="373">
        <f t="shared" si="3"/>
        <v>0</v>
      </c>
      <c r="J77" s="391"/>
    </row>
    <row r="78" spans="1:10">
      <c r="A78" s="371" t="s">
        <v>1541</v>
      </c>
      <c r="B78" s="368" t="s">
        <v>1679</v>
      </c>
      <c r="C78" s="338" t="s">
        <v>1329</v>
      </c>
      <c r="D78" s="328">
        <v>1</v>
      </c>
      <c r="E78" s="472">
        <v>0</v>
      </c>
      <c r="F78" s="319">
        <f t="shared" si="2"/>
        <v>0</v>
      </c>
      <c r="G78" s="472">
        <v>0</v>
      </c>
      <c r="H78" s="373">
        <f t="shared" si="3"/>
        <v>0</v>
      </c>
      <c r="J78" s="391"/>
    </row>
    <row r="79" spans="1:10">
      <c r="A79" s="371" t="s">
        <v>1543</v>
      </c>
      <c r="B79" s="368" t="s">
        <v>1680</v>
      </c>
      <c r="C79" s="323" t="s">
        <v>873</v>
      </c>
      <c r="D79" s="328">
        <v>20</v>
      </c>
      <c r="E79" s="325">
        <v>0</v>
      </c>
      <c r="F79" s="319">
        <f t="shared" si="2"/>
        <v>0</v>
      </c>
      <c r="G79" s="472">
        <v>0</v>
      </c>
      <c r="H79" s="373">
        <f t="shared" si="3"/>
        <v>0</v>
      </c>
      <c r="J79" s="391"/>
    </row>
    <row r="80" spans="1:10" ht="18">
      <c r="A80" s="371" t="s">
        <v>1545</v>
      </c>
      <c r="B80" s="369" t="s">
        <v>2098</v>
      </c>
      <c r="C80" s="323"/>
      <c r="D80" s="328"/>
      <c r="E80" s="325"/>
      <c r="F80" s="319">
        <f t="shared" si="2"/>
        <v>0</v>
      </c>
      <c r="G80" s="365">
        <v>0</v>
      </c>
      <c r="H80" s="373">
        <f t="shared" si="3"/>
        <v>0</v>
      </c>
      <c r="J80" s="391"/>
    </row>
    <row r="81" spans="1:10">
      <c r="A81" s="371" t="s">
        <v>1547</v>
      </c>
      <c r="B81" s="368" t="s">
        <v>2099</v>
      </c>
      <c r="C81" s="338" t="s">
        <v>1329</v>
      </c>
      <c r="D81" s="328">
        <v>1</v>
      </c>
      <c r="E81" s="472">
        <v>0</v>
      </c>
      <c r="F81" s="319">
        <f t="shared" si="2"/>
        <v>0</v>
      </c>
      <c r="G81" s="472">
        <v>0</v>
      </c>
      <c r="H81" s="373">
        <f t="shared" si="3"/>
        <v>0</v>
      </c>
      <c r="J81" s="391"/>
    </row>
    <row r="82" spans="1:10">
      <c r="A82" s="371" t="s">
        <v>1549</v>
      </c>
      <c r="B82" s="368" t="s">
        <v>2100</v>
      </c>
      <c r="C82" s="338" t="s">
        <v>1329</v>
      </c>
      <c r="D82" s="328">
        <v>1</v>
      </c>
      <c r="E82" s="472">
        <v>0</v>
      </c>
      <c r="F82" s="319">
        <f t="shared" si="2"/>
        <v>0</v>
      </c>
      <c r="G82" s="472">
        <v>0</v>
      </c>
      <c r="H82" s="373">
        <f t="shared" si="3"/>
        <v>0</v>
      </c>
      <c r="J82" s="391"/>
    </row>
    <row r="83" spans="1:10">
      <c r="A83" s="371" t="s">
        <v>1551</v>
      </c>
      <c r="B83" s="368" t="s">
        <v>2101</v>
      </c>
      <c r="C83" s="338" t="s">
        <v>1329</v>
      </c>
      <c r="D83" s="328">
        <v>1</v>
      </c>
      <c r="E83" s="472">
        <v>0</v>
      </c>
      <c r="F83" s="319">
        <f t="shared" si="2"/>
        <v>0</v>
      </c>
      <c r="G83" s="472">
        <v>0</v>
      </c>
      <c r="H83" s="373">
        <f t="shared" si="3"/>
        <v>0</v>
      </c>
      <c r="J83" s="391"/>
    </row>
    <row r="84" spans="1:10" ht="48">
      <c r="A84" s="371" t="s">
        <v>1553</v>
      </c>
      <c r="B84" s="366" t="s">
        <v>2102</v>
      </c>
      <c r="C84" s="323" t="s">
        <v>1329</v>
      </c>
      <c r="D84" s="367">
        <v>2</v>
      </c>
      <c r="E84" s="472">
        <v>0</v>
      </c>
      <c r="F84" s="319">
        <f t="shared" si="2"/>
        <v>0</v>
      </c>
      <c r="G84" s="472">
        <v>0</v>
      </c>
      <c r="H84" s="373">
        <f t="shared" si="3"/>
        <v>0</v>
      </c>
      <c r="J84" s="391"/>
    </row>
    <row r="85" spans="1:10">
      <c r="A85" s="371" t="s">
        <v>1555</v>
      </c>
      <c r="B85" s="366" t="s">
        <v>2103</v>
      </c>
      <c r="C85" s="323" t="s">
        <v>1329</v>
      </c>
      <c r="D85" s="367">
        <v>1</v>
      </c>
      <c r="E85" s="472">
        <v>0</v>
      </c>
      <c r="F85" s="319">
        <f t="shared" si="2"/>
        <v>0</v>
      </c>
      <c r="G85" s="472">
        <v>0</v>
      </c>
      <c r="H85" s="373">
        <f t="shared" si="3"/>
        <v>0</v>
      </c>
      <c r="J85" s="391"/>
    </row>
    <row r="86" spans="1:10">
      <c r="A86" s="371" t="s">
        <v>1557</v>
      </c>
      <c r="B86" s="368" t="s">
        <v>2104</v>
      </c>
      <c r="C86" s="323" t="s">
        <v>1329</v>
      </c>
      <c r="D86" s="384">
        <v>1</v>
      </c>
      <c r="E86" s="472">
        <v>0</v>
      </c>
      <c r="F86" s="319">
        <f t="shared" si="2"/>
        <v>0</v>
      </c>
      <c r="G86" s="472">
        <v>0</v>
      </c>
      <c r="H86" s="373">
        <f t="shared" si="3"/>
        <v>0</v>
      </c>
      <c r="J86" s="391"/>
    </row>
    <row r="87" spans="1:10">
      <c r="A87" s="371" t="s">
        <v>1559</v>
      </c>
      <c r="B87" s="368" t="s">
        <v>2105</v>
      </c>
      <c r="C87" s="323" t="s">
        <v>1329</v>
      </c>
      <c r="D87" s="328">
        <v>15</v>
      </c>
      <c r="E87" s="472">
        <v>0</v>
      </c>
      <c r="F87" s="319">
        <f t="shared" si="2"/>
        <v>0</v>
      </c>
      <c r="G87" s="472">
        <v>0</v>
      </c>
      <c r="H87" s="373">
        <f t="shared" si="3"/>
        <v>0</v>
      </c>
      <c r="J87" s="391"/>
    </row>
    <row r="88" spans="1:10">
      <c r="A88" s="371" t="s">
        <v>1561</v>
      </c>
      <c r="B88" s="368" t="s">
        <v>2106</v>
      </c>
      <c r="C88" s="323" t="s">
        <v>873</v>
      </c>
      <c r="D88" s="328">
        <v>10</v>
      </c>
      <c r="E88" s="325">
        <v>0</v>
      </c>
      <c r="F88" s="319">
        <f t="shared" si="2"/>
        <v>0</v>
      </c>
      <c r="G88" s="472">
        <v>0</v>
      </c>
      <c r="H88" s="373">
        <f t="shared" si="3"/>
        <v>0</v>
      </c>
      <c r="J88" s="391"/>
    </row>
    <row r="89" spans="1:10" ht="18">
      <c r="A89" s="371" t="s">
        <v>1563</v>
      </c>
      <c r="B89" s="369" t="s">
        <v>1507</v>
      </c>
      <c r="C89" s="323"/>
      <c r="D89" s="328"/>
      <c r="E89" s="325">
        <v>0</v>
      </c>
      <c r="F89" s="319">
        <f t="shared" si="2"/>
        <v>0</v>
      </c>
      <c r="G89" s="365">
        <v>0</v>
      </c>
      <c r="H89" s="373">
        <f t="shared" si="3"/>
        <v>0</v>
      </c>
      <c r="J89" s="391"/>
    </row>
    <row r="90" spans="1:10">
      <c r="A90" s="371" t="s">
        <v>1565</v>
      </c>
      <c r="B90" s="368" t="s">
        <v>1681</v>
      </c>
      <c r="C90" s="323" t="s">
        <v>267</v>
      </c>
      <c r="D90" s="328">
        <v>100</v>
      </c>
      <c r="E90" s="472">
        <v>0</v>
      </c>
      <c r="F90" s="319">
        <f t="shared" si="2"/>
        <v>0</v>
      </c>
      <c r="G90" s="472">
        <v>0</v>
      </c>
      <c r="H90" s="373">
        <f t="shared" si="3"/>
        <v>0</v>
      </c>
      <c r="J90" s="391"/>
    </row>
    <row r="91" spans="1:10">
      <c r="A91" s="371" t="s">
        <v>1567</v>
      </c>
      <c r="B91" s="368" t="s">
        <v>1682</v>
      </c>
      <c r="C91" s="323" t="s">
        <v>267</v>
      </c>
      <c r="D91" s="328">
        <v>400</v>
      </c>
      <c r="E91" s="472">
        <v>0</v>
      </c>
      <c r="F91" s="319">
        <f t="shared" si="2"/>
        <v>0</v>
      </c>
      <c r="G91" s="472">
        <v>0</v>
      </c>
      <c r="H91" s="373">
        <f t="shared" si="3"/>
        <v>0</v>
      </c>
      <c r="J91" s="391"/>
    </row>
    <row r="92" spans="1:10">
      <c r="A92" s="371" t="s">
        <v>1569</v>
      </c>
      <c r="B92" s="368" t="s">
        <v>1683</v>
      </c>
      <c r="C92" s="323" t="s">
        <v>267</v>
      </c>
      <c r="D92" s="328">
        <v>200</v>
      </c>
      <c r="E92" s="472">
        <v>0</v>
      </c>
      <c r="F92" s="319">
        <f t="shared" si="2"/>
        <v>0</v>
      </c>
      <c r="G92" s="472">
        <v>0</v>
      </c>
      <c r="H92" s="373">
        <f t="shared" si="3"/>
        <v>0</v>
      </c>
      <c r="J92" s="391"/>
    </row>
    <row r="93" spans="1:10">
      <c r="A93" s="371" t="s">
        <v>1571</v>
      </c>
      <c r="B93" s="368" t="s">
        <v>1684</v>
      </c>
      <c r="C93" s="323" t="s">
        <v>267</v>
      </c>
      <c r="D93" s="328">
        <v>100</v>
      </c>
      <c r="E93" s="472">
        <v>0</v>
      </c>
      <c r="F93" s="319">
        <f t="shared" si="2"/>
        <v>0</v>
      </c>
      <c r="G93" s="472">
        <v>0</v>
      </c>
      <c r="H93" s="373">
        <f t="shared" si="3"/>
        <v>0</v>
      </c>
      <c r="J93" s="391"/>
    </row>
    <row r="94" spans="1:10">
      <c r="A94" s="371" t="s">
        <v>1573</v>
      </c>
      <c r="B94" s="368" t="s">
        <v>1685</v>
      </c>
      <c r="C94" s="323" t="s">
        <v>267</v>
      </c>
      <c r="D94" s="328">
        <v>200</v>
      </c>
      <c r="E94" s="472">
        <v>0</v>
      </c>
      <c r="F94" s="319">
        <f t="shared" si="2"/>
        <v>0</v>
      </c>
      <c r="G94" s="472">
        <v>0</v>
      </c>
      <c r="H94" s="373">
        <f t="shared" si="3"/>
        <v>0</v>
      </c>
      <c r="J94" s="391"/>
    </row>
    <row r="95" spans="1:10">
      <c r="A95" s="371" t="s">
        <v>1575</v>
      </c>
      <c r="B95" s="368" t="s">
        <v>1509</v>
      </c>
      <c r="C95" s="323" t="s">
        <v>267</v>
      </c>
      <c r="D95" s="328">
        <v>2500</v>
      </c>
      <c r="E95" s="472">
        <v>0</v>
      </c>
      <c r="F95" s="319">
        <f t="shared" si="2"/>
        <v>0</v>
      </c>
      <c r="G95" s="472">
        <v>0</v>
      </c>
      <c r="H95" s="373">
        <f t="shared" si="3"/>
        <v>0</v>
      </c>
      <c r="J95" s="391"/>
    </row>
    <row r="96" spans="1:10">
      <c r="A96" s="371" t="s">
        <v>1577</v>
      </c>
      <c r="B96" s="368" t="s">
        <v>2107</v>
      </c>
      <c r="C96" s="323" t="s">
        <v>267</v>
      </c>
      <c r="D96" s="328">
        <v>120</v>
      </c>
      <c r="E96" s="472">
        <v>0</v>
      </c>
      <c r="F96" s="319">
        <f t="shared" si="2"/>
        <v>0</v>
      </c>
      <c r="G96" s="472">
        <v>0</v>
      </c>
      <c r="H96" s="373">
        <f t="shared" si="3"/>
        <v>0</v>
      </c>
      <c r="J96" s="391"/>
    </row>
    <row r="97" spans="1:10">
      <c r="A97" s="371" t="s">
        <v>1579</v>
      </c>
      <c r="B97" s="368" t="s">
        <v>2108</v>
      </c>
      <c r="C97" s="323" t="s">
        <v>267</v>
      </c>
      <c r="D97" s="328">
        <v>50</v>
      </c>
      <c r="E97" s="472">
        <v>0</v>
      </c>
      <c r="F97" s="319">
        <f t="shared" si="2"/>
        <v>0</v>
      </c>
      <c r="G97" s="472">
        <v>0</v>
      </c>
      <c r="H97" s="373">
        <f t="shared" si="3"/>
        <v>0</v>
      </c>
      <c r="J97" s="391"/>
    </row>
    <row r="98" spans="1:10">
      <c r="A98" s="371" t="s">
        <v>1581</v>
      </c>
      <c r="B98" s="368" t="s">
        <v>1686</v>
      </c>
      <c r="C98" s="323" t="s">
        <v>267</v>
      </c>
      <c r="D98" s="328">
        <v>11800</v>
      </c>
      <c r="E98" s="472">
        <v>0</v>
      </c>
      <c r="F98" s="319">
        <f t="shared" si="2"/>
        <v>0</v>
      </c>
      <c r="G98" s="472">
        <v>0</v>
      </c>
      <c r="H98" s="373">
        <f t="shared" si="3"/>
        <v>0</v>
      </c>
      <c r="J98" s="391"/>
    </row>
    <row r="99" spans="1:10">
      <c r="A99" s="371" t="s">
        <v>1583</v>
      </c>
      <c r="B99" s="368" t="s">
        <v>2109</v>
      </c>
      <c r="C99" s="323" t="s">
        <v>267</v>
      </c>
      <c r="D99" s="328">
        <v>200</v>
      </c>
      <c r="E99" s="472">
        <v>0</v>
      </c>
      <c r="F99" s="319">
        <f t="shared" si="2"/>
        <v>0</v>
      </c>
      <c r="G99" s="472">
        <v>0</v>
      </c>
      <c r="H99" s="373">
        <f t="shared" si="3"/>
        <v>0</v>
      </c>
      <c r="J99" s="391"/>
    </row>
    <row r="100" spans="1:10" ht="18">
      <c r="A100" s="371" t="s">
        <v>1585</v>
      </c>
      <c r="B100" s="369" t="s">
        <v>1537</v>
      </c>
      <c r="C100" s="323"/>
      <c r="D100" s="328"/>
      <c r="E100" s="325">
        <v>0</v>
      </c>
      <c r="F100" s="319">
        <f t="shared" si="2"/>
        <v>0</v>
      </c>
      <c r="G100" s="365">
        <v>0</v>
      </c>
      <c r="H100" s="373">
        <f t="shared" si="3"/>
        <v>0</v>
      </c>
      <c r="J100" s="391"/>
    </row>
    <row r="101" spans="1:10">
      <c r="A101" s="371" t="s">
        <v>1587</v>
      </c>
      <c r="B101" s="324" t="s">
        <v>1540</v>
      </c>
      <c r="C101" s="323" t="s">
        <v>267</v>
      </c>
      <c r="D101" s="328">
        <v>500</v>
      </c>
      <c r="E101" s="472">
        <v>0</v>
      </c>
      <c r="F101" s="319">
        <f t="shared" si="2"/>
        <v>0</v>
      </c>
      <c r="G101" s="472">
        <v>0</v>
      </c>
      <c r="H101" s="373">
        <f t="shared" si="3"/>
        <v>0</v>
      </c>
      <c r="J101" s="391"/>
    </row>
    <row r="102" spans="1:10">
      <c r="A102" s="371" t="s">
        <v>1589</v>
      </c>
      <c r="B102" s="324" t="s">
        <v>1542</v>
      </c>
      <c r="C102" s="323" t="s">
        <v>267</v>
      </c>
      <c r="D102" s="328">
        <v>1000</v>
      </c>
      <c r="E102" s="472">
        <v>0</v>
      </c>
      <c r="F102" s="319">
        <f t="shared" si="2"/>
        <v>0</v>
      </c>
      <c r="G102" s="472">
        <v>0</v>
      </c>
      <c r="H102" s="373">
        <f t="shared" si="3"/>
        <v>0</v>
      </c>
      <c r="J102" s="391"/>
    </row>
    <row r="103" spans="1:10">
      <c r="A103" s="371" t="s">
        <v>1591</v>
      </c>
      <c r="B103" s="324" t="s">
        <v>1544</v>
      </c>
      <c r="C103" s="323" t="s">
        <v>267</v>
      </c>
      <c r="D103" s="328">
        <v>300</v>
      </c>
      <c r="E103" s="472">
        <v>0</v>
      </c>
      <c r="F103" s="319">
        <f t="shared" si="2"/>
        <v>0</v>
      </c>
      <c r="G103" s="472">
        <v>0</v>
      </c>
      <c r="H103" s="373">
        <f t="shared" si="3"/>
        <v>0</v>
      </c>
      <c r="J103" s="391"/>
    </row>
    <row r="104" spans="1:10">
      <c r="A104" s="371" t="s">
        <v>1593</v>
      </c>
      <c r="B104" s="324" t="s">
        <v>1687</v>
      </c>
      <c r="C104" s="323" t="s">
        <v>1329</v>
      </c>
      <c r="D104" s="328">
        <v>10</v>
      </c>
      <c r="E104" s="472">
        <v>0</v>
      </c>
      <c r="F104" s="319">
        <f t="shared" si="2"/>
        <v>0</v>
      </c>
      <c r="G104" s="472">
        <v>0</v>
      </c>
      <c r="H104" s="373">
        <f t="shared" si="3"/>
        <v>0</v>
      </c>
      <c r="J104" s="391"/>
    </row>
    <row r="105" spans="1:10">
      <c r="A105" s="371" t="s">
        <v>1595</v>
      </c>
      <c r="B105" s="324" t="s">
        <v>1560</v>
      </c>
      <c r="C105" s="323" t="s">
        <v>286</v>
      </c>
      <c r="D105" s="328">
        <v>30</v>
      </c>
      <c r="E105" s="472">
        <v>0</v>
      </c>
      <c r="F105" s="319">
        <f t="shared" si="2"/>
        <v>0</v>
      </c>
      <c r="G105" s="472">
        <v>0</v>
      </c>
      <c r="H105" s="373">
        <f t="shared" si="3"/>
        <v>0</v>
      </c>
      <c r="J105" s="391"/>
    </row>
    <row r="106" spans="1:10">
      <c r="A106" s="371" t="s">
        <v>1596</v>
      </c>
      <c r="B106" s="324" t="s">
        <v>1562</v>
      </c>
      <c r="C106" s="323" t="s">
        <v>286</v>
      </c>
      <c r="D106" s="328">
        <v>1</v>
      </c>
      <c r="E106" s="472">
        <v>0</v>
      </c>
      <c r="F106" s="319">
        <f t="shared" si="2"/>
        <v>0</v>
      </c>
      <c r="G106" s="472">
        <v>0</v>
      </c>
      <c r="H106" s="373">
        <f t="shared" si="3"/>
        <v>0</v>
      </c>
      <c r="J106" s="391"/>
    </row>
    <row r="107" spans="1:10" ht="18">
      <c r="A107" s="371" t="s">
        <v>1598</v>
      </c>
      <c r="B107" s="330" t="s">
        <v>1564</v>
      </c>
      <c r="C107" s="323"/>
      <c r="D107" s="328"/>
      <c r="E107" s="331">
        <v>0</v>
      </c>
      <c r="F107" s="319">
        <f t="shared" si="2"/>
        <v>0</v>
      </c>
      <c r="G107" s="365">
        <v>0</v>
      </c>
      <c r="H107" s="373">
        <f t="shared" si="3"/>
        <v>0</v>
      </c>
      <c r="J107" s="391"/>
    </row>
    <row r="108" spans="1:10">
      <c r="A108" s="371" t="s">
        <v>1600</v>
      </c>
      <c r="B108" s="324" t="s">
        <v>1688</v>
      </c>
      <c r="C108" s="323" t="s">
        <v>1329</v>
      </c>
      <c r="D108" s="328">
        <v>70</v>
      </c>
      <c r="E108" s="325">
        <v>0</v>
      </c>
      <c r="F108" s="319">
        <f t="shared" si="2"/>
        <v>0</v>
      </c>
      <c r="G108" s="472">
        <v>0</v>
      </c>
      <c r="H108" s="373">
        <f t="shared" si="3"/>
        <v>0</v>
      </c>
      <c r="J108" s="391"/>
    </row>
    <row r="109" spans="1:10">
      <c r="A109" s="371" t="s">
        <v>1602</v>
      </c>
      <c r="B109" s="324" t="s">
        <v>1689</v>
      </c>
      <c r="C109" s="323" t="s">
        <v>267</v>
      </c>
      <c r="D109" s="328">
        <v>2000</v>
      </c>
      <c r="E109" s="325">
        <v>0</v>
      </c>
      <c r="F109" s="319">
        <f t="shared" si="2"/>
        <v>0</v>
      </c>
      <c r="G109" s="472">
        <v>0</v>
      </c>
      <c r="H109" s="373">
        <f t="shared" si="3"/>
        <v>0</v>
      </c>
      <c r="J109" s="391"/>
    </row>
    <row r="110" spans="1:10">
      <c r="A110" s="371" t="s">
        <v>1604</v>
      </c>
      <c r="B110" s="324" t="s">
        <v>1690</v>
      </c>
      <c r="C110" s="323" t="s">
        <v>286</v>
      </c>
      <c r="D110" s="328">
        <v>1</v>
      </c>
      <c r="E110" s="472">
        <v>0</v>
      </c>
      <c r="F110" s="319">
        <f t="shared" si="2"/>
        <v>0</v>
      </c>
      <c r="G110" s="365">
        <v>0</v>
      </c>
      <c r="H110" s="373">
        <f t="shared" si="3"/>
        <v>0</v>
      </c>
      <c r="J110" s="391"/>
    </row>
    <row r="111" spans="1:10">
      <c r="A111" s="371" t="s">
        <v>1606</v>
      </c>
      <c r="B111" s="324" t="s">
        <v>1691</v>
      </c>
      <c r="C111" s="323" t="s">
        <v>1329</v>
      </c>
      <c r="D111" s="328">
        <v>60</v>
      </c>
      <c r="E111" s="472">
        <v>0</v>
      </c>
      <c r="F111" s="319">
        <f t="shared" si="2"/>
        <v>0</v>
      </c>
      <c r="G111" s="472">
        <v>0</v>
      </c>
      <c r="H111" s="373">
        <f t="shared" si="3"/>
        <v>0</v>
      </c>
      <c r="J111" s="391"/>
    </row>
    <row r="112" spans="1:10">
      <c r="A112" s="371" t="s">
        <v>1608</v>
      </c>
      <c r="B112" s="324" t="s">
        <v>1692</v>
      </c>
      <c r="C112" s="323" t="s">
        <v>1329</v>
      </c>
      <c r="D112" s="328">
        <v>60</v>
      </c>
      <c r="E112" s="325">
        <v>0</v>
      </c>
      <c r="F112" s="319">
        <f t="shared" si="2"/>
        <v>0</v>
      </c>
      <c r="G112" s="472">
        <v>0</v>
      </c>
      <c r="H112" s="373">
        <f t="shared" si="3"/>
        <v>0</v>
      </c>
      <c r="J112" s="391"/>
    </row>
    <row r="113" spans="1:10">
      <c r="A113" s="371" t="s">
        <v>1610</v>
      </c>
      <c r="B113" s="324" t="s">
        <v>1693</v>
      </c>
      <c r="C113" s="323" t="s">
        <v>1329</v>
      </c>
      <c r="D113" s="328">
        <v>70</v>
      </c>
      <c r="E113" s="325">
        <v>0</v>
      </c>
      <c r="F113" s="319">
        <f t="shared" si="2"/>
        <v>0</v>
      </c>
      <c r="G113" s="472">
        <v>0</v>
      </c>
      <c r="H113" s="373">
        <f t="shared" si="3"/>
        <v>0</v>
      </c>
      <c r="J113" s="391"/>
    </row>
    <row r="114" spans="1:10">
      <c r="A114" s="371" t="s">
        <v>1612</v>
      </c>
      <c r="B114" s="324" t="s">
        <v>1570</v>
      </c>
      <c r="C114" s="323" t="s">
        <v>873</v>
      </c>
      <c r="D114" s="328">
        <v>40</v>
      </c>
      <c r="E114" s="325">
        <v>0</v>
      </c>
      <c r="F114" s="319">
        <f t="shared" si="2"/>
        <v>0</v>
      </c>
      <c r="G114" s="472">
        <v>0</v>
      </c>
      <c r="H114" s="373">
        <f t="shared" si="3"/>
        <v>0</v>
      </c>
      <c r="J114" s="391"/>
    </row>
    <row r="115" spans="1:10">
      <c r="A115" s="371" t="s">
        <v>1614</v>
      </c>
      <c r="B115" s="324" t="s">
        <v>1694</v>
      </c>
      <c r="C115" s="323" t="s">
        <v>873</v>
      </c>
      <c r="D115" s="328">
        <v>36</v>
      </c>
      <c r="E115" s="325">
        <v>0</v>
      </c>
      <c r="F115" s="319">
        <f t="shared" si="2"/>
        <v>0</v>
      </c>
      <c r="G115" s="472">
        <v>0</v>
      </c>
      <c r="H115" s="373">
        <f t="shared" si="3"/>
        <v>0</v>
      </c>
      <c r="J115" s="391"/>
    </row>
    <row r="116" spans="1:10">
      <c r="A116" s="371" t="s">
        <v>1616</v>
      </c>
      <c r="B116" s="324" t="s">
        <v>1695</v>
      </c>
      <c r="C116" s="323" t="s">
        <v>873</v>
      </c>
      <c r="D116" s="328">
        <v>36</v>
      </c>
      <c r="E116" s="325">
        <v>0</v>
      </c>
      <c r="F116" s="319">
        <f t="shared" si="2"/>
        <v>0</v>
      </c>
      <c r="G116" s="472">
        <v>0</v>
      </c>
      <c r="H116" s="373">
        <f t="shared" si="3"/>
        <v>0</v>
      </c>
      <c r="J116" s="391"/>
    </row>
    <row r="117" spans="1:10">
      <c r="A117" s="371" t="s">
        <v>1701</v>
      </c>
      <c r="B117" s="324" t="s">
        <v>1696</v>
      </c>
      <c r="C117" s="323" t="s">
        <v>873</v>
      </c>
      <c r="D117" s="328">
        <v>36</v>
      </c>
      <c r="E117" s="325">
        <v>0</v>
      </c>
      <c r="F117" s="319">
        <f t="shared" si="2"/>
        <v>0</v>
      </c>
      <c r="G117" s="472">
        <v>0</v>
      </c>
      <c r="H117" s="373">
        <f t="shared" si="3"/>
        <v>0</v>
      </c>
      <c r="J117" s="391"/>
    </row>
    <row r="118" spans="1:10">
      <c r="A118" s="371" t="s">
        <v>2066</v>
      </c>
      <c r="B118" s="324" t="s">
        <v>1697</v>
      </c>
      <c r="C118" s="323" t="s">
        <v>873</v>
      </c>
      <c r="D118" s="328">
        <v>36</v>
      </c>
      <c r="E118" s="325">
        <v>0</v>
      </c>
      <c r="F118" s="319">
        <f t="shared" si="2"/>
        <v>0</v>
      </c>
      <c r="G118" s="472">
        <v>0</v>
      </c>
      <c r="H118" s="373">
        <f t="shared" si="3"/>
        <v>0</v>
      </c>
      <c r="J118" s="391"/>
    </row>
    <row r="119" spans="1:10">
      <c r="A119" s="371" t="s">
        <v>2067</v>
      </c>
      <c r="B119" s="324" t="s">
        <v>1698</v>
      </c>
      <c r="C119" s="323" t="s">
        <v>873</v>
      </c>
      <c r="D119" s="328">
        <v>36</v>
      </c>
      <c r="E119" s="325">
        <v>0</v>
      </c>
      <c r="F119" s="319">
        <f t="shared" si="2"/>
        <v>0</v>
      </c>
      <c r="G119" s="472">
        <v>0</v>
      </c>
      <c r="H119" s="373">
        <f t="shared" si="3"/>
        <v>0</v>
      </c>
      <c r="J119" s="391"/>
    </row>
    <row r="120" spans="1:10">
      <c r="A120" s="371" t="s">
        <v>2068</v>
      </c>
      <c r="B120" s="324" t="s">
        <v>1580</v>
      </c>
      <c r="C120" s="323" t="s">
        <v>1329</v>
      </c>
      <c r="D120" s="328">
        <v>120</v>
      </c>
      <c r="E120" s="325">
        <v>0</v>
      </c>
      <c r="F120" s="319">
        <f t="shared" si="2"/>
        <v>0</v>
      </c>
      <c r="G120" s="365">
        <v>0</v>
      </c>
      <c r="H120" s="373">
        <f t="shared" si="3"/>
        <v>0</v>
      </c>
      <c r="J120" s="391"/>
    </row>
    <row r="121" spans="1:10">
      <c r="A121" s="371" t="s">
        <v>2069</v>
      </c>
      <c r="B121" s="324" t="s">
        <v>1582</v>
      </c>
      <c r="C121" s="323" t="s">
        <v>873</v>
      </c>
      <c r="D121" s="328">
        <v>80</v>
      </c>
      <c r="E121" s="325">
        <v>0</v>
      </c>
      <c r="F121" s="319">
        <f t="shared" si="2"/>
        <v>0</v>
      </c>
      <c r="G121" s="472">
        <v>0</v>
      </c>
      <c r="H121" s="373">
        <f t="shared" si="3"/>
        <v>0</v>
      </c>
      <c r="J121" s="391"/>
    </row>
    <row r="122" spans="1:10">
      <c r="A122" s="371" t="s">
        <v>2070</v>
      </c>
      <c r="B122" s="324" t="s">
        <v>1584</v>
      </c>
      <c r="C122" s="323" t="s">
        <v>873</v>
      </c>
      <c r="D122" s="328">
        <v>200</v>
      </c>
      <c r="E122" s="325">
        <v>0</v>
      </c>
      <c r="F122" s="319">
        <f t="shared" si="2"/>
        <v>0</v>
      </c>
      <c r="G122" s="472">
        <v>0</v>
      </c>
      <c r="H122" s="373">
        <f t="shared" si="3"/>
        <v>0</v>
      </c>
      <c r="J122" s="391"/>
    </row>
    <row r="123" spans="1:10">
      <c r="A123" s="371" t="s">
        <v>2071</v>
      </c>
      <c r="B123" s="324" t="s">
        <v>1588</v>
      </c>
      <c r="C123" s="323" t="s">
        <v>1329</v>
      </c>
      <c r="D123" s="328">
        <v>100</v>
      </c>
      <c r="E123" s="325">
        <v>0</v>
      </c>
      <c r="F123" s="319">
        <f t="shared" si="2"/>
        <v>0</v>
      </c>
      <c r="G123" s="472">
        <v>0</v>
      </c>
      <c r="H123" s="373">
        <f t="shared" si="3"/>
        <v>0</v>
      </c>
      <c r="J123" s="391"/>
    </row>
    <row r="124" spans="1:10">
      <c r="A124" s="371" t="s">
        <v>2072</v>
      </c>
      <c r="B124" s="324" t="s">
        <v>1590</v>
      </c>
      <c r="C124" s="323" t="s">
        <v>873</v>
      </c>
      <c r="D124" s="328">
        <v>100</v>
      </c>
      <c r="E124" s="325">
        <v>0</v>
      </c>
      <c r="F124" s="319">
        <f t="shared" si="2"/>
        <v>0</v>
      </c>
      <c r="G124" s="472">
        <v>0</v>
      </c>
      <c r="H124" s="373">
        <f t="shared" si="3"/>
        <v>0</v>
      </c>
      <c r="J124" s="391"/>
    </row>
    <row r="125" spans="1:10">
      <c r="A125" s="371" t="s">
        <v>2073</v>
      </c>
      <c r="B125" s="324" t="s">
        <v>1699</v>
      </c>
      <c r="C125" s="323" t="s">
        <v>873</v>
      </c>
      <c r="D125" s="328">
        <v>80</v>
      </c>
      <c r="E125" s="325">
        <v>0</v>
      </c>
      <c r="F125" s="319">
        <f t="shared" si="2"/>
        <v>0</v>
      </c>
      <c r="G125" s="472">
        <v>0</v>
      </c>
      <c r="H125" s="373">
        <f t="shared" si="3"/>
        <v>0</v>
      </c>
      <c r="J125" s="391"/>
    </row>
    <row r="126" spans="1:10">
      <c r="A126" s="371" t="s">
        <v>2074</v>
      </c>
      <c r="B126" s="324" t="s">
        <v>1383</v>
      </c>
      <c r="C126" s="323" t="s">
        <v>1329</v>
      </c>
      <c r="D126" s="328">
        <v>1</v>
      </c>
      <c r="E126" s="472">
        <v>0</v>
      </c>
      <c r="F126" s="319">
        <f t="shared" si="2"/>
        <v>0</v>
      </c>
      <c r="G126" s="365">
        <v>0</v>
      </c>
      <c r="H126" s="373">
        <f t="shared" si="3"/>
        <v>0</v>
      </c>
      <c r="J126" s="391"/>
    </row>
    <row r="127" spans="1:10">
      <c r="A127" s="371" t="s">
        <v>2075</v>
      </c>
      <c r="B127" s="324" t="s">
        <v>1597</v>
      </c>
      <c r="C127" s="323" t="s">
        <v>873</v>
      </c>
      <c r="D127" s="328">
        <v>80</v>
      </c>
      <c r="E127" s="325">
        <v>0</v>
      </c>
      <c r="F127" s="319">
        <f t="shared" si="2"/>
        <v>0</v>
      </c>
      <c r="G127" s="472">
        <v>0</v>
      </c>
      <c r="H127" s="373">
        <f t="shared" si="3"/>
        <v>0</v>
      </c>
      <c r="J127" s="391"/>
    </row>
    <row r="128" spans="1:10">
      <c r="A128" s="371" t="s">
        <v>2076</v>
      </c>
      <c r="B128" s="324" t="s">
        <v>1599</v>
      </c>
      <c r="C128" s="323" t="s">
        <v>873</v>
      </c>
      <c r="D128" s="328">
        <v>160</v>
      </c>
      <c r="E128" s="325">
        <v>0</v>
      </c>
      <c r="F128" s="319">
        <f t="shared" si="2"/>
        <v>0</v>
      </c>
      <c r="G128" s="472">
        <v>0</v>
      </c>
      <c r="H128" s="373">
        <f t="shared" si="3"/>
        <v>0</v>
      </c>
      <c r="J128" s="391"/>
    </row>
    <row r="129" spans="1:10">
      <c r="A129" s="371" t="s">
        <v>2077</v>
      </c>
      <c r="B129" s="351" t="s">
        <v>1601</v>
      </c>
      <c r="C129" s="347"/>
      <c r="D129" s="348"/>
      <c r="E129" s="349">
        <v>0</v>
      </c>
      <c r="F129" s="319">
        <f t="shared" si="2"/>
        <v>0</v>
      </c>
      <c r="G129" s="385">
        <v>0</v>
      </c>
      <c r="H129" s="373">
        <f t="shared" si="3"/>
        <v>0</v>
      </c>
      <c r="J129" s="391"/>
    </row>
    <row r="130" spans="1:10">
      <c r="A130" s="371" t="s">
        <v>2078</v>
      </c>
      <c r="B130" s="352" t="s">
        <v>1700</v>
      </c>
      <c r="C130" s="347" t="s">
        <v>1329</v>
      </c>
      <c r="D130" s="348">
        <v>40</v>
      </c>
      <c r="E130" s="472">
        <v>0</v>
      </c>
      <c r="F130" s="319">
        <f t="shared" si="2"/>
        <v>0</v>
      </c>
      <c r="G130" s="472">
        <v>0</v>
      </c>
      <c r="H130" s="373">
        <f t="shared" si="3"/>
        <v>0</v>
      </c>
      <c r="J130" s="391"/>
    </row>
    <row r="131" spans="1:10">
      <c r="A131" s="371" t="s">
        <v>2079</v>
      </c>
      <c r="B131" s="386" t="s">
        <v>1609</v>
      </c>
      <c r="C131" s="354" t="s">
        <v>286</v>
      </c>
      <c r="D131" s="355">
        <v>1</v>
      </c>
      <c r="E131" s="472">
        <v>0</v>
      </c>
      <c r="F131" s="319">
        <f t="shared" si="2"/>
        <v>0</v>
      </c>
      <c r="G131" s="387">
        <v>0</v>
      </c>
      <c r="H131" s="373">
        <f t="shared" si="3"/>
        <v>0</v>
      </c>
      <c r="J131" s="391"/>
    </row>
    <row r="132" spans="1:10">
      <c r="A132" s="371" t="s">
        <v>2081</v>
      </c>
      <c r="B132" s="380" t="s">
        <v>1611</v>
      </c>
      <c r="C132" s="323"/>
      <c r="D132" s="328"/>
      <c r="E132" s="325">
        <v>0</v>
      </c>
      <c r="F132" s="319">
        <f t="shared" si="2"/>
        <v>0</v>
      </c>
      <c r="G132" s="365">
        <v>0</v>
      </c>
      <c r="H132" s="373">
        <f t="shared" si="3"/>
        <v>0</v>
      </c>
      <c r="J132" s="391"/>
    </row>
    <row r="133" spans="1:10">
      <c r="A133" s="371" t="s">
        <v>2082</v>
      </c>
      <c r="B133" s="324" t="s">
        <v>1613</v>
      </c>
      <c r="C133" s="323" t="s">
        <v>873</v>
      </c>
      <c r="D133" s="328">
        <v>50</v>
      </c>
      <c r="E133" s="325">
        <v>0</v>
      </c>
      <c r="F133" s="319">
        <f t="shared" si="2"/>
        <v>0</v>
      </c>
      <c r="G133" s="472">
        <v>0</v>
      </c>
      <c r="H133" s="373">
        <f t="shared" si="3"/>
        <v>0</v>
      </c>
      <c r="J133" s="391"/>
    </row>
    <row r="134" spans="1:10" ht="13.5" thickBot="1">
      <c r="A134" s="371" t="s">
        <v>2083</v>
      </c>
      <c r="B134" s="381" t="s">
        <v>1702</v>
      </c>
      <c r="C134" s="374" t="s">
        <v>873</v>
      </c>
      <c r="D134" s="375">
        <v>50</v>
      </c>
      <c r="E134" s="382">
        <v>0</v>
      </c>
      <c r="F134" s="383">
        <f t="shared" si="2"/>
        <v>0</v>
      </c>
      <c r="G134" s="472">
        <v>0</v>
      </c>
      <c r="H134" s="376">
        <f t="shared" si="3"/>
        <v>0</v>
      </c>
      <c r="J134" s="391"/>
    </row>
    <row r="135" spans="1:10" ht="13.5" thickBot="1">
      <c r="A135" s="357"/>
      <c r="B135" s="358" t="s">
        <v>2110</v>
      </c>
      <c r="C135" s="359"/>
      <c r="D135" s="360"/>
      <c r="E135" s="361"/>
      <c r="F135" s="362">
        <f>SUM(F11:F134)</f>
        <v>0</v>
      </c>
      <c r="G135" s="362"/>
      <c r="H135" s="362">
        <f>SUM(H11:H134)</f>
        <v>0</v>
      </c>
    </row>
    <row r="136" spans="1:10" ht="13.5" thickBot="1">
      <c r="A136" s="548" t="s">
        <v>27</v>
      </c>
      <c r="B136" s="549"/>
      <c r="C136" s="549"/>
      <c r="D136" s="549"/>
      <c r="E136" s="549"/>
      <c r="F136" s="549"/>
      <c r="G136" s="388"/>
      <c r="H136" s="307">
        <f>F135+H135</f>
        <v>0</v>
      </c>
    </row>
  </sheetData>
  <mergeCells count="6">
    <mergeCell ref="A136:F136"/>
    <mergeCell ref="A6:H6"/>
    <mergeCell ref="B2:F2"/>
    <mergeCell ref="B3:F3"/>
    <mergeCell ref="B4:F4"/>
    <mergeCell ref="B9:H9"/>
  </mergeCells>
  <pageMargins left="0.7" right="0.7" top="0.78740157499999996" bottom="0.78740157499999996" header="0.3" footer="0.3"/>
  <pageSetup paperSize="9" scale="4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8946E-A739-4FF8-ABAC-2CBDE59D2447}">
  <dimension ref="A1:BB143"/>
  <sheetViews>
    <sheetView zoomScaleNormal="100" workbookViewId="0">
      <pane ySplit="6" topLeftCell="A52" activePane="bottomLeft" state="frozen"/>
      <selection pane="bottomLeft" activeCell="J67" sqref="J67"/>
    </sheetView>
  </sheetViews>
  <sheetFormatPr defaultRowHeight="12.75"/>
  <cols>
    <col min="2" max="2" width="12.7109375" customWidth="1"/>
    <col min="3" max="3" width="44.85546875" customWidth="1"/>
    <col min="7" max="7" width="10.42578125" customWidth="1"/>
  </cols>
  <sheetData>
    <row r="1" spans="1:54" ht="15.75">
      <c r="A1" s="519" t="s">
        <v>6</v>
      </c>
      <c r="B1" s="519"/>
      <c r="C1" s="519"/>
      <c r="D1" s="519"/>
      <c r="E1" s="519"/>
      <c r="F1" s="519"/>
      <c r="G1" s="519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</row>
    <row r="2" spans="1:54" ht="25.7" customHeight="1">
      <c r="A2" s="9" t="s">
        <v>7</v>
      </c>
      <c r="B2" s="8" t="s">
        <v>37</v>
      </c>
      <c r="C2" s="520" t="s">
        <v>1323</v>
      </c>
      <c r="D2" s="521"/>
      <c r="E2" s="521"/>
      <c r="F2" s="521"/>
      <c r="G2" s="522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ht="25.7" customHeight="1">
      <c r="A3" s="9" t="s">
        <v>8</v>
      </c>
      <c r="B3" s="8" t="s">
        <v>36</v>
      </c>
      <c r="C3" s="520" t="s">
        <v>2112</v>
      </c>
      <c r="D3" s="521"/>
      <c r="E3" s="521"/>
      <c r="F3" s="521"/>
      <c r="G3" s="522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</row>
    <row r="4" spans="1:54" ht="25.7" customHeight="1">
      <c r="A4" s="14" t="s">
        <v>9</v>
      </c>
      <c r="B4" s="37" t="s">
        <v>37</v>
      </c>
      <c r="C4" s="526" t="s">
        <v>25</v>
      </c>
      <c r="D4" s="527"/>
      <c r="E4" s="527"/>
      <c r="F4" s="527"/>
      <c r="G4" s="52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</row>
    <row r="5" spans="1:54">
      <c r="A5" s="39"/>
      <c r="B5" s="40"/>
      <c r="C5" s="40"/>
      <c r="D5" s="40"/>
      <c r="E5" s="41"/>
      <c r="F5" s="40"/>
      <c r="G5" s="40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</row>
    <row r="6" spans="1:54">
      <c r="A6" s="57" t="s">
        <v>99</v>
      </c>
      <c r="B6" s="42" t="s">
        <v>100</v>
      </c>
      <c r="C6" s="42" t="s">
        <v>101</v>
      </c>
      <c r="D6" s="42" t="s">
        <v>102</v>
      </c>
      <c r="E6" s="42" t="s">
        <v>1324</v>
      </c>
      <c r="F6" s="42" t="s">
        <v>1325</v>
      </c>
      <c r="G6" s="43" t="s">
        <v>1326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</row>
    <row r="7" spans="1:54">
      <c r="A7" s="58" t="s">
        <v>120</v>
      </c>
      <c r="B7" s="59" t="s">
        <v>40</v>
      </c>
      <c r="C7" s="60" t="s">
        <v>1703</v>
      </c>
      <c r="D7" s="61"/>
      <c r="E7" s="62"/>
      <c r="F7" s="62"/>
      <c r="G7" s="63"/>
      <c r="H7" s="40"/>
      <c r="I7" s="38"/>
      <c r="J7" s="38"/>
      <c r="K7" s="38"/>
      <c r="L7" s="44">
        <v>1</v>
      </c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</row>
    <row r="8" spans="1:54">
      <c r="A8" s="64">
        <v>1</v>
      </c>
      <c r="B8" s="65" t="s">
        <v>1704</v>
      </c>
      <c r="C8" s="66" t="s">
        <v>1705</v>
      </c>
      <c r="D8" s="67" t="s">
        <v>1706</v>
      </c>
      <c r="E8" s="68">
        <v>1</v>
      </c>
      <c r="F8" s="473">
        <v>0</v>
      </c>
      <c r="G8" s="69">
        <f>E8*F8</f>
        <v>0</v>
      </c>
      <c r="H8" s="38"/>
      <c r="I8" s="38"/>
      <c r="J8" s="38"/>
      <c r="K8" s="38"/>
      <c r="L8" s="44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</row>
    <row r="9" spans="1:54" ht="13.5">
      <c r="A9" s="64"/>
      <c r="B9" s="70"/>
      <c r="C9" s="71" t="s">
        <v>1707</v>
      </c>
      <c r="D9" s="67"/>
      <c r="E9" s="68"/>
      <c r="F9" s="68"/>
      <c r="G9" s="69"/>
      <c r="H9" s="38"/>
      <c r="I9" s="38"/>
      <c r="J9" s="38"/>
      <c r="K9" s="38"/>
      <c r="L9" s="44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</row>
    <row r="10" spans="1:54" ht="13.5">
      <c r="A10" s="64"/>
      <c r="B10" s="70"/>
      <c r="C10" s="71" t="s">
        <v>1708</v>
      </c>
      <c r="D10" s="67"/>
      <c r="E10" s="68"/>
      <c r="F10" s="68"/>
      <c r="G10" s="69"/>
      <c r="H10" s="38"/>
      <c r="I10" s="38"/>
      <c r="J10" s="38"/>
      <c r="K10" s="38"/>
      <c r="L10" s="44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</row>
    <row r="11" spans="1:54" ht="13.5">
      <c r="A11" s="64"/>
      <c r="B11" s="70"/>
      <c r="C11" s="71" t="s">
        <v>1709</v>
      </c>
      <c r="D11" s="67"/>
      <c r="E11" s="68"/>
      <c r="F11" s="68"/>
      <c r="G11" s="69"/>
      <c r="H11" s="38"/>
      <c r="I11" s="38"/>
      <c r="J11" s="38"/>
      <c r="K11" s="38"/>
      <c r="L11" s="44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</row>
    <row r="12" spans="1:54" ht="13.5">
      <c r="A12" s="64"/>
      <c r="B12" s="70"/>
      <c r="C12" s="71" t="s">
        <v>1710</v>
      </c>
      <c r="D12" s="67"/>
      <c r="E12" s="68"/>
      <c r="F12" s="68"/>
      <c r="G12" s="69"/>
      <c r="H12" s="38"/>
      <c r="I12" s="38"/>
      <c r="J12" s="38"/>
      <c r="K12" s="38"/>
      <c r="L12" s="44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</row>
    <row r="13" spans="1:54" ht="13.5">
      <c r="A13" s="64"/>
      <c r="B13" s="70"/>
      <c r="C13" s="71" t="s">
        <v>1711</v>
      </c>
      <c r="D13" s="67"/>
      <c r="E13" s="68"/>
      <c r="F13" s="68"/>
      <c r="G13" s="69"/>
      <c r="H13" s="38"/>
      <c r="I13" s="38"/>
      <c r="J13" s="38"/>
      <c r="K13" s="38"/>
      <c r="L13" s="44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</row>
    <row r="14" spans="1:54" ht="13.5">
      <c r="A14" s="64"/>
      <c r="B14" s="70"/>
      <c r="C14" s="71" t="s">
        <v>1712</v>
      </c>
      <c r="D14" s="67"/>
      <c r="E14" s="68"/>
      <c r="F14" s="68"/>
      <c r="G14" s="69"/>
      <c r="H14" s="38"/>
      <c r="I14" s="38"/>
      <c r="J14" s="38"/>
      <c r="K14" s="38"/>
      <c r="L14" s="44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</row>
    <row r="15" spans="1:54" ht="27">
      <c r="A15" s="64"/>
      <c r="B15" s="70"/>
      <c r="C15" s="71" t="s">
        <v>1713</v>
      </c>
      <c r="D15" s="67"/>
      <c r="E15" s="68"/>
      <c r="F15" s="68"/>
      <c r="G15" s="69"/>
      <c r="H15" s="38"/>
      <c r="I15" s="38"/>
      <c r="J15" s="38"/>
      <c r="K15" s="38"/>
      <c r="L15" s="44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</row>
    <row r="16" spans="1:54" ht="13.5">
      <c r="A16" s="64"/>
      <c r="B16" s="70"/>
      <c r="C16" s="71" t="s">
        <v>1714</v>
      </c>
      <c r="D16" s="67"/>
      <c r="E16" s="68"/>
      <c r="F16" s="68"/>
      <c r="G16" s="69"/>
      <c r="H16" s="38"/>
      <c r="I16" s="38"/>
      <c r="J16" s="38"/>
      <c r="K16" s="38"/>
      <c r="L16" s="44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</row>
    <row r="17" spans="1:54" ht="13.5">
      <c r="A17" s="64"/>
      <c r="B17" s="70"/>
      <c r="C17" s="71" t="s">
        <v>1715</v>
      </c>
      <c r="D17" s="67"/>
      <c r="E17" s="68"/>
      <c r="F17" s="68"/>
      <c r="G17" s="69"/>
      <c r="H17" s="38"/>
      <c r="I17" s="38"/>
      <c r="J17" s="38"/>
      <c r="K17" s="38"/>
      <c r="L17" s="44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</row>
    <row r="18" spans="1:54" ht="13.5">
      <c r="A18" s="64"/>
      <c r="B18" s="70"/>
      <c r="C18" s="71" t="s">
        <v>1716</v>
      </c>
      <c r="D18" s="67"/>
      <c r="E18" s="68"/>
      <c r="F18" s="68"/>
      <c r="G18" s="69"/>
      <c r="H18" s="38"/>
      <c r="I18" s="38"/>
      <c r="J18" s="38"/>
      <c r="K18" s="38"/>
      <c r="L18" s="44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</row>
    <row r="19" spans="1:54" ht="13.5">
      <c r="A19" s="64"/>
      <c r="B19" s="70"/>
      <c r="C19" s="71" t="s">
        <v>1717</v>
      </c>
      <c r="D19" s="67"/>
      <c r="E19" s="68"/>
      <c r="F19" s="68"/>
      <c r="G19" s="69"/>
      <c r="H19" s="38"/>
      <c r="I19" s="38"/>
      <c r="J19" s="38"/>
      <c r="K19" s="38"/>
      <c r="L19" s="44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</row>
    <row r="20" spans="1:54">
      <c r="A20" s="64">
        <v>2</v>
      </c>
      <c r="B20" s="65" t="s">
        <v>1718</v>
      </c>
      <c r="C20" s="66" t="s">
        <v>1719</v>
      </c>
      <c r="D20" s="67" t="s">
        <v>1706</v>
      </c>
      <c r="E20" s="68">
        <v>1</v>
      </c>
      <c r="F20" s="473">
        <v>0</v>
      </c>
      <c r="G20" s="69">
        <f>E20*F20</f>
        <v>0</v>
      </c>
      <c r="H20" s="38"/>
      <c r="I20" s="38"/>
      <c r="J20" s="38"/>
      <c r="K20" s="38"/>
      <c r="L20" s="44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</row>
    <row r="21" spans="1:54" ht="13.5">
      <c r="A21" s="64"/>
      <c r="B21" s="70"/>
      <c r="C21" s="71" t="s">
        <v>1720</v>
      </c>
      <c r="D21" s="67"/>
      <c r="E21" s="68"/>
      <c r="F21" s="68"/>
      <c r="G21" s="69"/>
      <c r="H21" s="38"/>
      <c r="I21" s="38"/>
      <c r="J21" s="38"/>
      <c r="K21" s="38"/>
      <c r="L21" s="44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</row>
    <row r="22" spans="1:54" ht="13.5">
      <c r="A22" s="64"/>
      <c r="B22" s="70"/>
      <c r="C22" s="71" t="s">
        <v>1721</v>
      </c>
      <c r="D22" s="67"/>
      <c r="E22" s="68"/>
      <c r="F22" s="68"/>
      <c r="G22" s="69"/>
      <c r="H22" s="38"/>
      <c r="I22" s="38"/>
      <c r="J22" s="38"/>
      <c r="K22" s="38"/>
      <c r="L22" s="44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</row>
    <row r="23" spans="1:54">
      <c r="A23" s="64">
        <v>3</v>
      </c>
      <c r="B23" s="65" t="s">
        <v>1722</v>
      </c>
      <c r="C23" s="66" t="s">
        <v>1723</v>
      </c>
      <c r="D23" s="67" t="s">
        <v>1706</v>
      </c>
      <c r="E23" s="68">
        <v>1</v>
      </c>
      <c r="F23" s="473">
        <v>0</v>
      </c>
      <c r="G23" s="69">
        <f>E23*F23</f>
        <v>0</v>
      </c>
      <c r="H23" s="38"/>
      <c r="I23" s="38"/>
      <c r="J23" s="38"/>
      <c r="K23" s="38"/>
      <c r="L23" s="44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</row>
    <row r="24" spans="1:54" ht="13.5">
      <c r="A24" s="64"/>
      <c r="B24" s="70"/>
      <c r="C24" s="71" t="s">
        <v>1724</v>
      </c>
      <c r="D24" s="67"/>
      <c r="E24" s="68"/>
      <c r="F24" s="68"/>
      <c r="G24" s="69"/>
      <c r="H24" s="38"/>
      <c r="I24" s="38"/>
      <c r="J24" s="38"/>
      <c r="K24" s="38"/>
      <c r="L24" s="44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</row>
    <row r="25" spans="1:54" ht="13.5">
      <c r="A25" s="64"/>
      <c r="B25" s="70"/>
      <c r="C25" s="71" t="s">
        <v>1725</v>
      </c>
      <c r="D25" s="67"/>
      <c r="E25" s="68"/>
      <c r="F25" s="68"/>
      <c r="G25" s="69"/>
      <c r="H25" s="38"/>
      <c r="I25" s="38"/>
      <c r="J25" s="38"/>
      <c r="K25" s="38"/>
      <c r="L25" s="44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</row>
    <row r="26" spans="1:54" ht="13.5">
      <c r="A26" s="64"/>
      <c r="B26" s="70"/>
      <c r="C26" s="71" t="s">
        <v>1726</v>
      </c>
      <c r="D26" s="67"/>
      <c r="E26" s="68"/>
      <c r="F26" s="68"/>
      <c r="G26" s="69"/>
      <c r="H26" s="38"/>
      <c r="I26" s="38"/>
      <c r="J26" s="38"/>
      <c r="K26" s="38"/>
      <c r="L26" s="44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</row>
    <row r="27" spans="1:54" ht="13.5">
      <c r="A27" s="64"/>
      <c r="B27" s="70"/>
      <c r="C27" s="71" t="s">
        <v>1727</v>
      </c>
      <c r="D27" s="67"/>
      <c r="E27" s="68"/>
      <c r="F27" s="68"/>
      <c r="G27" s="69"/>
      <c r="H27" s="38"/>
      <c r="I27" s="38"/>
      <c r="J27" s="38"/>
      <c r="K27" s="38"/>
      <c r="L27" s="44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</row>
    <row r="28" spans="1:54" ht="13.5">
      <c r="A28" s="64"/>
      <c r="B28" s="70"/>
      <c r="C28" s="71" t="s">
        <v>1728</v>
      </c>
      <c r="D28" s="67"/>
      <c r="E28" s="68"/>
      <c r="F28" s="68"/>
      <c r="G28" s="69"/>
      <c r="H28" s="38"/>
      <c r="I28" s="38"/>
      <c r="J28" s="38"/>
      <c r="K28" s="38"/>
      <c r="L28" s="44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</row>
    <row r="29" spans="1:54">
      <c r="A29" s="64">
        <v>4</v>
      </c>
      <c r="B29" s="65" t="s">
        <v>1729</v>
      </c>
      <c r="C29" s="66" t="s">
        <v>1730</v>
      </c>
      <c r="D29" s="67" t="s">
        <v>1706</v>
      </c>
      <c r="E29" s="68">
        <v>1</v>
      </c>
      <c r="F29" s="473">
        <v>0</v>
      </c>
      <c r="G29" s="69">
        <f>E29*F29</f>
        <v>0</v>
      </c>
      <c r="H29" s="38"/>
      <c r="I29" s="38"/>
      <c r="J29" s="38"/>
      <c r="K29" s="38"/>
      <c r="L29" s="44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</row>
    <row r="30" spans="1:54" ht="13.5">
      <c r="A30" s="64"/>
      <c r="B30" s="70"/>
      <c r="C30" s="71" t="s">
        <v>1731</v>
      </c>
      <c r="D30" s="67"/>
      <c r="E30" s="68"/>
      <c r="F30" s="68"/>
      <c r="G30" s="69"/>
      <c r="H30" s="38"/>
      <c r="I30" s="38"/>
      <c r="J30" s="38"/>
      <c r="K30" s="38"/>
      <c r="L30" s="44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</row>
    <row r="31" spans="1:54" ht="13.5">
      <c r="A31" s="64"/>
      <c r="B31" s="70"/>
      <c r="C31" s="71" t="s">
        <v>1732</v>
      </c>
      <c r="D31" s="67"/>
      <c r="E31" s="68"/>
      <c r="F31" s="68"/>
      <c r="G31" s="69"/>
      <c r="H31" s="38"/>
      <c r="I31" s="38"/>
      <c r="J31" s="38"/>
      <c r="K31" s="38"/>
      <c r="L31" s="44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</row>
    <row r="32" spans="1:54" ht="13.5">
      <c r="A32" s="64"/>
      <c r="B32" s="70"/>
      <c r="C32" s="71" t="s">
        <v>1733</v>
      </c>
      <c r="D32" s="67"/>
      <c r="E32" s="68"/>
      <c r="F32" s="68"/>
      <c r="G32" s="69"/>
      <c r="H32" s="38"/>
      <c r="I32" s="38"/>
      <c r="J32" s="38"/>
      <c r="K32" s="38"/>
      <c r="L32" s="44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</row>
    <row r="33" spans="1:54" ht="13.5">
      <c r="A33" s="64"/>
      <c r="B33" s="70"/>
      <c r="C33" s="71" t="s">
        <v>1734</v>
      </c>
      <c r="D33" s="67"/>
      <c r="E33" s="68"/>
      <c r="F33" s="68"/>
      <c r="G33" s="69"/>
      <c r="H33" s="38"/>
      <c r="I33" s="38"/>
      <c r="J33" s="38"/>
      <c r="K33" s="38"/>
      <c r="L33" s="44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</row>
    <row r="34" spans="1:54">
      <c r="A34" s="64">
        <v>5</v>
      </c>
      <c r="B34" s="65" t="s">
        <v>1735</v>
      </c>
      <c r="C34" s="66" t="s">
        <v>1736</v>
      </c>
      <c r="D34" s="67" t="s">
        <v>1706</v>
      </c>
      <c r="E34" s="68">
        <v>1</v>
      </c>
      <c r="F34" s="473">
        <v>0</v>
      </c>
      <c r="G34" s="69">
        <f>E34*F34</f>
        <v>0</v>
      </c>
      <c r="H34" s="38"/>
      <c r="I34" s="38"/>
      <c r="J34" s="38"/>
      <c r="K34" s="38"/>
      <c r="L34" s="44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</row>
    <row r="35" spans="1:54" ht="13.5">
      <c r="A35" s="64"/>
      <c r="B35" s="70"/>
      <c r="C35" s="71" t="s">
        <v>1737</v>
      </c>
      <c r="D35" s="67"/>
      <c r="E35" s="68"/>
      <c r="F35" s="68"/>
      <c r="G35" s="69"/>
      <c r="H35" s="38"/>
      <c r="I35" s="38"/>
      <c r="J35" s="38"/>
      <c r="K35" s="38"/>
      <c r="L35" s="44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</row>
    <row r="36" spans="1:54" ht="13.5">
      <c r="A36" s="64"/>
      <c r="B36" s="70"/>
      <c r="C36" s="71" t="s">
        <v>1738</v>
      </c>
      <c r="D36" s="67"/>
      <c r="E36" s="68"/>
      <c r="F36" s="68"/>
      <c r="G36" s="69"/>
      <c r="H36" s="38"/>
      <c r="I36" s="38"/>
      <c r="J36" s="38"/>
      <c r="K36" s="38"/>
      <c r="L36" s="44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</row>
    <row r="37" spans="1:54">
      <c r="A37" s="64">
        <v>6</v>
      </c>
      <c r="B37" s="65" t="s">
        <v>1739</v>
      </c>
      <c r="C37" s="66" t="s">
        <v>1740</v>
      </c>
      <c r="D37" s="67" t="s">
        <v>1706</v>
      </c>
      <c r="E37" s="68">
        <v>1</v>
      </c>
      <c r="F37" s="473">
        <v>0</v>
      </c>
      <c r="G37" s="69">
        <f>E37*F37</f>
        <v>0</v>
      </c>
      <c r="H37" s="38"/>
      <c r="I37" s="38"/>
      <c r="J37" s="38"/>
      <c r="K37" s="38"/>
      <c r="L37" s="44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</row>
    <row r="38" spans="1:54">
      <c r="A38" s="64">
        <v>7</v>
      </c>
      <c r="B38" s="65" t="s">
        <v>1741</v>
      </c>
      <c r="C38" s="66" t="s">
        <v>1742</v>
      </c>
      <c r="D38" s="67" t="s">
        <v>1706</v>
      </c>
      <c r="E38" s="68">
        <v>1</v>
      </c>
      <c r="F38" s="473">
        <v>0</v>
      </c>
      <c r="G38" s="69">
        <f>E38*F38</f>
        <v>0</v>
      </c>
      <c r="H38" s="38"/>
      <c r="I38" s="38"/>
      <c r="J38" s="38"/>
      <c r="K38" s="38"/>
      <c r="L38" s="44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</row>
    <row r="39" spans="1:54" ht="13.5">
      <c r="A39" s="64"/>
      <c r="B39" s="70"/>
      <c r="C39" s="71" t="s">
        <v>1743</v>
      </c>
      <c r="D39" s="67"/>
      <c r="E39" s="68"/>
      <c r="F39" s="68"/>
      <c r="G39" s="69"/>
      <c r="H39" s="38"/>
      <c r="I39" s="38"/>
      <c r="J39" s="38"/>
      <c r="K39" s="38"/>
      <c r="L39" s="44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</row>
    <row r="40" spans="1:54" ht="13.5">
      <c r="A40" s="64"/>
      <c r="B40" s="70"/>
      <c r="C40" s="71" t="s">
        <v>1744</v>
      </c>
      <c r="D40" s="67"/>
      <c r="E40" s="68"/>
      <c r="F40" s="68"/>
      <c r="G40" s="69"/>
      <c r="H40" s="38"/>
      <c r="I40" s="38"/>
      <c r="J40" s="38"/>
      <c r="K40" s="38"/>
      <c r="L40" s="44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</row>
    <row r="41" spans="1:54" ht="13.5">
      <c r="A41" s="64"/>
      <c r="B41" s="70"/>
      <c r="C41" s="71" t="s">
        <v>1745</v>
      </c>
      <c r="D41" s="67"/>
      <c r="E41" s="68"/>
      <c r="F41" s="68"/>
      <c r="G41" s="69"/>
      <c r="H41" s="38"/>
      <c r="I41" s="38"/>
      <c r="J41" s="38"/>
      <c r="K41" s="38"/>
      <c r="L41" s="44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</row>
    <row r="42" spans="1:54" ht="27">
      <c r="A42" s="64"/>
      <c r="B42" s="70"/>
      <c r="C42" s="71" t="s">
        <v>1746</v>
      </c>
      <c r="D42" s="67"/>
      <c r="E42" s="68"/>
      <c r="F42" s="68"/>
      <c r="G42" s="69"/>
      <c r="H42" s="38"/>
      <c r="I42" s="38"/>
      <c r="J42" s="38"/>
      <c r="K42" s="38"/>
      <c r="L42" s="44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</row>
    <row r="43" spans="1:54">
      <c r="A43" s="64">
        <v>8</v>
      </c>
      <c r="B43" s="65" t="s">
        <v>1747</v>
      </c>
      <c r="C43" s="66" t="s">
        <v>1748</v>
      </c>
      <c r="D43" s="67" t="s">
        <v>1706</v>
      </c>
      <c r="E43" s="68">
        <v>1</v>
      </c>
      <c r="F43" s="473">
        <v>0</v>
      </c>
      <c r="G43" s="69">
        <f>E43*F43</f>
        <v>0</v>
      </c>
      <c r="H43" s="38"/>
      <c r="I43" s="38"/>
      <c r="J43" s="38"/>
      <c r="K43" s="38"/>
      <c r="L43" s="44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</row>
    <row r="44" spans="1:54" ht="27">
      <c r="A44" s="64"/>
      <c r="B44" s="70"/>
      <c r="C44" s="71" t="s">
        <v>1749</v>
      </c>
      <c r="D44" s="67"/>
      <c r="E44" s="68"/>
      <c r="F44" s="68"/>
      <c r="G44" s="69"/>
      <c r="H44" s="38"/>
      <c r="I44" s="38"/>
      <c r="J44" s="38"/>
      <c r="K44" s="38"/>
      <c r="L44" s="44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</row>
    <row r="45" spans="1:54" ht="13.5">
      <c r="A45" s="64"/>
      <c r="B45" s="70"/>
      <c r="C45" s="71" t="s">
        <v>1750</v>
      </c>
      <c r="D45" s="67"/>
      <c r="E45" s="68"/>
      <c r="F45" s="68"/>
      <c r="G45" s="69"/>
      <c r="H45" s="38"/>
      <c r="I45" s="38"/>
      <c r="J45" s="38"/>
      <c r="K45" s="38"/>
      <c r="L45" s="44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</row>
    <row r="46" spans="1:54" ht="13.5">
      <c r="A46" s="64"/>
      <c r="B46" s="70"/>
      <c r="C46" s="71" t="s">
        <v>1751</v>
      </c>
      <c r="D46" s="67"/>
      <c r="E46" s="68"/>
      <c r="F46" s="68"/>
      <c r="G46" s="69"/>
      <c r="H46" s="38"/>
      <c r="I46" s="38"/>
      <c r="J46" s="38"/>
      <c r="K46" s="38"/>
      <c r="L46" s="44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</row>
    <row r="47" spans="1:54" ht="13.5">
      <c r="A47" s="64"/>
      <c r="B47" s="70"/>
      <c r="C47" s="71" t="s">
        <v>1752</v>
      </c>
      <c r="D47" s="67"/>
      <c r="E47" s="68"/>
      <c r="F47" s="68"/>
      <c r="G47" s="69"/>
      <c r="H47" s="38"/>
      <c r="I47" s="38"/>
      <c r="J47" s="38"/>
      <c r="K47" s="38"/>
      <c r="L47" s="44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</row>
    <row r="48" spans="1:54" ht="13.5">
      <c r="A48" s="64"/>
      <c r="B48" s="70"/>
      <c r="C48" s="71" t="s">
        <v>1753</v>
      </c>
      <c r="D48" s="67"/>
      <c r="E48" s="68"/>
      <c r="F48" s="68"/>
      <c r="G48" s="69"/>
      <c r="H48" s="38"/>
      <c r="I48" s="38"/>
      <c r="J48" s="38"/>
      <c r="K48" s="38"/>
      <c r="L48" s="44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</row>
    <row r="49" spans="1:54" ht="13.5">
      <c r="A49" s="64"/>
      <c r="B49" s="70"/>
      <c r="C49" s="71" t="s">
        <v>1754</v>
      </c>
      <c r="D49" s="67"/>
      <c r="E49" s="68"/>
      <c r="F49" s="68"/>
      <c r="G49" s="69"/>
      <c r="H49" s="38"/>
      <c r="I49" s="38"/>
      <c r="J49" s="38"/>
      <c r="K49" s="38"/>
      <c r="L49" s="44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</row>
    <row r="50" spans="1:54" ht="27">
      <c r="A50" s="64"/>
      <c r="B50" s="70"/>
      <c r="C50" s="71" t="s">
        <v>1755</v>
      </c>
      <c r="D50" s="67"/>
      <c r="E50" s="68"/>
      <c r="F50" s="68"/>
      <c r="G50" s="69"/>
      <c r="H50" s="38"/>
      <c r="I50" s="38"/>
      <c r="J50" s="38"/>
      <c r="K50" s="38"/>
      <c r="L50" s="44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</row>
    <row r="51" spans="1:54" ht="13.5">
      <c r="A51" s="64"/>
      <c r="B51" s="70"/>
      <c r="C51" s="71" t="s">
        <v>1756</v>
      </c>
      <c r="D51" s="67"/>
      <c r="E51" s="68"/>
      <c r="F51" s="68"/>
      <c r="G51" s="69"/>
      <c r="H51" s="38"/>
      <c r="I51" s="38"/>
      <c r="J51" s="38"/>
      <c r="K51" s="38"/>
      <c r="L51" s="44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</row>
    <row r="52" spans="1:54" ht="13.5">
      <c r="A52" s="64"/>
      <c r="B52" s="70"/>
      <c r="C52" s="71" t="s">
        <v>1757</v>
      </c>
      <c r="D52" s="67"/>
      <c r="E52" s="68"/>
      <c r="F52" s="68"/>
      <c r="G52" s="69"/>
      <c r="H52" s="38"/>
      <c r="I52" s="38"/>
      <c r="J52" s="38"/>
      <c r="K52" s="38"/>
      <c r="L52" s="44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</row>
    <row r="53" spans="1:54" ht="13.5">
      <c r="A53" s="64"/>
      <c r="B53" s="70"/>
      <c r="C53" s="71" t="s">
        <v>1758</v>
      </c>
      <c r="D53" s="67"/>
      <c r="E53" s="68"/>
      <c r="F53" s="68"/>
      <c r="G53" s="69"/>
      <c r="H53" s="38"/>
      <c r="I53" s="38"/>
      <c r="J53" s="38"/>
      <c r="K53" s="38"/>
      <c r="L53" s="44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</row>
    <row r="54" spans="1:54">
      <c r="A54" s="64">
        <v>9</v>
      </c>
      <c r="B54" s="65" t="s">
        <v>1759</v>
      </c>
      <c r="C54" s="66" t="s">
        <v>1760</v>
      </c>
      <c r="D54" s="67" t="s">
        <v>1706</v>
      </c>
      <c r="E54" s="68">
        <v>1</v>
      </c>
      <c r="F54" s="473">
        <v>0</v>
      </c>
      <c r="G54" s="69">
        <f>E54*F54</f>
        <v>0</v>
      </c>
      <c r="H54" s="38"/>
      <c r="I54" s="38"/>
      <c r="J54" s="38"/>
      <c r="K54" s="38"/>
      <c r="L54" s="44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</row>
    <row r="55" spans="1:54" ht="13.5">
      <c r="A55" s="64"/>
      <c r="B55" s="70"/>
      <c r="C55" s="71" t="s">
        <v>1761</v>
      </c>
      <c r="D55" s="67"/>
      <c r="E55" s="68"/>
      <c r="F55" s="68"/>
      <c r="G55" s="69"/>
      <c r="H55" s="38"/>
      <c r="I55" s="38"/>
      <c r="J55" s="38"/>
      <c r="K55" s="38"/>
      <c r="L55" s="44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</row>
    <row r="56" spans="1:54" ht="13.5">
      <c r="A56" s="64"/>
      <c r="B56" s="70"/>
      <c r="C56" s="71" t="s">
        <v>1762</v>
      </c>
      <c r="D56" s="67"/>
      <c r="E56" s="68"/>
      <c r="F56" s="68"/>
      <c r="G56" s="69"/>
      <c r="H56" s="38"/>
      <c r="I56" s="38"/>
      <c r="J56" s="38"/>
      <c r="K56" s="38"/>
      <c r="L56" s="44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</row>
    <row r="57" spans="1:54" ht="13.5">
      <c r="A57" s="64"/>
      <c r="B57" s="70"/>
      <c r="C57" s="71" t="s">
        <v>1763</v>
      </c>
      <c r="D57" s="67"/>
      <c r="E57" s="68"/>
      <c r="F57" s="68"/>
      <c r="G57" s="69"/>
      <c r="H57" s="38"/>
      <c r="I57" s="38"/>
      <c r="J57" s="38"/>
      <c r="K57" s="38"/>
      <c r="L57" s="44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</row>
    <row r="58" spans="1:54" ht="13.5">
      <c r="A58" s="64"/>
      <c r="B58" s="70"/>
      <c r="C58" s="71" t="s">
        <v>1764</v>
      </c>
      <c r="D58" s="67"/>
      <c r="E58" s="68"/>
      <c r="F58" s="68"/>
      <c r="G58" s="69"/>
      <c r="H58" s="38"/>
      <c r="I58" s="38"/>
      <c r="J58" s="38"/>
      <c r="K58" s="38"/>
      <c r="L58" s="44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</row>
    <row r="59" spans="1:54" ht="13.5">
      <c r="A59" s="64"/>
      <c r="B59" s="70"/>
      <c r="C59" s="71" t="s">
        <v>1765</v>
      </c>
      <c r="D59" s="67"/>
      <c r="E59" s="68"/>
      <c r="F59" s="68"/>
      <c r="G59" s="69"/>
      <c r="H59" s="38"/>
      <c r="I59" s="38"/>
      <c r="J59" s="38"/>
      <c r="K59" s="38"/>
      <c r="L59" s="44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</row>
    <row r="60" spans="1:54" ht="13.5">
      <c r="A60" s="64"/>
      <c r="B60" s="70"/>
      <c r="C60" s="71" t="s">
        <v>1766</v>
      </c>
      <c r="D60" s="67"/>
      <c r="E60" s="68"/>
      <c r="F60" s="68"/>
      <c r="G60" s="69"/>
      <c r="H60" s="38"/>
      <c r="I60" s="38"/>
      <c r="J60" s="38"/>
      <c r="K60" s="38"/>
      <c r="L60" s="44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</row>
    <row r="61" spans="1:54" ht="13.5">
      <c r="A61" s="64"/>
      <c r="B61" s="70"/>
      <c r="C61" s="71" t="s">
        <v>1767</v>
      </c>
      <c r="D61" s="67"/>
      <c r="E61" s="68"/>
      <c r="F61" s="68"/>
      <c r="G61" s="69"/>
      <c r="H61" s="38"/>
      <c r="I61" s="38"/>
      <c r="J61" s="38"/>
      <c r="K61" s="38"/>
      <c r="L61" s="44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</row>
    <row r="62" spans="1:54">
      <c r="A62" s="64">
        <v>10</v>
      </c>
      <c r="B62" s="65" t="s">
        <v>1768</v>
      </c>
      <c r="C62" s="66" t="s">
        <v>1769</v>
      </c>
      <c r="D62" s="67" t="s">
        <v>1706</v>
      </c>
      <c r="E62" s="68">
        <v>1</v>
      </c>
      <c r="F62" s="473">
        <v>0</v>
      </c>
      <c r="G62" s="69">
        <f>E62*F62</f>
        <v>0</v>
      </c>
      <c r="H62" s="38"/>
      <c r="I62" s="38"/>
      <c r="J62" s="38"/>
      <c r="K62" s="38"/>
      <c r="L62" s="44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</row>
    <row r="63" spans="1:54" ht="13.5">
      <c r="A63" s="64"/>
      <c r="B63" s="65"/>
      <c r="C63" s="71" t="s">
        <v>1770</v>
      </c>
      <c r="D63" s="67"/>
      <c r="E63" s="68"/>
      <c r="F63" s="68"/>
      <c r="G63" s="69"/>
      <c r="H63" s="38"/>
      <c r="I63" s="38"/>
      <c r="J63" s="38"/>
      <c r="K63" s="38"/>
      <c r="L63" s="44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</row>
    <row r="64" spans="1:54">
      <c r="A64" s="64">
        <v>11</v>
      </c>
      <c r="B64" s="65" t="s">
        <v>1771</v>
      </c>
      <c r="C64" s="66" t="s">
        <v>1772</v>
      </c>
      <c r="D64" s="67" t="s">
        <v>1706</v>
      </c>
      <c r="E64" s="68">
        <v>1</v>
      </c>
      <c r="F64" s="473">
        <v>0</v>
      </c>
      <c r="G64" s="69">
        <f>E64*F64</f>
        <v>0</v>
      </c>
      <c r="H64" s="38"/>
      <c r="I64" s="38"/>
      <c r="J64" s="38"/>
      <c r="K64" s="38"/>
      <c r="L64" s="44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</row>
    <row r="65" spans="1:54" ht="13.5">
      <c r="A65" s="64"/>
      <c r="B65" s="70"/>
      <c r="C65" s="71" t="s">
        <v>1773</v>
      </c>
      <c r="D65" s="67"/>
      <c r="E65" s="68"/>
      <c r="F65" s="68"/>
      <c r="G65" s="69"/>
      <c r="H65" s="38"/>
      <c r="I65" s="38"/>
      <c r="J65" s="38"/>
      <c r="K65" s="38"/>
      <c r="L65" s="44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</row>
    <row r="66" spans="1:54">
      <c r="A66" s="64">
        <v>12</v>
      </c>
      <c r="B66" s="65" t="s">
        <v>1774</v>
      </c>
      <c r="C66" s="66" t="s">
        <v>1775</v>
      </c>
      <c r="D66" s="67" t="s">
        <v>1706</v>
      </c>
      <c r="E66" s="68">
        <v>1</v>
      </c>
      <c r="F66" s="473">
        <v>0</v>
      </c>
      <c r="G66" s="69">
        <f>E66*F66</f>
        <v>0</v>
      </c>
      <c r="H66" s="38"/>
      <c r="I66" s="38"/>
      <c r="J66" s="38"/>
      <c r="K66" s="38"/>
      <c r="L66" s="44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</row>
    <row r="67" spans="1:54">
      <c r="A67" s="64">
        <v>13</v>
      </c>
      <c r="B67" s="65" t="s">
        <v>1739</v>
      </c>
      <c r="C67" s="72" t="s">
        <v>1776</v>
      </c>
      <c r="D67" s="67" t="s">
        <v>1706</v>
      </c>
      <c r="E67" s="68">
        <v>1</v>
      </c>
      <c r="F67" s="473">
        <v>0</v>
      </c>
      <c r="G67" s="69">
        <f>E67*F67</f>
        <v>0</v>
      </c>
      <c r="H67" s="38"/>
      <c r="I67" s="38"/>
      <c r="J67" s="38"/>
      <c r="K67" s="38"/>
      <c r="L67" s="44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</row>
    <row r="68" spans="1:54">
      <c r="A68" s="64">
        <v>14</v>
      </c>
      <c r="B68" s="65" t="s">
        <v>1777</v>
      </c>
      <c r="C68" s="72" t="s">
        <v>1778</v>
      </c>
      <c r="D68" s="67" t="s">
        <v>1706</v>
      </c>
      <c r="E68" s="68">
        <v>1</v>
      </c>
      <c r="F68" s="473">
        <v>0</v>
      </c>
      <c r="G68" s="69">
        <f>E68*F68</f>
        <v>0</v>
      </c>
      <c r="H68" s="38"/>
      <c r="I68" s="38"/>
      <c r="J68" s="38"/>
      <c r="K68" s="38"/>
      <c r="L68" s="44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</row>
    <row r="69" spans="1:54">
      <c r="A69" s="64">
        <v>15</v>
      </c>
      <c r="B69" s="65" t="s">
        <v>1779</v>
      </c>
      <c r="C69" s="72" t="s">
        <v>1780</v>
      </c>
      <c r="D69" s="67" t="s">
        <v>1706</v>
      </c>
      <c r="E69" s="68">
        <v>1</v>
      </c>
      <c r="F69" s="473">
        <v>0</v>
      </c>
      <c r="G69" s="69">
        <f>E69*F69</f>
        <v>0</v>
      </c>
      <c r="H69" s="38"/>
      <c r="I69" s="38"/>
      <c r="J69" s="38"/>
      <c r="K69" s="38"/>
      <c r="L69" s="44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</row>
    <row r="70" spans="1:54">
      <c r="A70" s="73"/>
      <c r="B70" s="74" t="s">
        <v>1781</v>
      </c>
      <c r="C70" s="75" t="s">
        <v>1782</v>
      </c>
      <c r="D70" s="73"/>
      <c r="E70" s="76" t="s">
        <v>1783</v>
      </c>
      <c r="F70" s="76"/>
      <c r="G70" s="77">
        <f>SUM(G8:G69)</f>
        <v>0</v>
      </c>
      <c r="H70" s="38"/>
      <c r="I70" s="38"/>
      <c r="J70" s="38"/>
      <c r="K70" s="38"/>
      <c r="L70" s="44">
        <v>4</v>
      </c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78">
        <v>0</v>
      </c>
      <c r="AY70" s="78">
        <v>0</v>
      </c>
      <c r="AZ70" s="78">
        <v>0</v>
      </c>
      <c r="BA70" s="78">
        <v>0</v>
      </c>
      <c r="BB70" s="78">
        <v>0</v>
      </c>
    </row>
    <row r="71" spans="1:54">
      <c r="A71" s="40"/>
      <c r="B71" s="40"/>
      <c r="C71" s="40"/>
      <c r="D71" s="40"/>
      <c r="E71" s="40"/>
      <c r="F71" s="40"/>
      <c r="G71" s="40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</row>
    <row r="72" spans="1:54">
      <c r="A72" s="83"/>
      <c r="B72" s="84" t="s">
        <v>27</v>
      </c>
      <c r="C72" s="85"/>
      <c r="D72" s="86"/>
      <c r="E72" s="87"/>
      <c r="F72" s="87"/>
      <c r="G72" s="88">
        <f>G70</f>
        <v>0</v>
      </c>
    </row>
    <row r="73" spans="1:54">
      <c r="E73" s="40"/>
    </row>
    <row r="74" spans="1:54">
      <c r="E74" s="40"/>
    </row>
    <row r="75" spans="1:54">
      <c r="A75" s="529" t="s">
        <v>1320</v>
      </c>
      <c r="B75" s="529"/>
      <c r="C75" s="530"/>
      <c r="D75" s="4"/>
      <c r="E75" s="1"/>
      <c r="F75" s="1"/>
      <c r="G75" s="1"/>
    </row>
    <row r="76" spans="1:54">
      <c r="A76" s="557"/>
      <c r="B76" s="544"/>
      <c r="C76" s="545"/>
      <c r="D76" s="544"/>
      <c r="E76" s="544"/>
      <c r="F76" s="544"/>
      <c r="G76" s="546"/>
    </row>
    <row r="77" spans="1:54">
      <c r="A77" s="535"/>
      <c r="B77" s="536"/>
      <c r="C77" s="537"/>
      <c r="D77" s="536"/>
      <c r="E77" s="536"/>
      <c r="F77" s="536"/>
      <c r="G77" s="538"/>
    </row>
    <row r="78" spans="1:54">
      <c r="A78" s="535"/>
      <c r="B78" s="536"/>
      <c r="C78" s="537"/>
      <c r="D78" s="536"/>
      <c r="E78" s="536"/>
      <c r="F78" s="536"/>
      <c r="G78" s="538"/>
    </row>
    <row r="79" spans="1:54">
      <c r="A79" s="535"/>
      <c r="B79" s="536"/>
      <c r="C79" s="537"/>
      <c r="D79" s="536"/>
      <c r="E79" s="536"/>
      <c r="F79" s="536"/>
      <c r="G79" s="538"/>
    </row>
    <row r="80" spans="1:54">
      <c r="A80" s="539"/>
      <c r="B80" s="540"/>
      <c r="C80" s="541"/>
      <c r="D80" s="540"/>
      <c r="E80" s="540"/>
      <c r="F80" s="540"/>
      <c r="G80" s="542"/>
    </row>
    <row r="81" spans="1:7">
      <c r="E81" s="40"/>
    </row>
    <row r="82" spans="1:7">
      <c r="E82" s="40"/>
    </row>
    <row r="83" spans="1:7">
      <c r="E83" s="40"/>
    </row>
    <row r="84" spans="1:7">
      <c r="E84" s="40"/>
    </row>
    <row r="85" spans="1:7">
      <c r="E85" s="40"/>
    </row>
    <row r="86" spans="1:7">
      <c r="E86" s="40"/>
    </row>
    <row r="87" spans="1:7">
      <c r="E87" s="40"/>
    </row>
    <row r="88" spans="1:7">
      <c r="A88" s="38"/>
      <c r="B88" s="38"/>
      <c r="C88" s="38"/>
      <c r="D88" s="38"/>
      <c r="E88" s="40"/>
      <c r="F88" s="38"/>
      <c r="G88" s="38"/>
    </row>
    <row r="89" spans="1:7">
      <c r="A89" s="38"/>
      <c r="B89" s="38"/>
      <c r="C89" s="38"/>
      <c r="D89" s="38"/>
      <c r="E89" s="40"/>
      <c r="F89" s="38"/>
      <c r="G89" s="38"/>
    </row>
    <row r="90" spans="1:7">
      <c r="A90" s="38"/>
      <c r="B90" s="38"/>
      <c r="C90" s="38"/>
      <c r="D90" s="38"/>
      <c r="E90" s="40"/>
      <c r="F90" s="38"/>
      <c r="G90" s="38"/>
    </row>
    <row r="91" spans="1:7">
      <c r="A91" s="38"/>
      <c r="B91" s="38"/>
      <c r="C91" s="38"/>
      <c r="D91" s="38"/>
      <c r="E91" s="40"/>
      <c r="F91" s="38"/>
      <c r="G91" s="38"/>
    </row>
    <row r="92" spans="1:7">
      <c r="A92" s="38"/>
      <c r="B92" s="38"/>
      <c r="C92" s="38"/>
      <c r="D92" s="38"/>
      <c r="E92" s="40"/>
      <c r="F92" s="38"/>
      <c r="G92" s="38"/>
    </row>
    <row r="93" spans="1:7">
      <c r="A93" s="38"/>
      <c r="B93" s="38"/>
      <c r="C93" s="38"/>
      <c r="D93" s="38"/>
      <c r="E93" s="40"/>
      <c r="F93" s="38"/>
      <c r="G93" s="38"/>
    </row>
    <row r="94" spans="1:7">
      <c r="A94" s="40"/>
      <c r="B94" s="40"/>
      <c r="C94" s="40"/>
      <c r="D94" s="40"/>
      <c r="E94" s="40"/>
      <c r="F94" s="40"/>
      <c r="G94" s="40"/>
    </row>
    <row r="95" spans="1:7">
      <c r="A95" s="40"/>
      <c r="B95" s="40"/>
      <c r="C95" s="40"/>
      <c r="D95" s="40"/>
      <c r="E95" s="40"/>
      <c r="F95" s="40"/>
      <c r="G95" s="40"/>
    </row>
    <row r="96" spans="1:7">
      <c r="A96" s="40"/>
      <c r="B96" s="40"/>
      <c r="C96" s="40"/>
      <c r="D96" s="40"/>
      <c r="E96" s="40"/>
      <c r="F96" s="40"/>
      <c r="G96" s="40"/>
    </row>
    <row r="97" spans="1:7">
      <c r="A97" s="40"/>
      <c r="B97" s="40"/>
      <c r="C97" s="40"/>
      <c r="D97" s="40"/>
      <c r="E97" s="40"/>
      <c r="F97" s="40"/>
      <c r="G97" s="40"/>
    </row>
    <row r="98" spans="1:7">
      <c r="A98" s="38"/>
      <c r="B98" s="38"/>
      <c r="C98" s="38"/>
      <c r="D98" s="38"/>
      <c r="E98" s="40"/>
      <c r="F98" s="38"/>
      <c r="G98" s="38"/>
    </row>
    <row r="99" spans="1:7">
      <c r="A99" s="38"/>
      <c r="B99" s="38"/>
      <c r="C99" s="38"/>
      <c r="D99" s="38"/>
      <c r="E99" s="40"/>
      <c r="F99" s="38"/>
      <c r="G99" s="38"/>
    </row>
    <row r="100" spans="1:7">
      <c r="A100" s="38"/>
      <c r="B100" s="38"/>
      <c r="C100" s="38"/>
      <c r="D100" s="38"/>
      <c r="E100" s="40"/>
      <c r="F100" s="38"/>
      <c r="G100" s="38"/>
    </row>
    <row r="101" spans="1:7">
      <c r="A101" s="38"/>
      <c r="B101" s="38"/>
      <c r="C101" s="38"/>
      <c r="D101" s="38"/>
      <c r="E101" s="40"/>
      <c r="F101" s="38"/>
      <c r="G101" s="38"/>
    </row>
    <row r="102" spans="1:7">
      <c r="A102" s="38"/>
      <c r="B102" s="38"/>
      <c r="C102" s="38"/>
      <c r="D102" s="38"/>
      <c r="E102" s="40"/>
      <c r="F102" s="38"/>
      <c r="G102" s="38"/>
    </row>
    <row r="103" spans="1:7">
      <c r="A103" s="38"/>
      <c r="B103" s="38"/>
      <c r="C103" s="38"/>
      <c r="D103" s="38"/>
      <c r="E103" s="40"/>
      <c r="F103" s="38"/>
      <c r="G103" s="38"/>
    </row>
    <row r="104" spans="1:7">
      <c r="E104" s="40"/>
    </row>
    <row r="105" spans="1:7">
      <c r="E105" s="40"/>
    </row>
    <row r="106" spans="1:7">
      <c r="E106" s="40"/>
    </row>
    <row r="107" spans="1:7">
      <c r="E107" s="40"/>
    </row>
    <row r="108" spans="1:7">
      <c r="E108" s="40"/>
    </row>
    <row r="109" spans="1:7">
      <c r="E109" s="40"/>
    </row>
    <row r="110" spans="1:7">
      <c r="E110" s="40"/>
    </row>
    <row r="111" spans="1:7">
      <c r="E111" s="40"/>
    </row>
    <row r="112" spans="1:7">
      <c r="E112" s="40"/>
    </row>
    <row r="113" spans="1:7">
      <c r="E113" s="40"/>
    </row>
    <row r="114" spans="1:7">
      <c r="E114" s="40"/>
    </row>
    <row r="115" spans="1:7">
      <c r="E115" s="40"/>
    </row>
    <row r="116" spans="1:7">
      <c r="E116" s="40"/>
    </row>
    <row r="117" spans="1:7">
      <c r="E117" s="40"/>
    </row>
    <row r="118" spans="1:7">
      <c r="E118" s="40"/>
    </row>
    <row r="119" spans="1:7">
      <c r="E119" s="40"/>
    </row>
    <row r="120" spans="1:7">
      <c r="A120" s="38"/>
      <c r="B120" s="38"/>
      <c r="C120" s="38"/>
      <c r="D120" s="38"/>
      <c r="E120" s="40"/>
      <c r="F120" s="38"/>
      <c r="G120" s="38"/>
    </row>
    <row r="121" spans="1:7">
      <c r="A121" s="38"/>
      <c r="B121" s="38"/>
      <c r="C121" s="38"/>
      <c r="D121" s="38"/>
      <c r="E121" s="40"/>
      <c r="F121" s="38"/>
      <c r="G121" s="38"/>
    </row>
    <row r="122" spans="1:7">
      <c r="A122" s="38"/>
      <c r="B122" s="38"/>
      <c r="C122" s="38"/>
      <c r="D122" s="38"/>
      <c r="E122" s="40"/>
      <c r="F122" s="38"/>
      <c r="G122" s="38"/>
    </row>
    <row r="123" spans="1:7">
      <c r="A123" s="38"/>
      <c r="B123" s="38"/>
      <c r="C123" s="38"/>
      <c r="D123" s="38"/>
      <c r="E123" s="40"/>
      <c r="F123" s="38"/>
      <c r="G123" s="38"/>
    </row>
    <row r="124" spans="1:7">
      <c r="A124" s="38"/>
      <c r="B124" s="38"/>
      <c r="C124" s="38"/>
      <c r="D124" s="38"/>
      <c r="E124" s="40"/>
      <c r="F124" s="38"/>
      <c r="G124" s="38"/>
    </row>
    <row r="125" spans="1:7">
      <c r="A125" s="38"/>
      <c r="B125" s="38"/>
      <c r="C125" s="38"/>
      <c r="D125" s="38"/>
      <c r="E125" s="40"/>
      <c r="F125" s="38"/>
      <c r="G125" s="38"/>
    </row>
    <row r="126" spans="1:7">
      <c r="A126" s="38"/>
      <c r="B126" s="38"/>
      <c r="C126" s="38"/>
      <c r="D126" s="38"/>
      <c r="E126" s="40"/>
      <c r="F126" s="38"/>
      <c r="G126" s="38"/>
    </row>
    <row r="127" spans="1:7">
      <c r="A127" s="38"/>
      <c r="B127" s="38"/>
      <c r="C127" s="38"/>
      <c r="D127" s="38"/>
      <c r="E127" s="40"/>
      <c r="F127" s="38"/>
      <c r="G127" s="38"/>
    </row>
    <row r="128" spans="1:7">
      <c r="A128" s="38"/>
      <c r="B128" s="38"/>
      <c r="C128" s="38"/>
      <c r="D128" s="38"/>
      <c r="E128" s="40"/>
      <c r="F128" s="38"/>
      <c r="G128" s="38"/>
    </row>
    <row r="129" spans="1:7">
      <c r="A129" s="79"/>
      <c r="B129" s="79"/>
      <c r="C129" s="38"/>
      <c r="D129" s="38"/>
      <c r="E129" s="38"/>
      <c r="F129" s="38"/>
      <c r="G129" s="38"/>
    </row>
    <row r="130" spans="1:7">
      <c r="A130" s="40"/>
      <c r="B130" s="40"/>
      <c r="C130" s="80"/>
      <c r="D130" s="80"/>
      <c r="E130" s="81"/>
      <c r="F130" s="80"/>
      <c r="G130" s="82"/>
    </row>
    <row r="131" spans="1:7">
      <c r="A131" s="79"/>
      <c r="B131" s="79"/>
      <c r="C131" s="40"/>
      <c r="D131" s="40"/>
      <c r="E131" s="41"/>
      <c r="F131" s="40"/>
      <c r="G131" s="40"/>
    </row>
    <row r="132" spans="1:7">
      <c r="A132" s="40"/>
      <c r="B132" s="40"/>
      <c r="C132" s="40"/>
      <c r="D132" s="40"/>
      <c r="E132" s="41"/>
      <c r="F132" s="40"/>
      <c r="G132" s="40"/>
    </row>
    <row r="133" spans="1:7">
      <c r="A133" s="40"/>
      <c r="B133" s="40"/>
      <c r="C133" s="40"/>
      <c r="D133" s="40"/>
      <c r="E133" s="41"/>
      <c r="F133" s="40"/>
      <c r="G133" s="40"/>
    </row>
    <row r="134" spans="1:7">
      <c r="A134" s="40"/>
      <c r="B134" s="40"/>
      <c r="C134" s="40"/>
      <c r="D134" s="40"/>
      <c r="E134" s="41"/>
      <c r="F134" s="40"/>
      <c r="G134" s="40"/>
    </row>
    <row r="135" spans="1:7">
      <c r="A135" s="40"/>
      <c r="B135" s="40"/>
      <c r="C135" s="40"/>
      <c r="D135" s="40"/>
      <c r="E135" s="41"/>
      <c r="F135" s="40"/>
      <c r="G135" s="40"/>
    </row>
    <row r="136" spans="1:7">
      <c r="A136" s="40"/>
      <c r="B136" s="40"/>
      <c r="C136" s="40"/>
      <c r="D136" s="40"/>
      <c r="E136" s="41"/>
      <c r="F136" s="40"/>
      <c r="G136" s="40"/>
    </row>
    <row r="137" spans="1:7">
      <c r="A137" s="40"/>
      <c r="B137" s="40"/>
      <c r="C137" s="40"/>
      <c r="D137" s="40"/>
      <c r="E137" s="41"/>
      <c r="F137" s="40"/>
      <c r="G137" s="40"/>
    </row>
    <row r="138" spans="1:7">
      <c r="A138" s="40"/>
      <c r="B138" s="40"/>
      <c r="C138" s="40"/>
      <c r="D138" s="40"/>
      <c r="E138" s="41"/>
      <c r="F138" s="40"/>
      <c r="G138" s="40"/>
    </row>
    <row r="139" spans="1:7">
      <c r="A139" s="40"/>
      <c r="B139" s="40"/>
      <c r="C139" s="40"/>
      <c r="D139" s="40"/>
      <c r="E139" s="41"/>
      <c r="F139" s="40"/>
      <c r="G139" s="40"/>
    </row>
    <row r="140" spans="1:7">
      <c r="A140" s="40"/>
      <c r="B140" s="40"/>
      <c r="C140" s="40"/>
      <c r="D140" s="40"/>
      <c r="E140" s="41"/>
      <c r="F140" s="40"/>
      <c r="G140" s="40"/>
    </row>
    <row r="141" spans="1:7">
      <c r="A141" s="40"/>
      <c r="B141" s="40"/>
      <c r="C141" s="40"/>
      <c r="D141" s="40"/>
      <c r="E141" s="41"/>
      <c r="F141" s="40"/>
      <c r="G141" s="40"/>
    </row>
    <row r="142" spans="1:7">
      <c r="A142" s="40"/>
      <c r="B142" s="40"/>
      <c r="C142" s="40"/>
      <c r="D142" s="40"/>
      <c r="E142" s="41"/>
      <c r="F142" s="40"/>
      <c r="G142" s="40"/>
    </row>
    <row r="143" spans="1:7">
      <c r="A143" s="40"/>
      <c r="B143" s="40"/>
      <c r="C143" s="40"/>
      <c r="D143" s="40"/>
      <c r="E143" s="41"/>
      <c r="F143" s="40"/>
      <c r="G143" s="40"/>
    </row>
  </sheetData>
  <mergeCells count="6">
    <mergeCell ref="A76:G80"/>
    <mergeCell ref="A1:G1"/>
    <mergeCell ref="C2:G2"/>
    <mergeCell ref="C3:G3"/>
    <mergeCell ref="C4:G4"/>
    <mergeCell ref="A75:C75"/>
  </mergeCells>
  <pageMargins left="0.7" right="0.7" top="0.78740157499999996" bottom="0.78740157499999996" header="0.3" footer="0.3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5064A-4DC2-4286-A31F-C01073BFBFBA}">
  <dimension ref="B2:K212"/>
  <sheetViews>
    <sheetView topLeftCell="A15" zoomScaleNormal="100" workbookViewId="0">
      <selection activeCell="H27" sqref="H27"/>
    </sheetView>
  </sheetViews>
  <sheetFormatPr defaultRowHeight="12.75"/>
  <cols>
    <col min="1" max="1" width="7.140625" customWidth="1"/>
    <col min="2" max="2" width="1.42578125" customWidth="1"/>
    <col min="3" max="4" width="4.28515625" customWidth="1"/>
    <col min="5" max="5" width="10" customWidth="1"/>
    <col min="6" max="6" width="7.85546875" customWidth="1"/>
    <col min="7" max="7" width="4.28515625" customWidth="1"/>
    <col min="8" max="8" width="66.7109375" customWidth="1"/>
    <col min="9" max="10" width="17.140625" customWidth="1"/>
    <col min="11" max="11" width="1.42578125" customWidth="1"/>
  </cols>
  <sheetData>
    <row r="2" spans="2:11" ht="13.5">
      <c r="B2" s="90"/>
      <c r="C2" s="91"/>
      <c r="D2" s="91"/>
      <c r="E2" s="91"/>
      <c r="F2" s="91"/>
      <c r="G2" s="91"/>
      <c r="H2" s="91"/>
      <c r="I2" s="91"/>
      <c r="J2" s="91"/>
      <c r="K2" s="92"/>
    </row>
    <row r="3" spans="2:11" ht="21">
      <c r="B3" s="93"/>
      <c r="C3" s="559" t="s">
        <v>1784</v>
      </c>
      <c r="D3" s="559"/>
      <c r="E3" s="559"/>
      <c r="F3" s="559"/>
      <c r="G3" s="559"/>
      <c r="H3" s="559"/>
      <c r="I3" s="559"/>
      <c r="J3" s="559"/>
      <c r="K3" s="94"/>
    </row>
    <row r="4" spans="2:11" ht="16.5">
      <c r="B4" s="95"/>
      <c r="C4" s="560" t="s">
        <v>1785</v>
      </c>
      <c r="D4" s="560"/>
      <c r="E4" s="560"/>
      <c r="F4" s="560"/>
      <c r="G4" s="560"/>
      <c r="H4" s="560"/>
      <c r="I4" s="560"/>
      <c r="J4" s="560"/>
      <c r="K4" s="96"/>
    </row>
    <row r="5" spans="2:11" ht="16.5">
      <c r="B5" s="95"/>
      <c r="C5" s="97"/>
      <c r="D5" s="97"/>
      <c r="E5" s="97"/>
      <c r="F5" s="97"/>
      <c r="G5" s="97"/>
      <c r="H5" s="97"/>
      <c r="I5" s="97"/>
      <c r="J5" s="97"/>
      <c r="K5" s="96"/>
    </row>
    <row r="6" spans="2:11" ht="15">
      <c r="B6" s="95"/>
      <c r="C6" s="558" t="s">
        <v>1786</v>
      </c>
      <c r="D6" s="558"/>
      <c r="E6" s="558"/>
      <c r="F6" s="558"/>
      <c r="G6" s="558"/>
      <c r="H6" s="558"/>
      <c r="I6" s="558"/>
      <c r="J6" s="558"/>
      <c r="K6" s="96"/>
    </row>
    <row r="7" spans="2:11" ht="15">
      <c r="B7" s="98"/>
      <c r="C7" s="558" t="s">
        <v>1787</v>
      </c>
      <c r="D7" s="558"/>
      <c r="E7" s="558"/>
      <c r="F7" s="558"/>
      <c r="G7" s="558"/>
      <c r="H7" s="558"/>
      <c r="I7" s="558"/>
      <c r="J7" s="558"/>
      <c r="K7" s="96"/>
    </row>
    <row r="8" spans="2:11" ht="15">
      <c r="B8" s="98"/>
      <c r="C8" s="99"/>
      <c r="D8" s="99"/>
      <c r="E8" s="99"/>
      <c r="F8" s="99"/>
      <c r="G8" s="99"/>
      <c r="H8" s="99"/>
      <c r="I8" s="99"/>
      <c r="J8" s="99"/>
      <c r="K8" s="96"/>
    </row>
    <row r="9" spans="2:11" ht="15">
      <c r="B9" s="98"/>
      <c r="C9" s="558" t="s">
        <v>1788</v>
      </c>
      <c r="D9" s="558"/>
      <c r="E9" s="558"/>
      <c r="F9" s="558"/>
      <c r="G9" s="558"/>
      <c r="H9" s="558"/>
      <c r="I9" s="558"/>
      <c r="J9" s="558"/>
      <c r="K9" s="96"/>
    </row>
    <row r="10" spans="2:11" ht="15">
      <c r="B10" s="98"/>
      <c r="C10" s="99"/>
      <c r="D10" s="558" t="s">
        <v>1789</v>
      </c>
      <c r="E10" s="558"/>
      <c r="F10" s="558"/>
      <c r="G10" s="558"/>
      <c r="H10" s="558"/>
      <c r="I10" s="558"/>
      <c r="J10" s="558"/>
      <c r="K10" s="96"/>
    </row>
    <row r="11" spans="2:11" ht="15">
      <c r="B11" s="98"/>
      <c r="C11" s="100"/>
      <c r="D11" s="558" t="s">
        <v>1790</v>
      </c>
      <c r="E11" s="558"/>
      <c r="F11" s="558"/>
      <c r="G11" s="558"/>
      <c r="H11" s="558"/>
      <c r="I11" s="558"/>
      <c r="J11" s="558"/>
      <c r="K11" s="96"/>
    </row>
    <row r="12" spans="2:11" ht="15">
      <c r="B12" s="98"/>
      <c r="C12" s="100"/>
      <c r="D12" s="100"/>
      <c r="E12" s="100"/>
      <c r="F12" s="100"/>
      <c r="G12" s="100"/>
      <c r="H12" s="100"/>
      <c r="I12" s="100"/>
      <c r="J12" s="100"/>
      <c r="K12" s="96"/>
    </row>
    <row r="13" spans="2:11" ht="15">
      <c r="B13" s="98"/>
      <c r="C13" s="100"/>
      <c r="D13" s="558" t="s">
        <v>1791</v>
      </c>
      <c r="E13" s="558"/>
      <c r="F13" s="558"/>
      <c r="G13" s="558"/>
      <c r="H13" s="558"/>
      <c r="I13" s="558"/>
      <c r="J13" s="558"/>
      <c r="K13" s="96"/>
    </row>
    <row r="14" spans="2:11" ht="15">
      <c r="B14" s="98"/>
      <c r="C14" s="100"/>
      <c r="D14" s="558" t="s">
        <v>1792</v>
      </c>
      <c r="E14" s="558"/>
      <c r="F14" s="558"/>
      <c r="G14" s="558"/>
      <c r="H14" s="558"/>
      <c r="I14" s="558"/>
      <c r="J14" s="558"/>
      <c r="K14" s="96"/>
    </row>
    <row r="15" spans="2:11" ht="15">
      <c r="B15" s="98"/>
      <c r="C15" s="100"/>
      <c r="D15" s="558" t="s">
        <v>1793</v>
      </c>
      <c r="E15" s="558"/>
      <c r="F15" s="558"/>
      <c r="G15" s="558"/>
      <c r="H15" s="558"/>
      <c r="I15" s="558"/>
      <c r="J15" s="558"/>
      <c r="K15" s="96"/>
    </row>
    <row r="16" spans="2:11" ht="15">
      <c r="B16" s="98"/>
      <c r="C16" s="100"/>
      <c r="D16" s="100"/>
      <c r="E16" s="101" t="s">
        <v>96</v>
      </c>
      <c r="F16" s="558" t="s">
        <v>1794</v>
      </c>
      <c r="G16" s="558"/>
      <c r="H16" s="558"/>
      <c r="I16" s="558"/>
      <c r="J16" s="558"/>
      <c r="K16" s="96"/>
    </row>
    <row r="17" spans="2:11" ht="15">
      <c r="B17" s="98"/>
      <c r="C17" s="100"/>
      <c r="D17" s="100"/>
      <c r="E17" s="101" t="s">
        <v>1795</v>
      </c>
      <c r="F17" s="558" t="s">
        <v>1796</v>
      </c>
      <c r="G17" s="558"/>
      <c r="H17" s="558"/>
      <c r="I17" s="558"/>
      <c r="J17" s="558"/>
      <c r="K17" s="96"/>
    </row>
    <row r="18" spans="2:11" ht="15">
      <c r="B18" s="98"/>
      <c r="C18" s="100"/>
      <c r="D18" s="100"/>
      <c r="E18" s="101" t="s">
        <v>1797</v>
      </c>
      <c r="F18" s="558" t="s">
        <v>1798</v>
      </c>
      <c r="G18" s="558"/>
      <c r="H18" s="558"/>
      <c r="I18" s="558"/>
      <c r="J18" s="558"/>
      <c r="K18" s="96"/>
    </row>
    <row r="19" spans="2:11" ht="15">
      <c r="B19" s="98"/>
      <c r="C19" s="100"/>
      <c r="D19" s="100"/>
      <c r="E19" s="101" t="s">
        <v>1799</v>
      </c>
      <c r="F19" s="558" t="s">
        <v>1800</v>
      </c>
      <c r="G19" s="558"/>
      <c r="H19" s="558"/>
      <c r="I19" s="558"/>
      <c r="J19" s="558"/>
      <c r="K19" s="96"/>
    </row>
    <row r="20" spans="2:11" ht="15">
      <c r="B20" s="98"/>
      <c r="C20" s="100"/>
      <c r="D20" s="100"/>
      <c r="E20" s="101" t="s">
        <v>1801</v>
      </c>
      <c r="F20" s="558" t="s">
        <v>90</v>
      </c>
      <c r="G20" s="558"/>
      <c r="H20" s="558"/>
      <c r="I20" s="558"/>
      <c r="J20" s="558"/>
      <c r="K20" s="96"/>
    </row>
    <row r="21" spans="2:11" ht="15">
      <c r="B21" s="98"/>
      <c r="C21" s="100"/>
      <c r="D21" s="100"/>
      <c r="E21" s="101" t="s">
        <v>1802</v>
      </c>
      <c r="F21" s="558" t="s">
        <v>1803</v>
      </c>
      <c r="G21" s="558"/>
      <c r="H21" s="558"/>
      <c r="I21" s="558"/>
      <c r="J21" s="558"/>
      <c r="K21" s="96"/>
    </row>
    <row r="22" spans="2:11" ht="15">
      <c r="B22" s="98"/>
      <c r="C22" s="100"/>
      <c r="D22" s="100"/>
      <c r="E22" s="100"/>
      <c r="F22" s="100"/>
      <c r="G22" s="100"/>
      <c r="H22" s="100"/>
      <c r="I22" s="100"/>
      <c r="J22" s="100"/>
      <c r="K22" s="96"/>
    </row>
    <row r="23" spans="2:11" ht="15">
      <c r="B23" s="98"/>
      <c r="C23" s="558" t="s">
        <v>1804</v>
      </c>
      <c r="D23" s="558"/>
      <c r="E23" s="558"/>
      <c r="F23" s="558"/>
      <c r="G23" s="558"/>
      <c r="H23" s="558"/>
      <c r="I23" s="558"/>
      <c r="J23" s="558"/>
      <c r="K23" s="96"/>
    </row>
    <row r="24" spans="2:11" ht="15">
      <c r="B24" s="98"/>
      <c r="C24" s="558" t="s">
        <v>1805</v>
      </c>
      <c r="D24" s="558"/>
      <c r="E24" s="558"/>
      <c r="F24" s="558"/>
      <c r="G24" s="558"/>
      <c r="H24" s="558"/>
      <c r="I24" s="558"/>
      <c r="J24" s="558"/>
      <c r="K24" s="96"/>
    </row>
    <row r="25" spans="2:11" ht="15">
      <c r="B25" s="98"/>
      <c r="C25" s="99"/>
      <c r="D25" s="558" t="s">
        <v>1806</v>
      </c>
      <c r="E25" s="558"/>
      <c r="F25" s="558"/>
      <c r="G25" s="558"/>
      <c r="H25" s="558"/>
      <c r="I25" s="558"/>
      <c r="J25" s="558"/>
      <c r="K25" s="96"/>
    </row>
    <row r="26" spans="2:11" ht="15">
      <c r="B26" s="98"/>
      <c r="C26" s="100"/>
      <c r="D26" s="558" t="s">
        <v>1807</v>
      </c>
      <c r="E26" s="558"/>
      <c r="F26" s="558"/>
      <c r="G26" s="558"/>
      <c r="H26" s="558"/>
      <c r="I26" s="558"/>
      <c r="J26" s="558"/>
      <c r="K26" s="96"/>
    </row>
    <row r="27" spans="2:11" ht="15">
      <c r="B27" s="98"/>
      <c r="C27" s="100"/>
      <c r="D27" s="100"/>
      <c r="E27" s="100"/>
      <c r="F27" s="100"/>
      <c r="G27" s="100"/>
      <c r="H27" s="100"/>
      <c r="I27" s="100"/>
      <c r="J27" s="100"/>
      <c r="K27" s="96"/>
    </row>
    <row r="28" spans="2:11" ht="15">
      <c r="B28" s="98"/>
      <c r="C28" s="100"/>
      <c r="D28" s="558" t="s">
        <v>1808</v>
      </c>
      <c r="E28" s="558"/>
      <c r="F28" s="558"/>
      <c r="G28" s="558"/>
      <c r="H28" s="558"/>
      <c r="I28" s="558"/>
      <c r="J28" s="558"/>
      <c r="K28" s="96"/>
    </row>
    <row r="29" spans="2:11" ht="15">
      <c r="B29" s="98"/>
      <c r="C29" s="100"/>
      <c r="D29" s="558" t="s">
        <v>1809</v>
      </c>
      <c r="E29" s="558"/>
      <c r="F29" s="558"/>
      <c r="G29" s="558"/>
      <c r="H29" s="558"/>
      <c r="I29" s="558"/>
      <c r="J29" s="558"/>
      <c r="K29" s="96"/>
    </row>
    <row r="30" spans="2:11" ht="15">
      <c r="B30" s="98"/>
      <c r="C30" s="100"/>
      <c r="D30" s="100"/>
      <c r="E30" s="100"/>
      <c r="F30" s="100"/>
      <c r="G30" s="100"/>
      <c r="H30" s="100"/>
      <c r="I30" s="100"/>
      <c r="J30" s="100"/>
      <c r="K30" s="96"/>
    </row>
    <row r="31" spans="2:11" ht="15">
      <c r="B31" s="98"/>
      <c r="C31" s="100"/>
      <c r="D31" s="558" t="s">
        <v>1810</v>
      </c>
      <c r="E31" s="558"/>
      <c r="F31" s="558"/>
      <c r="G31" s="558"/>
      <c r="H31" s="558"/>
      <c r="I31" s="558"/>
      <c r="J31" s="558"/>
      <c r="K31" s="96"/>
    </row>
    <row r="32" spans="2:11" ht="15">
      <c r="B32" s="98"/>
      <c r="C32" s="100"/>
      <c r="D32" s="558" t="s">
        <v>1811</v>
      </c>
      <c r="E32" s="558"/>
      <c r="F32" s="558"/>
      <c r="G32" s="558"/>
      <c r="H32" s="558"/>
      <c r="I32" s="558"/>
      <c r="J32" s="558"/>
      <c r="K32" s="96"/>
    </row>
    <row r="33" spans="2:11" ht="15">
      <c r="B33" s="98"/>
      <c r="C33" s="100"/>
      <c r="D33" s="558" t="s">
        <v>1812</v>
      </c>
      <c r="E33" s="558"/>
      <c r="F33" s="558"/>
      <c r="G33" s="558"/>
      <c r="H33" s="558"/>
      <c r="I33" s="558"/>
      <c r="J33" s="558"/>
      <c r="K33" s="96"/>
    </row>
    <row r="34" spans="2:11" ht="15">
      <c r="B34" s="98"/>
      <c r="C34" s="100"/>
      <c r="D34" s="99"/>
      <c r="E34" s="102" t="s">
        <v>1813</v>
      </c>
      <c r="F34" s="99"/>
      <c r="G34" s="558" t="s">
        <v>1814</v>
      </c>
      <c r="H34" s="558"/>
      <c r="I34" s="558"/>
      <c r="J34" s="558"/>
      <c r="K34" s="96"/>
    </row>
    <row r="35" spans="2:11" ht="15">
      <c r="B35" s="98"/>
      <c r="C35" s="100"/>
      <c r="D35" s="99"/>
      <c r="E35" s="102" t="s">
        <v>1815</v>
      </c>
      <c r="F35" s="99"/>
      <c r="G35" s="558" t="s">
        <v>1816</v>
      </c>
      <c r="H35" s="558"/>
      <c r="I35" s="558"/>
      <c r="J35" s="558"/>
      <c r="K35" s="96"/>
    </row>
    <row r="36" spans="2:11" ht="15">
      <c r="B36" s="98"/>
      <c r="C36" s="100"/>
      <c r="D36" s="99"/>
      <c r="E36" s="102" t="s">
        <v>1817</v>
      </c>
      <c r="F36" s="99"/>
      <c r="G36" s="558" t="s">
        <v>1818</v>
      </c>
      <c r="H36" s="558"/>
      <c r="I36" s="558"/>
      <c r="J36" s="558"/>
      <c r="K36" s="96"/>
    </row>
    <row r="37" spans="2:11" ht="15">
      <c r="B37" s="98"/>
      <c r="C37" s="100"/>
      <c r="D37" s="99"/>
      <c r="E37" s="102" t="s">
        <v>1819</v>
      </c>
      <c r="F37" s="99"/>
      <c r="G37" s="558" t="s">
        <v>1820</v>
      </c>
      <c r="H37" s="558"/>
      <c r="I37" s="558"/>
      <c r="J37" s="558"/>
      <c r="K37" s="96"/>
    </row>
    <row r="38" spans="2:11" ht="15">
      <c r="B38" s="98"/>
      <c r="C38" s="100"/>
      <c r="D38" s="99"/>
      <c r="E38" s="102" t="s">
        <v>102</v>
      </c>
      <c r="F38" s="99"/>
      <c r="G38" s="558" t="s">
        <v>1821</v>
      </c>
      <c r="H38" s="558"/>
      <c r="I38" s="558"/>
      <c r="J38" s="558"/>
      <c r="K38" s="96"/>
    </row>
    <row r="39" spans="2:11" ht="15">
      <c r="B39" s="98"/>
      <c r="C39" s="100"/>
      <c r="D39" s="99"/>
      <c r="E39" s="102" t="s">
        <v>103</v>
      </c>
      <c r="F39" s="99"/>
      <c r="G39" s="558" t="s">
        <v>1822</v>
      </c>
      <c r="H39" s="558"/>
      <c r="I39" s="558"/>
      <c r="J39" s="558"/>
      <c r="K39" s="96"/>
    </row>
    <row r="40" spans="2:11" ht="15">
      <c r="B40" s="98"/>
      <c r="C40" s="100"/>
      <c r="D40" s="99"/>
      <c r="E40" s="102" t="s">
        <v>1823</v>
      </c>
      <c r="F40" s="99"/>
      <c r="G40" s="558" t="s">
        <v>1824</v>
      </c>
      <c r="H40" s="558"/>
      <c r="I40" s="558"/>
      <c r="J40" s="558"/>
      <c r="K40" s="96"/>
    </row>
    <row r="41" spans="2:11" ht="15">
      <c r="B41" s="98"/>
      <c r="C41" s="100"/>
      <c r="D41" s="99"/>
      <c r="E41" s="102"/>
      <c r="F41" s="99"/>
      <c r="G41" s="558" t="s">
        <v>1825</v>
      </c>
      <c r="H41" s="558"/>
      <c r="I41" s="558"/>
      <c r="J41" s="558"/>
      <c r="K41" s="96"/>
    </row>
    <row r="42" spans="2:11" ht="15">
      <c r="B42" s="98"/>
      <c r="C42" s="100"/>
      <c r="D42" s="99"/>
      <c r="E42" s="102" t="s">
        <v>1826</v>
      </c>
      <c r="F42" s="99"/>
      <c r="G42" s="558" t="s">
        <v>1827</v>
      </c>
      <c r="H42" s="558"/>
      <c r="I42" s="558"/>
      <c r="J42" s="558"/>
      <c r="K42" s="96"/>
    </row>
    <row r="43" spans="2:11" ht="15">
      <c r="B43" s="98"/>
      <c r="C43" s="100"/>
      <c r="D43" s="99"/>
      <c r="E43" s="102" t="s">
        <v>1828</v>
      </c>
      <c r="F43" s="99"/>
      <c r="G43" s="558" t="s">
        <v>1829</v>
      </c>
      <c r="H43" s="558"/>
      <c r="I43" s="558"/>
      <c r="J43" s="558"/>
      <c r="K43" s="96"/>
    </row>
    <row r="44" spans="2:11" ht="15">
      <c r="B44" s="98"/>
      <c r="C44" s="100"/>
      <c r="D44" s="99"/>
      <c r="E44" s="99"/>
      <c r="F44" s="99"/>
      <c r="G44" s="99"/>
      <c r="H44" s="99"/>
      <c r="I44" s="99"/>
      <c r="J44" s="99"/>
      <c r="K44" s="96"/>
    </row>
    <row r="45" spans="2:11" ht="15">
      <c r="B45" s="98"/>
      <c r="C45" s="100"/>
      <c r="D45" s="558" t="s">
        <v>1830</v>
      </c>
      <c r="E45" s="558"/>
      <c r="F45" s="558"/>
      <c r="G45" s="558"/>
      <c r="H45" s="558"/>
      <c r="I45" s="558"/>
      <c r="J45" s="558"/>
      <c r="K45" s="96"/>
    </row>
    <row r="46" spans="2:11" ht="15">
      <c r="B46" s="98"/>
      <c r="C46" s="100"/>
      <c r="D46" s="100"/>
      <c r="E46" s="558" t="s">
        <v>1831</v>
      </c>
      <c r="F46" s="558"/>
      <c r="G46" s="558"/>
      <c r="H46" s="558"/>
      <c r="I46" s="558"/>
      <c r="J46" s="558"/>
      <c r="K46" s="96"/>
    </row>
    <row r="47" spans="2:11" ht="15">
      <c r="B47" s="98"/>
      <c r="C47" s="100"/>
      <c r="D47" s="100"/>
      <c r="E47" s="558" t="s">
        <v>1832</v>
      </c>
      <c r="F47" s="558"/>
      <c r="G47" s="558"/>
      <c r="H47" s="558"/>
      <c r="I47" s="558"/>
      <c r="J47" s="558"/>
      <c r="K47" s="96"/>
    </row>
    <row r="48" spans="2:11" ht="15">
      <c r="B48" s="98"/>
      <c r="C48" s="100"/>
      <c r="D48" s="100"/>
      <c r="E48" s="558" t="s">
        <v>1833</v>
      </c>
      <c r="F48" s="558"/>
      <c r="G48" s="558"/>
      <c r="H48" s="558"/>
      <c r="I48" s="558"/>
      <c r="J48" s="558"/>
      <c r="K48" s="96"/>
    </row>
    <row r="49" spans="2:11" ht="15">
      <c r="B49" s="98"/>
      <c r="C49" s="100"/>
      <c r="D49" s="558" t="s">
        <v>1834</v>
      </c>
      <c r="E49" s="558"/>
      <c r="F49" s="558"/>
      <c r="G49" s="558"/>
      <c r="H49" s="558"/>
      <c r="I49" s="558"/>
      <c r="J49" s="558"/>
      <c r="K49" s="96"/>
    </row>
    <row r="50" spans="2:11" ht="16.5">
      <c r="B50" s="95"/>
      <c r="C50" s="560" t="s">
        <v>1835</v>
      </c>
      <c r="D50" s="560"/>
      <c r="E50" s="560"/>
      <c r="F50" s="560"/>
      <c r="G50" s="560"/>
      <c r="H50" s="560"/>
      <c r="I50" s="560"/>
      <c r="J50" s="560"/>
      <c r="K50" s="96"/>
    </row>
    <row r="51" spans="2:11" ht="16.5">
      <c r="B51" s="95"/>
      <c r="C51" s="97"/>
      <c r="D51" s="97"/>
      <c r="E51" s="97"/>
      <c r="F51" s="97"/>
      <c r="G51" s="97"/>
      <c r="H51" s="97"/>
      <c r="I51" s="97"/>
      <c r="J51" s="97"/>
      <c r="K51" s="96"/>
    </row>
    <row r="52" spans="2:11" ht="15">
      <c r="B52" s="95"/>
      <c r="C52" s="558" t="s">
        <v>1836</v>
      </c>
      <c r="D52" s="558"/>
      <c r="E52" s="558"/>
      <c r="F52" s="558"/>
      <c r="G52" s="558"/>
      <c r="H52" s="558"/>
      <c r="I52" s="558"/>
      <c r="J52" s="558"/>
      <c r="K52" s="96"/>
    </row>
    <row r="53" spans="2:11" ht="15">
      <c r="B53" s="95"/>
      <c r="C53" s="558" t="s">
        <v>1837</v>
      </c>
      <c r="D53" s="558"/>
      <c r="E53" s="558"/>
      <c r="F53" s="558"/>
      <c r="G53" s="558"/>
      <c r="H53" s="558"/>
      <c r="I53" s="558"/>
      <c r="J53" s="558"/>
      <c r="K53" s="96"/>
    </row>
    <row r="54" spans="2:11" ht="15">
      <c r="B54" s="95"/>
      <c r="C54" s="99"/>
      <c r="D54" s="99"/>
      <c r="E54" s="99"/>
      <c r="F54" s="99"/>
      <c r="G54" s="99"/>
      <c r="H54" s="99"/>
      <c r="I54" s="99"/>
      <c r="J54" s="99"/>
      <c r="K54" s="96"/>
    </row>
    <row r="55" spans="2:11" ht="15">
      <c r="B55" s="95"/>
      <c r="C55" s="558" t="s">
        <v>1838</v>
      </c>
      <c r="D55" s="558"/>
      <c r="E55" s="558"/>
      <c r="F55" s="558"/>
      <c r="G55" s="558"/>
      <c r="H55" s="558"/>
      <c r="I55" s="558"/>
      <c r="J55" s="558"/>
      <c r="K55" s="96"/>
    </row>
    <row r="56" spans="2:11" ht="15">
      <c r="B56" s="95"/>
      <c r="C56" s="100"/>
      <c r="D56" s="558" t="s">
        <v>1839</v>
      </c>
      <c r="E56" s="558"/>
      <c r="F56" s="558"/>
      <c r="G56" s="558"/>
      <c r="H56" s="558"/>
      <c r="I56" s="558"/>
      <c r="J56" s="558"/>
      <c r="K56" s="96"/>
    </row>
    <row r="57" spans="2:11" ht="15">
      <c r="B57" s="95"/>
      <c r="C57" s="100"/>
      <c r="D57" s="558" t="s">
        <v>1840</v>
      </c>
      <c r="E57" s="558"/>
      <c r="F57" s="558"/>
      <c r="G57" s="558"/>
      <c r="H57" s="558"/>
      <c r="I57" s="558"/>
      <c r="J57" s="558"/>
      <c r="K57" s="96"/>
    </row>
    <row r="58" spans="2:11" ht="15">
      <c r="B58" s="95"/>
      <c r="C58" s="100"/>
      <c r="D58" s="558" t="s">
        <v>1841</v>
      </c>
      <c r="E58" s="558"/>
      <c r="F58" s="558"/>
      <c r="G58" s="558"/>
      <c r="H58" s="558"/>
      <c r="I58" s="558"/>
      <c r="J58" s="558"/>
      <c r="K58" s="96"/>
    </row>
    <row r="59" spans="2:11" ht="15">
      <c r="B59" s="95"/>
      <c r="C59" s="100"/>
      <c r="D59" s="558" t="s">
        <v>1842</v>
      </c>
      <c r="E59" s="558"/>
      <c r="F59" s="558"/>
      <c r="G59" s="558"/>
      <c r="H59" s="558"/>
      <c r="I59" s="558"/>
      <c r="J59" s="558"/>
      <c r="K59" s="96"/>
    </row>
    <row r="60" spans="2:11" ht="15">
      <c r="B60" s="95"/>
      <c r="C60" s="100"/>
      <c r="D60" s="563" t="s">
        <v>1843</v>
      </c>
      <c r="E60" s="563"/>
      <c r="F60" s="563"/>
      <c r="G60" s="563"/>
      <c r="H60" s="563"/>
      <c r="I60" s="563"/>
      <c r="J60" s="563"/>
      <c r="K60" s="96"/>
    </row>
    <row r="61" spans="2:11" ht="15">
      <c r="B61" s="95"/>
      <c r="C61" s="100"/>
      <c r="D61" s="558" t="s">
        <v>1844</v>
      </c>
      <c r="E61" s="558"/>
      <c r="F61" s="558"/>
      <c r="G61" s="558"/>
      <c r="H61" s="558"/>
      <c r="I61" s="558"/>
      <c r="J61" s="558"/>
      <c r="K61" s="96"/>
    </row>
    <row r="62" spans="2:11" ht="15">
      <c r="B62" s="95"/>
      <c r="C62" s="100"/>
      <c r="D62" s="100"/>
      <c r="E62" s="103"/>
      <c r="F62" s="100"/>
      <c r="G62" s="100"/>
      <c r="H62" s="100"/>
      <c r="I62" s="100"/>
      <c r="J62" s="100"/>
      <c r="K62" s="96"/>
    </row>
    <row r="63" spans="2:11" ht="15">
      <c r="B63" s="95"/>
      <c r="C63" s="100"/>
      <c r="D63" s="558" t="s">
        <v>1845</v>
      </c>
      <c r="E63" s="558"/>
      <c r="F63" s="558"/>
      <c r="G63" s="558"/>
      <c r="H63" s="558"/>
      <c r="I63" s="558"/>
      <c r="J63" s="558"/>
      <c r="K63" s="96"/>
    </row>
    <row r="64" spans="2:11" ht="15">
      <c r="B64" s="95"/>
      <c r="C64" s="100"/>
      <c r="D64" s="563" t="s">
        <v>1846</v>
      </c>
      <c r="E64" s="563"/>
      <c r="F64" s="563"/>
      <c r="G64" s="563"/>
      <c r="H64" s="563"/>
      <c r="I64" s="563"/>
      <c r="J64" s="563"/>
      <c r="K64" s="96"/>
    </row>
    <row r="65" spans="2:11" ht="15">
      <c r="B65" s="95"/>
      <c r="C65" s="100"/>
      <c r="D65" s="558" t="s">
        <v>1847</v>
      </c>
      <c r="E65" s="558"/>
      <c r="F65" s="558"/>
      <c r="G65" s="558"/>
      <c r="H65" s="558"/>
      <c r="I65" s="558"/>
      <c r="J65" s="558"/>
      <c r="K65" s="96"/>
    </row>
    <row r="66" spans="2:11" ht="15">
      <c r="B66" s="95"/>
      <c r="C66" s="100"/>
      <c r="D66" s="558" t="s">
        <v>1848</v>
      </c>
      <c r="E66" s="558"/>
      <c r="F66" s="558"/>
      <c r="G66" s="558"/>
      <c r="H66" s="558"/>
      <c r="I66" s="558"/>
      <c r="J66" s="558"/>
      <c r="K66" s="96"/>
    </row>
    <row r="67" spans="2:11" ht="15">
      <c r="B67" s="95"/>
      <c r="C67" s="100"/>
      <c r="D67" s="558" t="s">
        <v>1849</v>
      </c>
      <c r="E67" s="558"/>
      <c r="F67" s="558"/>
      <c r="G67" s="558"/>
      <c r="H67" s="558"/>
      <c r="I67" s="558"/>
      <c r="J67" s="558"/>
      <c r="K67" s="96"/>
    </row>
    <row r="68" spans="2:11" ht="15">
      <c r="B68" s="95"/>
      <c r="C68" s="100"/>
      <c r="D68" s="558" t="s">
        <v>1850</v>
      </c>
      <c r="E68" s="558"/>
      <c r="F68" s="558"/>
      <c r="G68" s="558"/>
      <c r="H68" s="558"/>
      <c r="I68" s="558"/>
      <c r="J68" s="558"/>
      <c r="K68" s="96"/>
    </row>
    <row r="69" spans="2:11" ht="15">
      <c r="B69" s="104"/>
      <c r="C69" s="105"/>
      <c r="D69" s="105"/>
      <c r="E69" s="105"/>
      <c r="F69" s="105"/>
      <c r="G69" s="105"/>
      <c r="H69" s="105"/>
      <c r="I69" s="105"/>
      <c r="J69" s="105"/>
      <c r="K69" s="106"/>
    </row>
    <row r="70" spans="2:11" ht="13.5">
      <c r="B70" s="107"/>
      <c r="C70" s="107"/>
      <c r="D70" s="107"/>
      <c r="E70" s="107"/>
      <c r="F70" s="107"/>
      <c r="G70" s="107"/>
      <c r="H70" s="107"/>
      <c r="I70" s="107"/>
      <c r="J70" s="107"/>
      <c r="K70" s="107"/>
    </row>
    <row r="71" spans="2:11" ht="13.5">
      <c r="B71" s="107"/>
      <c r="C71" s="107"/>
      <c r="D71" s="107"/>
      <c r="E71" s="107"/>
      <c r="F71" s="107"/>
      <c r="G71" s="107"/>
      <c r="H71" s="107"/>
      <c r="I71" s="107"/>
      <c r="J71" s="107"/>
      <c r="K71" s="107"/>
    </row>
    <row r="72" spans="2:11" ht="13.5">
      <c r="B72" s="108"/>
      <c r="C72" s="109"/>
      <c r="D72" s="109"/>
      <c r="E72" s="109"/>
      <c r="F72" s="109"/>
      <c r="G72" s="109"/>
      <c r="H72" s="109"/>
      <c r="I72" s="109"/>
      <c r="J72" s="109"/>
      <c r="K72" s="110"/>
    </row>
    <row r="73" spans="2:11" ht="21">
      <c r="B73" s="111"/>
      <c r="C73" s="562" t="s">
        <v>1851</v>
      </c>
      <c r="D73" s="562"/>
      <c r="E73" s="562"/>
      <c r="F73" s="562"/>
      <c r="G73" s="562"/>
      <c r="H73" s="562"/>
      <c r="I73" s="562"/>
      <c r="J73" s="562"/>
      <c r="K73" s="112"/>
    </row>
    <row r="74" spans="2:11" ht="16.5">
      <c r="B74" s="111"/>
      <c r="C74" s="113" t="s">
        <v>5</v>
      </c>
      <c r="D74" s="113"/>
      <c r="E74" s="113"/>
      <c r="F74" s="113" t="s">
        <v>1852</v>
      </c>
      <c r="G74" s="114"/>
      <c r="H74" s="113" t="s">
        <v>1819</v>
      </c>
      <c r="I74" s="113" t="s">
        <v>1853</v>
      </c>
      <c r="J74" s="113" t="s">
        <v>1854</v>
      </c>
      <c r="K74" s="112"/>
    </row>
    <row r="75" spans="2:11" ht="16.5">
      <c r="B75" s="111"/>
      <c r="C75" s="115" t="s">
        <v>1855</v>
      </c>
      <c r="D75" s="115"/>
      <c r="E75" s="115"/>
      <c r="F75" s="116" t="s">
        <v>1856</v>
      </c>
      <c r="G75" s="117"/>
      <c r="H75" s="115"/>
      <c r="I75" s="115"/>
      <c r="J75" s="115" t="s">
        <v>1857</v>
      </c>
      <c r="K75" s="112"/>
    </row>
    <row r="76" spans="2:11" ht="15">
      <c r="B76" s="111"/>
      <c r="C76" s="118"/>
      <c r="D76" s="118"/>
      <c r="E76" s="118"/>
      <c r="F76" s="118"/>
      <c r="G76" s="102"/>
      <c r="H76" s="118"/>
      <c r="I76" s="118"/>
      <c r="J76" s="118"/>
      <c r="K76" s="112"/>
    </row>
    <row r="77" spans="2:11" ht="15">
      <c r="B77" s="111"/>
      <c r="C77" s="102" t="s">
        <v>1817</v>
      </c>
      <c r="D77" s="118"/>
      <c r="E77" s="118"/>
      <c r="F77" s="119" t="s">
        <v>1858</v>
      </c>
      <c r="G77" s="102"/>
      <c r="H77" s="102" t="s">
        <v>1859</v>
      </c>
      <c r="I77" s="102" t="s">
        <v>1860</v>
      </c>
      <c r="J77" s="102">
        <v>20</v>
      </c>
      <c r="K77" s="112"/>
    </row>
    <row r="78" spans="2:11" ht="15">
      <c r="B78" s="111"/>
      <c r="C78" s="102" t="s">
        <v>38</v>
      </c>
      <c r="D78" s="102"/>
      <c r="E78" s="102"/>
      <c r="F78" s="119" t="s">
        <v>1858</v>
      </c>
      <c r="G78" s="102"/>
      <c r="H78" s="102" t="s">
        <v>1861</v>
      </c>
      <c r="I78" s="102" t="s">
        <v>1860</v>
      </c>
      <c r="J78" s="102">
        <v>120</v>
      </c>
      <c r="K78" s="112"/>
    </row>
    <row r="79" spans="2:11" ht="15">
      <c r="B79" s="120"/>
      <c r="C79" s="102" t="s">
        <v>1862</v>
      </c>
      <c r="D79" s="102"/>
      <c r="E79" s="102"/>
      <c r="F79" s="119" t="s">
        <v>1863</v>
      </c>
      <c r="G79" s="102"/>
      <c r="H79" s="102" t="s">
        <v>1864</v>
      </c>
      <c r="I79" s="102" t="s">
        <v>1860</v>
      </c>
      <c r="J79" s="102">
        <v>50</v>
      </c>
      <c r="K79" s="112"/>
    </row>
    <row r="80" spans="2:11" ht="15">
      <c r="B80" s="120"/>
      <c r="C80" s="102" t="s">
        <v>1865</v>
      </c>
      <c r="D80" s="102"/>
      <c r="E80" s="102"/>
      <c r="F80" s="119" t="s">
        <v>1858</v>
      </c>
      <c r="G80" s="102"/>
      <c r="H80" s="102" t="s">
        <v>1866</v>
      </c>
      <c r="I80" s="102" t="s">
        <v>1867</v>
      </c>
      <c r="J80" s="102"/>
      <c r="K80" s="112"/>
    </row>
    <row r="81" spans="2:11" ht="15">
      <c r="B81" s="120"/>
      <c r="C81" s="102" t="s">
        <v>1868</v>
      </c>
      <c r="D81" s="102"/>
      <c r="E81" s="102"/>
      <c r="F81" s="119" t="s">
        <v>1863</v>
      </c>
      <c r="G81" s="102"/>
      <c r="H81" s="102" t="s">
        <v>1869</v>
      </c>
      <c r="I81" s="102" t="s">
        <v>1860</v>
      </c>
      <c r="J81" s="102">
        <v>15</v>
      </c>
      <c r="K81" s="112"/>
    </row>
    <row r="82" spans="2:11" ht="15">
      <c r="B82" s="120"/>
      <c r="C82" s="102" t="s">
        <v>1870</v>
      </c>
      <c r="D82" s="102"/>
      <c r="E82" s="102"/>
      <c r="F82" s="119" t="s">
        <v>1863</v>
      </c>
      <c r="G82" s="102"/>
      <c r="H82" s="102" t="s">
        <v>1871</v>
      </c>
      <c r="I82" s="102" t="s">
        <v>1860</v>
      </c>
      <c r="J82" s="102">
        <v>15</v>
      </c>
      <c r="K82" s="112"/>
    </row>
    <row r="83" spans="2:11" ht="15">
      <c r="B83" s="120"/>
      <c r="C83" s="102" t="s">
        <v>1872</v>
      </c>
      <c r="D83" s="102"/>
      <c r="E83" s="102"/>
      <c r="F83" s="119" t="s">
        <v>1863</v>
      </c>
      <c r="G83" s="102"/>
      <c r="H83" s="102" t="s">
        <v>1873</v>
      </c>
      <c r="I83" s="102" t="s">
        <v>1860</v>
      </c>
      <c r="J83" s="102">
        <v>20</v>
      </c>
      <c r="K83" s="112"/>
    </row>
    <row r="84" spans="2:11" ht="15">
      <c r="B84" s="120"/>
      <c r="C84" s="102" t="s">
        <v>1874</v>
      </c>
      <c r="D84" s="102"/>
      <c r="E84" s="102"/>
      <c r="F84" s="119" t="s">
        <v>1863</v>
      </c>
      <c r="G84" s="102"/>
      <c r="H84" s="102" t="s">
        <v>1875</v>
      </c>
      <c r="I84" s="102" t="s">
        <v>1860</v>
      </c>
      <c r="J84" s="102">
        <v>20</v>
      </c>
      <c r="K84" s="112"/>
    </row>
    <row r="85" spans="2:11" ht="15">
      <c r="B85" s="120"/>
      <c r="C85" s="102" t="s">
        <v>1876</v>
      </c>
      <c r="D85" s="102"/>
      <c r="E85" s="102"/>
      <c r="F85" s="119" t="s">
        <v>1863</v>
      </c>
      <c r="G85" s="102"/>
      <c r="H85" s="102" t="s">
        <v>1877</v>
      </c>
      <c r="I85" s="102" t="s">
        <v>1860</v>
      </c>
      <c r="J85" s="102">
        <v>50</v>
      </c>
      <c r="K85" s="112"/>
    </row>
    <row r="86" spans="2:11" ht="15">
      <c r="B86" s="120"/>
      <c r="C86" s="102" t="s">
        <v>1878</v>
      </c>
      <c r="D86" s="102"/>
      <c r="E86" s="102"/>
      <c r="F86" s="119" t="s">
        <v>1863</v>
      </c>
      <c r="G86" s="102"/>
      <c r="H86" s="102" t="s">
        <v>1879</v>
      </c>
      <c r="I86" s="102" t="s">
        <v>1860</v>
      </c>
      <c r="J86" s="102">
        <v>20</v>
      </c>
      <c r="K86" s="112"/>
    </row>
    <row r="87" spans="2:11" ht="15">
      <c r="B87" s="120"/>
      <c r="C87" s="102" t="s">
        <v>1880</v>
      </c>
      <c r="D87" s="102"/>
      <c r="E87" s="102"/>
      <c r="F87" s="119" t="s">
        <v>1863</v>
      </c>
      <c r="G87" s="102"/>
      <c r="H87" s="102" t="s">
        <v>1881</v>
      </c>
      <c r="I87" s="102" t="s">
        <v>1860</v>
      </c>
      <c r="J87" s="102">
        <v>20</v>
      </c>
      <c r="K87" s="112"/>
    </row>
    <row r="88" spans="2:11" ht="15">
      <c r="B88" s="120"/>
      <c r="C88" s="102" t="s">
        <v>1882</v>
      </c>
      <c r="D88" s="102"/>
      <c r="E88" s="102"/>
      <c r="F88" s="119" t="s">
        <v>1863</v>
      </c>
      <c r="G88" s="102"/>
      <c r="H88" s="102" t="s">
        <v>1883</v>
      </c>
      <c r="I88" s="102" t="s">
        <v>1860</v>
      </c>
      <c r="J88" s="102">
        <v>50</v>
      </c>
      <c r="K88" s="112"/>
    </row>
    <row r="89" spans="2:11" ht="15">
      <c r="B89" s="120"/>
      <c r="C89" s="102" t="s">
        <v>1884</v>
      </c>
      <c r="D89" s="102"/>
      <c r="E89" s="102"/>
      <c r="F89" s="119" t="s">
        <v>1863</v>
      </c>
      <c r="G89" s="102"/>
      <c r="H89" s="102" t="s">
        <v>1884</v>
      </c>
      <c r="I89" s="102" t="s">
        <v>1860</v>
      </c>
      <c r="J89" s="102">
        <v>50</v>
      </c>
      <c r="K89" s="112"/>
    </row>
    <row r="90" spans="2:11" ht="15">
      <c r="B90" s="120"/>
      <c r="C90" s="102" t="s">
        <v>1885</v>
      </c>
      <c r="D90" s="102"/>
      <c r="E90" s="102"/>
      <c r="F90" s="119" t="s">
        <v>1863</v>
      </c>
      <c r="G90" s="102"/>
      <c r="H90" s="102" t="s">
        <v>1886</v>
      </c>
      <c r="I90" s="102" t="s">
        <v>1860</v>
      </c>
      <c r="J90" s="102">
        <v>255</v>
      </c>
      <c r="K90" s="112"/>
    </row>
    <row r="91" spans="2:11" ht="15">
      <c r="B91" s="120"/>
      <c r="C91" s="102" t="s">
        <v>1887</v>
      </c>
      <c r="D91" s="102"/>
      <c r="E91" s="102"/>
      <c r="F91" s="119" t="s">
        <v>1858</v>
      </c>
      <c r="G91" s="102"/>
      <c r="H91" s="102" t="s">
        <v>1888</v>
      </c>
      <c r="I91" s="102" t="s">
        <v>1889</v>
      </c>
      <c r="J91" s="102"/>
      <c r="K91" s="112"/>
    </row>
    <row r="92" spans="2:11" ht="15">
      <c r="B92" s="120"/>
      <c r="C92" s="102" t="s">
        <v>1890</v>
      </c>
      <c r="D92" s="102"/>
      <c r="E92" s="102"/>
      <c r="F92" s="119" t="s">
        <v>1858</v>
      </c>
      <c r="G92" s="102"/>
      <c r="H92" s="102" t="s">
        <v>1891</v>
      </c>
      <c r="I92" s="102" t="s">
        <v>1892</v>
      </c>
      <c r="J92" s="102"/>
      <c r="K92" s="112"/>
    </row>
    <row r="93" spans="2:11" ht="15">
      <c r="B93" s="120"/>
      <c r="C93" s="102" t="s">
        <v>1893</v>
      </c>
      <c r="D93" s="102"/>
      <c r="E93" s="102"/>
      <c r="F93" s="119" t="s">
        <v>1858</v>
      </c>
      <c r="G93" s="102"/>
      <c r="H93" s="102" t="s">
        <v>1893</v>
      </c>
      <c r="I93" s="102" t="s">
        <v>1892</v>
      </c>
      <c r="J93" s="102"/>
      <c r="K93" s="112"/>
    </row>
    <row r="94" spans="2:11" ht="15">
      <c r="B94" s="120"/>
      <c r="C94" s="102" t="s">
        <v>1894</v>
      </c>
      <c r="D94" s="102"/>
      <c r="E94" s="102"/>
      <c r="F94" s="119" t="s">
        <v>1858</v>
      </c>
      <c r="G94" s="102"/>
      <c r="H94" s="102" t="s">
        <v>1895</v>
      </c>
      <c r="I94" s="102" t="s">
        <v>1892</v>
      </c>
      <c r="J94" s="102"/>
      <c r="K94" s="112"/>
    </row>
    <row r="95" spans="2:11" ht="15">
      <c r="B95" s="120"/>
      <c r="C95" s="102" t="s">
        <v>108</v>
      </c>
      <c r="D95" s="102"/>
      <c r="E95" s="102"/>
      <c r="F95" s="119" t="s">
        <v>1858</v>
      </c>
      <c r="G95" s="102"/>
      <c r="H95" s="102" t="s">
        <v>1896</v>
      </c>
      <c r="I95" s="102" t="s">
        <v>1892</v>
      </c>
      <c r="J95" s="102"/>
      <c r="K95" s="112"/>
    </row>
    <row r="96" spans="2:11" ht="15">
      <c r="B96" s="121"/>
      <c r="C96" s="122"/>
      <c r="D96" s="122"/>
      <c r="E96" s="122"/>
      <c r="F96" s="122"/>
      <c r="G96" s="122"/>
      <c r="H96" s="122"/>
      <c r="I96" s="122"/>
      <c r="J96" s="122"/>
      <c r="K96" s="123"/>
    </row>
    <row r="97" spans="2:11" ht="15">
      <c r="B97" s="124"/>
      <c r="C97" s="125"/>
      <c r="D97" s="125"/>
      <c r="E97" s="125"/>
      <c r="F97" s="125"/>
      <c r="G97" s="125"/>
      <c r="H97" s="125"/>
      <c r="I97" s="125"/>
      <c r="J97" s="125"/>
      <c r="K97" s="124"/>
    </row>
    <row r="98" spans="2:11" ht="13.5">
      <c r="B98" s="107"/>
      <c r="C98" s="107"/>
      <c r="D98" s="107"/>
      <c r="E98" s="107"/>
      <c r="F98" s="107"/>
      <c r="G98" s="107"/>
      <c r="H98" s="107"/>
      <c r="I98" s="107"/>
      <c r="J98" s="107"/>
      <c r="K98" s="107"/>
    </row>
    <row r="99" spans="2:11" ht="13.5">
      <c r="B99" s="108"/>
      <c r="C99" s="109"/>
      <c r="D99" s="109"/>
      <c r="E99" s="109"/>
      <c r="F99" s="109"/>
      <c r="G99" s="109"/>
      <c r="H99" s="109"/>
      <c r="I99" s="109"/>
      <c r="J99" s="109"/>
      <c r="K99" s="110"/>
    </row>
    <row r="100" spans="2:11" ht="21">
      <c r="B100" s="111"/>
      <c r="C100" s="562" t="s">
        <v>1897</v>
      </c>
      <c r="D100" s="562"/>
      <c r="E100" s="562"/>
      <c r="F100" s="562"/>
      <c r="G100" s="562"/>
      <c r="H100" s="562"/>
      <c r="I100" s="562"/>
      <c r="J100" s="562"/>
      <c r="K100" s="112"/>
    </row>
    <row r="101" spans="2:11" ht="16.5">
      <c r="B101" s="111"/>
      <c r="C101" s="113" t="s">
        <v>5</v>
      </c>
      <c r="D101" s="113"/>
      <c r="E101" s="113"/>
      <c r="F101" s="113" t="s">
        <v>1852</v>
      </c>
      <c r="G101" s="114"/>
      <c r="H101" s="113" t="s">
        <v>1819</v>
      </c>
      <c r="I101" s="113" t="s">
        <v>1853</v>
      </c>
      <c r="J101" s="113" t="s">
        <v>1854</v>
      </c>
      <c r="K101" s="112"/>
    </row>
    <row r="102" spans="2:11" ht="16.5">
      <c r="B102" s="111"/>
      <c r="C102" s="115" t="s">
        <v>1855</v>
      </c>
      <c r="D102" s="115"/>
      <c r="E102" s="115"/>
      <c r="F102" s="116" t="s">
        <v>1856</v>
      </c>
      <c r="G102" s="117"/>
      <c r="H102" s="115"/>
      <c r="I102" s="115"/>
      <c r="J102" s="115" t="s">
        <v>1857</v>
      </c>
      <c r="K102" s="112"/>
    </row>
    <row r="103" spans="2:11" ht="16.5">
      <c r="B103" s="111"/>
      <c r="C103" s="113"/>
      <c r="D103" s="113"/>
      <c r="E103" s="113"/>
      <c r="F103" s="113"/>
      <c r="G103" s="114"/>
      <c r="H103" s="113"/>
      <c r="I103" s="113"/>
      <c r="J103" s="113"/>
      <c r="K103" s="112"/>
    </row>
    <row r="104" spans="2:11" ht="16.5">
      <c r="B104" s="111"/>
      <c r="C104" s="102" t="s">
        <v>1817</v>
      </c>
      <c r="D104" s="118"/>
      <c r="E104" s="118"/>
      <c r="F104" s="119" t="s">
        <v>1858</v>
      </c>
      <c r="G104" s="114"/>
      <c r="H104" s="102" t="s">
        <v>1898</v>
      </c>
      <c r="I104" s="102" t="s">
        <v>1860</v>
      </c>
      <c r="J104" s="102">
        <v>20</v>
      </c>
      <c r="K104" s="112"/>
    </row>
    <row r="105" spans="2:11" ht="15">
      <c r="B105" s="111"/>
      <c r="C105" s="102" t="s">
        <v>38</v>
      </c>
      <c r="D105" s="102"/>
      <c r="E105" s="102"/>
      <c r="F105" s="119" t="s">
        <v>1858</v>
      </c>
      <c r="G105" s="102"/>
      <c r="H105" s="102" t="s">
        <v>1898</v>
      </c>
      <c r="I105" s="102" t="s">
        <v>1860</v>
      </c>
      <c r="J105" s="102">
        <v>120</v>
      </c>
      <c r="K105" s="112"/>
    </row>
    <row r="106" spans="2:11" ht="15">
      <c r="B106" s="120"/>
      <c r="C106" s="102" t="s">
        <v>1862</v>
      </c>
      <c r="D106" s="102"/>
      <c r="E106" s="102"/>
      <c r="F106" s="119" t="s">
        <v>1863</v>
      </c>
      <c r="G106" s="102"/>
      <c r="H106" s="102" t="s">
        <v>1898</v>
      </c>
      <c r="I106" s="102" t="s">
        <v>1860</v>
      </c>
      <c r="J106" s="102">
        <v>50</v>
      </c>
      <c r="K106" s="112"/>
    </row>
    <row r="107" spans="2:11" ht="15">
      <c r="B107" s="120"/>
      <c r="C107" s="102" t="s">
        <v>1865</v>
      </c>
      <c r="D107" s="102"/>
      <c r="E107" s="102"/>
      <c r="F107" s="119" t="s">
        <v>1858</v>
      </c>
      <c r="G107" s="102"/>
      <c r="H107" s="102" t="s">
        <v>1898</v>
      </c>
      <c r="I107" s="102" t="s">
        <v>1867</v>
      </c>
      <c r="J107" s="102"/>
      <c r="K107" s="112"/>
    </row>
    <row r="108" spans="2:11" ht="15">
      <c r="B108" s="120"/>
      <c r="C108" s="102" t="s">
        <v>1876</v>
      </c>
      <c r="D108" s="102"/>
      <c r="E108" s="102"/>
      <c r="F108" s="119" t="s">
        <v>1863</v>
      </c>
      <c r="G108" s="102"/>
      <c r="H108" s="102" t="s">
        <v>1898</v>
      </c>
      <c r="I108" s="102" t="s">
        <v>1860</v>
      </c>
      <c r="J108" s="102">
        <v>50</v>
      </c>
      <c r="K108" s="112"/>
    </row>
    <row r="109" spans="2:11" ht="15">
      <c r="B109" s="120"/>
      <c r="C109" s="102" t="s">
        <v>1884</v>
      </c>
      <c r="D109" s="102"/>
      <c r="E109" s="102"/>
      <c r="F109" s="119" t="s">
        <v>1863</v>
      </c>
      <c r="G109" s="102"/>
      <c r="H109" s="102" t="s">
        <v>1898</v>
      </c>
      <c r="I109" s="102" t="s">
        <v>1860</v>
      </c>
      <c r="J109" s="102">
        <v>50</v>
      </c>
      <c r="K109" s="112"/>
    </row>
    <row r="110" spans="2:11" ht="15">
      <c r="B110" s="120"/>
      <c r="C110" s="102" t="s">
        <v>1882</v>
      </c>
      <c r="D110" s="102"/>
      <c r="E110" s="102"/>
      <c r="F110" s="119" t="s">
        <v>1863</v>
      </c>
      <c r="G110" s="102"/>
      <c r="H110" s="102" t="s">
        <v>1898</v>
      </c>
      <c r="I110" s="102" t="s">
        <v>1860</v>
      </c>
      <c r="J110" s="102">
        <v>50</v>
      </c>
      <c r="K110" s="112"/>
    </row>
    <row r="111" spans="2:11" ht="15">
      <c r="B111" s="120"/>
      <c r="C111" s="102" t="s">
        <v>1817</v>
      </c>
      <c r="D111" s="102"/>
      <c r="E111" s="102"/>
      <c r="F111" s="119" t="s">
        <v>1858</v>
      </c>
      <c r="G111" s="102"/>
      <c r="H111" s="102" t="s">
        <v>1899</v>
      </c>
      <c r="I111" s="102" t="s">
        <v>1860</v>
      </c>
      <c r="J111" s="102">
        <v>20</v>
      </c>
      <c r="K111" s="112"/>
    </row>
    <row r="112" spans="2:11" ht="15">
      <c r="B112" s="120"/>
      <c r="C112" s="102" t="s">
        <v>1900</v>
      </c>
      <c r="D112" s="102"/>
      <c r="E112" s="102"/>
      <c r="F112" s="119" t="s">
        <v>1858</v>
      </c>
      <c r="G112" s="102"/>
      <c r="H112" s="102" t="s">
        <v>1901</v>
      </c>
      <c r="I112" s="102" t="s">
        <v>1860</v>
      </c>
      <c r="J112" s="102">
        <v>120</v>
      </c>
      <c r="K112" s="112"/>
    </row>
    <row r="113" spans="2:11" ht="15">
      <c r="B113" s="120"/>
      <c r="C113" s="102" t="s">
        <v>1894</v>
      </c>
      <c r="D113" s="102"/>
      <c r="E113" s="102"/>
      <c r="F113" s="119" t="s">
        <v>1858</v>
      </c>
      <c r="G113" s="102"/>
      <c r="H113" s="102" t="s">
        <v>1902</v>
      </c>
      <c r="I113" s="102" t="s">
        <v>1892</v>
      </c>
      <c r="J113" s="102"/>
      <c r="K113" s="112"/>
    </row>
    <row r="114" spans="2:11" ht="15">
      <c r="B114" s="120"/>
      <c r="C114" s="102" t="s">
        <v>108</v>
      </c>
      <c r="D114" s="102"/>
      <c r="E114" s="102"/>
      <c r="F114" s="119" t="s">
        <v>1858</v>
      </c>
      <c r="G114" s="102"/>
      <c r="H114" s="102" t="s">
        <v>1903</v>
      </c>
      <c r="I114" s="102" t="s">
        <v>1892</v>
      </c>
      <c r="J114" s="102"/>
      <c r="K114" s="112"/>
    </row>
    <row r="115" spans="2:11" ht="15">
      <c r="B115" s="120"/>
      <c r="C115" s="102" t="s">
        <v>1853</v>
      </c>
      <c r="D115" s="102"/>
      <c r="E115" s="102"/>
      <c r="F115" s="119" t="s">
        <v>1858</v>
      </c>
      <c r="G115" s="102"/>
      <c r="H115" s="102" t="s">
        <v>1904</v>
      </c>
      <c r="I115" s="102" t="s">
        <v>1905</v>
      </c>
      <c r="J115" s="102"/>
      <c r="K115" s="112"/>
    </row>
    <row r="116" spans="2:11" ht="15">
      <c r="B116" s="121"/>
      <c r="C116" s="126"/>
      <c r="D116" s="126"/>
      <c r="E116" s="126"/>
      <c r="F116" s="126"/>
      <c r="G116" s="126"/>
      <c r="H116" s="126"/>
      <c r="I116" s="126"/>
      <c r="J116" s="126"/>
      <c r="K116" s="123"/>
    </row>
    <row r="117" spans="2:11" ht="15">
      <c r="B117" s="127"/>
      <c r="C117" s="99"/>
      <c r="D117" s="99"/>
      <c r="E117" s="99"/>
      <c r="F117" s="128"/>
      <c r="G117" s="99"/>
      <c r="H117" s="99"/>
      <c r="I117" s="99"/>
      <c r="J117" s="99"/>
      <c r="K117" s="127"/>
    </row>
    <row r="118" spans="2:11" ht="13.5"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</row>
    <row r="119" spans="2:11" ht="13.5">
      <c r="B119" s="129"/>
      <c r="C119" s="130"/>
      <c r="D119" s="130"/>
      <c r="E119" s="130"/>
      <c r="F119" s="130"/>
      <c r="G119" s="130"/>
      <c r="H119" s="130"/>
      <c r="I119" s="130"/>
      <c r="J119" s="130"/>
      <c r="K119" s="131"/>
    </row>
    <row r="120" spans="2:11" ht="21">
      <c r="B120" s="132"/>
      <c r="C120" s="559" t="s">
        <v>1906</v>
      </c>
      <c r="D120" s="559"/>
      <c r="E120" s="559"/>
      <c r="F120" s="559"/>
      <c r="G120" s="559"/>
      <c r="H120" s="559"/>
      <c r="I120" s="559"/>
      <c r="J120" s="559"/>
      <c r="K120" s="133"/>
    </row>
    <row r="121" spans="2:11" ht="16.5">
      <c r="B121" s="134"/>
      <c r="C121" s="113" t="s">
        <v>5</v>
      </c>
      <c r="D121" s="113"/>
      <c r="E121" s="113"/>
      <c r="F121" s="113" t="s">
        <v>1852</v>
      </c>
      <c r="G121" s="114"/>
      <c r="H121" s="113" t="s">
        <v>1819</v>
      </c>
      <c r="I121" s="113" t="s">
        <v>1853</v>
      </c>
      <c r="J121" s="113" t="s">
        <v>1854</v>
      </c>
      <c r="K121" s="135"/>
    </row>
    <row r="122" spans="2:11" ht="16.5">
      <c r="B122" s="134"/>
      <c r="C122" s="115" t="s">
        <v>1855</v>
      </c>
      <c r="D122" s="115"/>
      <c r="E122" s="115"/>
      <c r="F122" s="116" t="s">
        <v>1856</v>
      </c>
      <c r="G122" s="117"/>
      <c r="H122" s="115"/>
      <c r="I122" s="115"/>
      <c r="J122" s="115" t="s">
        <v>1857</v>
      </c>
      <c r="K122" s="135"/>
    </row>
    <row r="123" spans="2:11" ht="15">
      <c r="B123" s="136"/>
      <c r="C123" s="118"/>
      <c r="D123" s="118"/>
      <c r="E123" s="118"/>
      <c r="F123" s="118"/>
      <c r="G123" s="102"/>
      <c r="H123" s="118"/>
      <c r="I123" s="118"/>
      <c r="J123" s="118"/>
      <c r="K123" s="137"/>
    </row>
    <row r="124" spans="2:11" ht="15">
      <c r="B124" s="136"/>
      <c r="C124" s="102" t="s">
        <v>38</v>
      </c>
      <c r="D124" s="118"/>
      <c r="E124" s="118"/>
      <c r="F124" s="119" t="s">
        <v>1858</v>
      </c>
      <c r="G124" s="102"/>
      <c r="H124" s="102" t="s">
        <v>1898</v>
      </c>
      <c r="I124" s="102" t="s">
        <v>1860</v>
      </c>
      <c r="J124" s="102">
        <v>120</v>
      </c>
      <c r="K124" s="138"/>
    </row>
    <row r="125" spans="2:11" ht="15">
      <c r="B125" s="136"/>
      <c r="C125" s="102" t="s">
        <v>1907</v>
      </c>
      <c r="D125" s="102"/>
      <c r="E125" s="102"/>
      <c r="F125" s="119" t="s">
        <v>1858</v>
      </c>
      <c r="G125" s="102"/>
      <c r="H125" s="102" t="s">
        <v>1908</v>
      </c>
      <c r="I125" s="102" t="s">
        <v>1860</v>
      </c>
      <c r="J125" s="102" t="s">
        <v>1909</v>
      </c>
      <c r="K125" s="138"/>
    </row>
    <row r="126" spans="2:11" ht="15">
      <c r="B126" s="136"/>
      <c r="C126" s="102" t="s">
        <v>1802</v>
      </c>
      <c r="D126" s="102"/>
      <c r="E126" s="102"/>
      <c r="F126" s="119" t="s">
        <v>1858</v>
      </c>
      <c r="G126" s="102"/>
      <c r="H126" s="102" t="s">
        <v>1910</v>
      </c>
      <c r="I126" s="102" t="s">
        <v>1860</v>
      </c>
      <c r="J126" s="102" t="s">
        <v>1909</v>
      </c>
      <c r="K126" s="138"/>
    </row>
    <row r="127" spans="2:11" ht="15">
      <c r="B127" s="136"/>
      <c r="C127" s="102" t="s">
        <v>1868</v>
      </c>
      <c r="D127" s="102"/>
      <c r="E127" s="102"/>
      <c r="F127" s="119" t="s">
        <v>1863</v>
      </c>
      <c r="G127" s="102"/>
      <c r="H127" s="102" t="s">
        <v>1869</v>
      </c>
      <c r="I127" s="102" t="s">
        <v>1860</v>
      </c>
      <c r="J127" s="102">
        <v>15</v>
      </c>
      <c r="K127" s="138"/>
    </row>
    <row r="128" spans="2:11" ht="15">
      <c r="B128" s="136"/>
      <c r="C128" s="102" t="s">
        <v>1870</v>
      </c>
      <c r="D128" s="102"/>
      <c r="E128" s="102"/>
      <c r="F128" s="119" t="s">
        <v>1863</v>
      </c>
      <c r="G128" s="102"/>
      <c r="H128" s="102" t="s">
        <v>1871</v>
      </c>
      <c r="I128" s="102" t="s">
        <v>1860</v>
      </c>
      <c r="J128" s="102">
        <v>15</v>
      </c>
      <c r="K128" s="138"/>
    </row>
    <row r="129" spans="2:11" ht="15">
      <c r="B129" s="136"/>
      <c r="C129" s="102" t="s">
        <v>1872</v>
      </c>
      <c r="D129" s="102"/>
      <c r="E129" s="102"/>
      <c r="F129" s="119" t="s">
        <v>1863</v>
      </c>
      <c r="G129" s="102"/>
      <c r="H129" s="102" t="s">
        <v>1873</v>
      </c>
      <c r="I129" s="102" t="s">
        <v>1860</v>
      </c>
      <c r="J129" s="102">
        <v>20</v>
      </c>
      <c r="K129" s="138"/>
    </row>
    <row r="130" spans="2:11" ht="15">
      <c r="B130" s="136"/>
      <c r="C130" s="102" t="s">
        <v>1874</v>
      </c>
      <c r="D130" s="102"/>
      <c r="E130" s="102"/>
      <c r="F130" s="119" t="s">
        <v>1863</v>
      </c>
      <c r="G130" s="102"/>
      <c r="H130" s="102" t="s">
        <v>1875</v>
      </c>
      <c r="I130" s="102" t="s">
        <v>1860</v>
      </c>
      <c r="J130" s="102">
        <v>20</v>
      </c>
      <c r="K130" s="138"/>
    </row>
    <row r="131" spans="2:11" ht="15">
      <c r="B131" s="136"/>
      <c r="C131" s="102" t="s">
        <v>1862</v>
      </c>
      <c r="D131" s="102"/>
      <c r="E131" s="102"/>
      <c r="F131" s="119" t="s">
        <v>1863</v>
      </c>
      <c r="G131" s="102"/>
      <c r="H131" s="102" t="s">
        <v>1898</v>
      </c>
      <c r="I131" s="102" t="s">
        <v>1860</v>
      </c>
      <c r="J131" s="102">
        <v>50</v>
      </c>
      <c r="K131" s="138"/>
    </row>
    <row r="132" spans="2:11" ht="15">
      <c r="B132" s="136"/>
      <c r="C132" s="102" t="s">
        <v>1876</v>
      </c>
      <c r="D132" s="102"/>
      <c r="E132" s="102"/>
      <c r="F132" s="119" t="s">
        <v>1863</v>
      </c>
      <c r="G132" s="102"/>
      <c r="H132" s="102" t="s">
        <v>1898</v>
      </c>
      <c r="I132" s="102" t="s">
        <v>1860</v>
      </c>
      <c r="J132" s="102">
        <v>50</v>
      </c>
      <c r="K132" s="138"/>
    </row>
    <row r="133" spans="2:11" ht="15">
      <c r="B133" s="136"/>
      <c r="C133" s="102" t="s">
        <v>1882</v>
      </c>
      <c r="D133" s="102"/>
      <c r="E133" s="102"/>
      <c r="F133" s="119" t="s">
        <v>1863</v>
      </c>
      <c r="G133" s="102"/>
      <c r="H133" s="102" t="s">
        <v>1898</v>
      </c>
      <c r="I133" s="102" t="s">
        <v>1860</v>
      </c>
      <c r="J133" s="102">
        <v>50</v>
      </c>
      <c r="K133" s="138"/>
    </row>
    <row r="134" spans="2:11" ht="15">
      <c r="B134" s="136"/>
      <c r="C134" s="102" t="s">
        <v>1884</v>
      </c>
      <c r="D134" s="102"/>
      <c r="E134" s="102"/>
      <c r="F134" s="119" t="s">
        <v>1863</v>
      </c>
      <c r="G134" s="102"/>
      <c r="H134" s="102" t="s">
        <v>1898</v>
      </c>
      <c r="I134" s="102" t="s">
        <v>1860</v>
      </c>
      <c r="J134" s="102">
        <v>50</v>
      </c>
      <c r="K134" s="138"/>
    </row>
    <row r="135" spans="2:11" ht="15">
      <c r="B135" s="136"/>
      <c r="C135" s="102" t="s">
        <v>1885</v>
      </c>
      <c r="D135" s="102"/>
      <c r="E135" s="102"/>
      <c r="F135" s="119" t="s">
        <v>1863</v>
      </c>
      <c r="G135" s="102"/>
      <c r="H135" s="102" t="s">
        <v>1911</v>
      </c>
      <c r="I135" s="102" t="s">
        <v>1860</v>
      </c>
      <c r="J135" s="102">
        <v>255</v>
      </c>
      <c r="K135" s="138"/>
    </row>
    <row r="136" spans="2:11" ht="15">
      <c r="B136" s="136"/>
      <c r="C136" s="102" t="s">
        <v>1887</v>
      </c>
      <c r="D136" s="102"/>
      <c r="E136" s="102"/>
      <c r="F136" s="119" t="s">
        <v>1858</v>
      </c>
      <c r="G136" s="102"/>
      <c r="H136" s="102" t="s">
        <v>1912</v>
      </c>
      <c r="I136" s="102" t="s">
        <v>1889</v>
      </c>
      <c r="J136" s="102"/>
      <c r="K136" s="138"/>
    </row>
    <row r="137" spans="2:11" ht="15">
      <c r="B137" s="136"/>
      <c r="C137" s="102" t="s">
        <v>1890</v>
      </c>
      <c r="D137" s="102"/>
      <c r="E137" s="102"/>
      <c r="F137" s="119" t="s">
        <v>1858</v>
      </c>
      <c r="G137" s="102"/>
      <c r="H137" s="102" t="s">
        <v>1913</v>
      </c>
      <c r="I137" s="102" t="s">
        <v>1892</v>
      </c>
      <c r="J137" s="102"/>
      <c r="K137" s="138"/>
    </row>
    <row r="138" spans="2:11" ht="15">
      <c r="B138" s="136"/>
      <c r="C138" s="102" t="s">
        <v>1893</v>
      </c>
      <c r="D138" s="102"/>
      <c r="E138" s="102"/>
      <c r="F138" s="119" t="s">
        <v>1858</v>
      </c>
      <c r="G138" s="102"/>
      <c r="H138" s="102" t="s">
        <v>1893</v>
      </c>
      <c r="I138" s="102" t="s">
        <v>1892</v>
      </c>
      <c r="J138" s="102"/>
      <c r="K138" s="138"/>
    </row>
    <row r="139" spans="2:11" ht="15">
      <c r="B139" s="136"/>
      <c r="C139" s="102" t="s">
        <v>1894</v>
      </c>
      <c r="D139" s="102"/>
      <c r="E139" s="102"/>
      <c r="F139" s="119" t="s">
        <v>1858</v>
      </c>
      <c r="G139" s="102"/>
      <c r="H139" s="102" t="s">
        <v>1914</v>
      </c>
      <c r="I139" s="102" t="s">
        <v>1892</v>
      </c>
      <c r="J139" s="102"/>
      <c r="K139" s="138"/>
    </row>
    <row r="140" spans="2:11" ht="15">
      <c r="B140" s="136"/>
      <c r="C140" s="102" t="s">
        <v>1915</v>
      </c>
      <c r="D140" s="102"/>
      <c r="E140" s="102"/>
      <c r="F140" s="119" t="s">
        <v>1858</v>
      </c>
      <c r="G140" s="102"/>
      <c r="H140" s="102" t="s">
        <v>1916</v>
      </c>
      <c r="I140" s="102" t="s">
        <v>1892</v>
      </c>
      <c r="J140" s="102"/>
      <c r="K140" s="138"/>
    </row>
    <row r="141" spans="2:11" ht="15">
      <c r="B141" s="139"/>
      <c r="C141" s="140"/>
      <c r="D141" s="140"/>
      <c r="E141" s="140"/>
      <c r="F141" s="140"/>
      <c r="G141" s="140"/>
      <c r="H141" s="140"/>
      <c r="I141" s="140"/>
      <c r="J141" s="140"/>
      <c r="K141" s="141"/>
    </row>
    <row r="142" spans="2:11" ht="15">
      <c r="B142" s="99"/>
      <c r="C142" s="99"/>
      <c r="D142" s="99"/>
      <c r="E142" s="99"/>
      <c r="F142" s="128"/>
      <c r="G142" s="99"/>
      <c r="H142" s="99"/>
      <c r="I142" s="99"/>
      <c r="J142" s="99"/>
      <c r="K142" s="99"/>
    </row>
    <row r="143" spans="2:11" ht="13.5"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</row>
    <row r="144" spans="2:11" ht="13.5">
      <c r="B144" s="108"/>
      <c r="C144" s="109"/>
      <c r="D144" s="109"/>
      <c r="E144" s="109"/>
      <c r="F144" s="109"/>
      <c r="G144" s="109"/>
      <c r="H144" s="109"/>
      <c r="I144" s="109"/>
      <c r="J144" s="109"/>
      <c r="K144" s="110"/>
    </row>
    <row r="145" spans="2:11" ht="21">
      <c r="B145" s="111"/>
      <c r="C145" s="562" t="s">
        <v>1917</v>
      </c>
      <c r="D145" s="562"/>
      <c r="E145" s="562"/>
      <c r="F145" s="562"/>
      <c r="G145" s="562"/>
      <c r="H145" s="562"/>
      <c r="I145" s="562"/>
      <c r="J145" s="562"/>
      <c r="K145" s="112"/>
    </row>
    <row r="146" spans="2:11" ht="16.5">
      <c r="B146" s="111"/>
      <c r="C146" s="113" t="s">
        <v>5</v>
      </c>
      <c r="D146" s="113"/>
      <c r="E146" s="113"/>
      <c r="F146" s="113" t="s">
        <v>1852</v>
      </c>
      <c r="G146" s="114"/>
      <c r="H146" s="113" t="s">
        <v>1819</v>
      </c>
      <c r="I146" s="113" t="s">
        <v>1853</v>
      </c>
      <c r="J146" s="113" t="s">
        <v>1854</v>
      </c>
      <c r="K146" s="112"/>
    </row>
    <row r="147" spans="2:11" ht="16.5">
      <c r="B147" s="111"/>
      <c r="C147" s="115" t="s">
        <v>1855</v>
      </c>
      <c r="D147" s="115"/>
      <c r="E147" s="115"/>
      <c r="F147" s="116" t="s">
        <v>1856</v>
      </c>
      <c r="G147" s="117"/>
      <c r="H147" s="115"/>
      <c r="I147" s="115"/>
      <c r="J147" s="115" t="s">
        <v>1857</v>
      </c>
      <c r="K147" s="112"/>
    </row>
    <row r="148" spans="2:11" ht="15">
      <c r="B148" s="120"/>
      <c r="C148" s="118"/>
      <c r="D148" s="118"/>
      <c r="E148" s="118"/>
      <c r="F148" s="118"/>
      <c r="G148" s="102"/>
      <c r="H148" s="118"/>
      <c r="I148" s="118"/>
      <c r="J148" s="118"/>
      <c r="K148" s="138"/>
    </row>
    <row r="149" spans="2:11" ht="15">
      <c r="B149" s="120"/>
      <c r="C149" s="142" t="s">
        <v>38</v>
      </c>
      <c r="D149" s="102"/>
      <c r="E149" s="102"/>
      <c r="F149" s="143" t="s">
        <v>1858</v>
      </c>
      <c r="G149" s="102"/>
      <c r="H149" s="142" t="s">
        <v>1898</v>
      </c>
      <c r="I149" s="142" t="s">
        <v>1860</v>
      </c>
      <c r="J149" s="142">
        <v>120</v>
      </c>
      <c r="K149" s="138"/>
    </row>
    <row r="150" spans="2:11" ht="15">
      <c r="B150" s="120"/>
      <c r="C150" s="142" t="s">
        <v>1907</v>
      </c>
      <c r="D150" s="102"/>
      <c r="E150" s="102"/>
      <c r="F150" s="143" t="s">
        <v>1858</v>
      </c>
      <c r="G150" s="102"/>
      <c r="H150" s="142" t="s">
        <v>1918</v>
      </c>
      <c r="I150" s="142" t="s">
        <v>1860</v>
      </c>
      <c r="J150" s="142" t="s">
        <v>1909</v>
      </c>
      <c r="K150" s="138"/>
    </row>
    <row r="151" spans="2:11" ht="15">
      <c r="B151" s="120"/>
      <c r="C151" s="142" t="s">
        <v>1802</v>
      </c>
      <c r="D151" s="102"/>
      <c r="E151" s="102"/>
      <c r="F151" s="143" t="s">
        <v>1858</v>
      </c>
      <c r="G151" s="102"/>
      <c r="H151" s="142" t="s">
        <v>1919</v>
      </c>
      <c r="I151" s="142" t="s">
        <v>1860</v>
      </c>
      <c r="J151" s="142" t="s">
        <v>1909</v>
      </c>
      <c r="K151" s="138"/>
    </row>
    <row r="152" spans="2:11" ht="15">
      <c r="B152" s="120"/>
      <c r="C152" s="142" t="s">
        <v>1862</v>
      </c>
      <c r="D152" s="102"/>
      <c r="E152" s="102"/>
      <c r="F152" s="143" t="s">
        <v>1863</v>
      </c>
      <c r="G152" s="102"/>
      <c r="H152" s="142" t="s">
        <v>1898</v>
      </c>
      <c r="I152" s="142" t="s">
        <v>1860</v>
      </c>
      <c r="J152" s="142">
        <v>50</v>
      </c>
      <c r="K152" s="138"/>
    </row>
    <row r="153" spans="2:11" ht="15">
      <c r="B153" s="120"/>
      <c r="C153" s="142" t="s">
        <v>1865</v>
      </c>
      <c r="D153" s="102"/>
      <c r="E153" s="102"/>
      <c r="F153" s="143" t="s">
        <v>1858</v>
      </c>
      <c r="G153" s="102"/>
      <c r="H153" s="142" t="s">
        <v>1898</v>
      </c>
      <c r="I153" s="142" t="s">
        <v>1867</v>
      </c>
      <c r="J153" s="142"/>
      <c r="K153" s="138"/>
    </row>
    <row r="154" spans="2:11" ht="15">
      <c r="B154" s="120"/>
      <c r="C154" s="142" t="s">
        <v>1876</v>
      </c>
      <c r="D154" s="102"/>
      <c r="E154" s="102"/>
      <c r="F154" s="143" t="s">
        <v>1863</v>
      </c>
      <c r="G154" s="102"/>
      <c r="H154" s="142" t="s">
        <v>1898</v>
      </c>
      <c r="I154" s="142" t="s">
        <v>1860</v>
      </c>
      <c r="J154" s="142">
        <v>50</v>
      </c>
      <c r="K154" s="138"/>
    </row>
    <row r="155" spans="2:11" ht="15">
      <c r="B155" s="120"/>
      <c r="C155" s="142" t="s">
        <v>1884</v>
      </c>
      <c r="D155" s="102"/>
      <c r="E155" s="102"/>
      <c r="F155" s="143" t="s">
        <v>1863</v>
      </c>
      <c r="G155" s="102"/>
      <c r="H155" s="142" t="s">
        <v>1898</v>
      </c>
      <c r="I155" s="142" t="s">
        <v>1860</v>
      </c>
      <c r="J155" s="142">
        <v>50</v>
      </c>
      <c r="K155" s="138"/>
    </row>
    <row r="156" spans="2:11" ht="15">
      <c r="B156" s="120"/>
      <c r="C156" s="142" t="s">
        <v>1882</v>
      </c>
      <c r="D156" s="102"/>
      <c r="E156" s="102"/>
      <c r="F156" s="143" t="s">
        <v>1863</v>
      </c>
      <c r="G156" s="102"/>
      <c r="H156" s="142" t="s">
        <v>1898</v>
      </c>
      <c r="I156" s="142" t="s">
        <v>1860</v>
      </c>
      <c r="J156" s="142">
        <v>50</v>
      </c>
      <c r="K156" s="138"/>
    </row>
    <row r="157" spans="2:11" ht="15">
      <c r="B157" s="120"/>
      <c r="C157" s="142" t="s">
        <v>1920</v>
      </c>
      <c r="D157" s="102"/>
      <c r="E157" s="102"/>
      <c r="F157" s="143" t="s">
        <v>1858</v>
      </c>
      <c r="G157" s="102"/>
      <c r="H157" s="142" t="s">
        <v>1921</v>
      </c>
      <c r="I157" s="142" t="s">
        <v>1860</v>
      </c>
      <c r="J157" s="142" t="s">
        <v>1922</v>
      </c>
      <c r="K157" s="138"/>
    </row>
    <row r="158" spans="2:11" ht="15">
      <c r="B158" s="120"/>
      <c r="C158" s="142" t="s">
        <v>1</v>
      </c>
      <c r="D158" s="102"/>
      <c r="E158" s="102"/>
      <c r="F158" s="143" t="s">
        <v>1858</v>
      </c>
      <c r="G158" s="102"/>
      <c r="H158" s="142" t="s">
        <v>1923</v>
      </c>
      <c r="I158" s="142" t="s">
        <v>1892</v>
      </c>
      <c r="J158" s="142"/>
      <c r="K158" s="138"/>
    </row>
    <row r="159" spans="2:11" ht="15">
      <c r="B159" s="144"/>
      <c r="C159" s="126"/>
      <c r="D159" s="126"/>
      <c r="E159" s="126"/>
      <c r="F159" s="126"/>
      <c r="G159" s="126"/>
      <c r="H159" s="126"/>
      <c r="I159" s="126"/>
      <c r="J159" s="126"/>
      <c r="K159" s="145"/>
    </row>
    <row r="160" spans="2:11" ht="15">
      <c r="B160" s="99"/>
      <c r="C160" s="102"/>
      <c r="D160" s="102"/>
      <c r="E160" s="102"/>
      <c r="F160" s="119"/>
      <c r="G160" s="102"/>
      <c r="H160" s="102"/>
      <c r="I160" s="102"/>
      <c r="J160" s="102"/>
      <c r="K160" s="99"/>
    </row>
    <row r="161" spans="2:11" ht="13.5"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</row>
    <row r="162" spans="2:11" ht="13.5">
      <c r="B162" s="90"/>
      <c r="C162" s="91"/>
      <c r="D162" s="91"/>
      <c r="E162" s="91"/>
      <c r="F162" s="91"/>
      <c r="G162" s="91"/>
      <c r="H162" s="91"/>
      <c r="I162" s="91"/>
      <c r="J162" s="91"/>
      <c r="K162" s="92"/>
    </row>
    <row r="163" spans="2:11" ht="21">
      <c r="B163" s="93"/>
      <c r="C163" s="559" t="s">
        <v>1924</v>
      </c>
      <c r="D163" s="559"/>
      <c r="E163" s="559"/>
      <c r="F163" s="559"/>
      <c r="G163" s="559"/>
      <c r="H163" s="559"/>
      <c r="I163" s="559"/>
      <c r="J163" s="559"/>
      <c r="K163" s="94"/>
    </row>
    <row r="164" spans="2:11" ht="16.5">
      <c r="B164" s="93"/>
      <c r="C164" s="113" t="s">
        <v>5</v>
      </c>
      <c r="D164" s="113"/>
      <c r="E164" s="113"/>
      <c r="F164" s="113" t="s">
        <v>1852</v>
      </c>
      <c r="G164" s="146"/>
      <c r="H164" s="147" t="s">
        <v>1819</v>
      </c>
      <c r="I164" s="147" t="s">
        <v>1853</v>
      </c>
      <c r="J164" s="113" t="s">
        <v>1854</v>
      </c>
      <c r="K164" s="94"/>
    </row>
    <row r="165" spans="2:11" ht="16.5">
      <c r="B165" s="95"/>
      <c r="C165" s="115" t="s">
        <v>1855</v>
      </c>
      <c r="D165" s="115"/>
      <c r="E165" s="115"/>
      <c r="F165" s="116" t="s">
        <v>1856</v>
      </c>
      <c r="G165" s="148"/>
      <c r="H165" s="149"/>
      <c r="I165" s="149"/>
      <c r="J165" s="115" t="s">
        <v>1857</v>
      </c>
      <c r="K165" s="96"/>
    </row>
    <row r="166" spans="2:11" ht="15">
      <c r="B166" s="120"/>
      <c r="C166" s="118"/>
      <c r="D166" s="118"/>
      <c r="E166" s="118"/>
      <c r="F166" s="118"/>
      <c r="G166" s="102"/>
      <c r="H166" s="118"/>
      <c r="I166" s="118"/>
      <c r="J166" s="118"/>
      <c r="K166" s="138"/>
    </row>
    <row r="167" spans="2:11" ht="15">
      <c r="B167" s="120"/>
      <c r="C167" s="102" t="s">
        <v>38</v>
      </c>
      <c r="D167" s="102"/>
      <c r="E167" s="102"/>
      <c r="F167" s="119" t="s">
        <v>1858</v>
      </c>
      <c r="G167" s="102"/>
      <c r="H167" s="102" t="s">
        <v>1898</v>
      </c>
      <c r="I167" s="102" t="s">
        <v>1860</v>
      </c>
      <c r="J167" s="102">
        <v>120</v>
      </c>
      <c r="K167" s="138"/>
    </row>
    <row r="168" spans="2:11" ht="15">
      <c r="B168" s="120"/>
      <c r="C168" s="102" t="s">
        <v>1907</v>
      </c>
      <c r="D168" s="102"/>
      <c r="E168" s="102"/>
      <c r="F168" s="119" t="s">
        <v>1858</v>
      </c>
      <c r="G168" s="102"/>
      <c r="H168" s="102" t="s">
        <v>1908</v>
      </c>
      <c r="I168" s="102" t="s">
        <v>1860</v>
      </c>
      <c r="J168" s="102" t="s">
        <v>1909</v>
      </c>
      <c r="K168" s="138"/>
    </row>
    <row r="169" spans="2:11" ht="15">
      <c r="B169" s="120"/>
      <c r="C169" s="102" t="s">
        <v>1802</v>
      </c>
      <c r="D169" s="102"/>
      <c r="E169" s="102"/>
      <c r="F169" s="119" t="s">
        <v>1858</v>
      </c>
      <c r="G169" s="102"/>
      <c r="H169" s="102" t="s">
        <v>1925</v>
      </c>
      <c r="I169" s="102" t="s">
        <v>1860</v>
      </c>
      <c r="J169" s="102" t="s">
        <v>1909</v>
      </c>
      <c r="K169" s="138"/>
    </row>
    <row r="170" spans="2:11" ht="15">
      <c r="B170" s="120"/>
      <c r="C170" s="102" t="s">
        <v>1862</v>
      </c>
      <c r="D170" s="102"/>
      <c r="E170" s="102"/>
      <c r="F170" s="119" t="s">
        <v>1863</v>
      </c>
      <c r="G170" s="102"/>
      <c r="H170" s="102" t="s">
        <v>1925</v>
      </c>
      <c r="I170" s="102" t="s">
        <v>1860</v>
      </c>
      <c r="J170" s="102">
        <v>50</v>
      </c>
      <c r="K170" s="138"/>
    </row>
    <row r="171" spans="2:11" ht="15">
      <c r="B171" s="120"/>
      <c r="C171" s="102" t="s">
        <v>1865</v>
      </c>
      <c r="D171" s="102"/>
      <c r="E171" s="102"/>
      <c r="F171" s="119" t="s">
        <v>1858</v>
      </c>
      <c r="G171" s="102"/>
      <c r="H171" s="102" t="s">
        <v>1925</v>
      </c>
      <c r="I171" s="102" t="s">
        <v>1867</v>
      </c>
      <c r="J171" s="102"/>
      <c r="K171" s="138"/>
    </row>
    <row r="172" spans="2:11" ht="15">
      <c r="B172" s="120"/>
      <c r="C172" s="102" t="s">
        <v>1876</v>
      </c>
      <c r="D172" s="102"/>
      <c r="E172" s="102"/>
      <c r="F172" s="119" t="s">
        <v>1863</v>
      </c>
      <c r="G172" s="102"/>
      <c r="H172" s="102" t="s">
        <v>1925</v>
      </c>
      <c r="I172" s="102" t="s">
        <v>1860</v>
      </c>
      <c r="J172" s="102">
        <v>50</v>
      </c>
      <c r="K172" s="138"/>
    </row>
    <row r="173" spans="2:11" ht="15">
      <c r="B173" s="120"/>
      <c r="C173" s="102" t="s">
        <v>1884</v>
      </c>
      <c r="D173" s="102"/>
      <c r="E173" s="102"/>
      <c r="F173" s="119" t="s">
        <v>1863</v>
      </c>
      <c r="G173" s="102"/>
      <c r="H173" s="102" t="s">
        <v>1925</v>
      </c>
      <c r="I173" s="102" t="s">
        <v>1860</v>
      </c>
      <c r="J173" s="102">
        <v>50</v>
      </c>
      <c r="K173" s="138"/>
    </row>
    <row r="174" spans="2:11" ht="15">
      <c r="B174" s="120"/>
      <c r="C174" s="102" t="s">
        <v>1882</v>
      </c>
      <c r="D174" s="102"/>
      <c r="E174" s="102"/>
      <c r="F174" s="119" t="s">
        <v>1863</v>
      </c>
      <c r="G174" s="102"/>
      <c r="H174" s="102" t="s">
        <v>1925</v>
      </c>
      <c r="I174" s="102" t="s">
        <v>1860</v>
      </c>
      <c r="J174" s="102">
        <v>50</v>
      </c>
      <c r="K174" s="138"/>
    </row>
    <row r="175" spans="2:11" ht="15">
      <c r="B175" s="120"/>
      <c r="C175" s="102" t="s">
        <v>1813</v>
      </c>
      <c r="D175" s="102"/>
      <c r="E175" s="102"/>
      <c r="F175" s="119" t="s">
        <v>1858</v>
      </c>
      <c r="G175" s="102"/>
      <c r="H175" s="102" t="s">
        <v>1926</v>
      </c>
      <c r="I175" s="102" t="s">
        <v>1927</v>
      </c>
      <c r="J175" s="102"/>
      <c r="K175" s="138"/>
    </row>
    <row r="176" spans="2:11" ht="15">
      <c r="B176" s="120"/>
      <c r="C176" s="102" t="s">
        <v>1853</v>
      </c>
      <c r="D176" s="102"/>
      <c r="E176" s="102"/>
      <c r="F176" s="119" t="s">
        <v>1858</v>
      </c>
      <c r="G176" s="102"/>
      <c r="H176" s="102" t="s">
        <v>1928</v>
      </c>
      <c r="I176" s="102" t="s">
        <v>1929</v>
      </c>
      <c r="J176" s="102">
        <v>1</v>
      </c>
      <c r="K176" s="138"/>
    </row>
    <row r="177" spans="2:11" ht="15">
      <c r="B177" s="120"/>
      <c r="C177" s="102" t="s">
        <v>1817</v>
      </c>
      <c r="D177" s="102"/>
      <c r="E177" s="102"/>
      <c r="F177" s="119" t="s">
        <v>1858</v>
      </c>
      <c r="G177" s="102"/>
      <c r="H177" s="102" t="s">
        <v>1930</v>
      </c>
      <c r="I177" s="102" t="s">
        <v>1860</v>
      </c>
      <c r="J177" s="102">
        <v>20</v>
      </c>
      <c r="K177" s="138"/>
    </row>
    <row r="178" spans="2:11" ht="15">
      <c r="B178" s="120"/>
      <c r="C178" s="102" t="s">
        <v>1819</v>
      </c>
      <c r="D178" s="102"/>
      <c r="E178" s="102"/>
      <c r="F178" s="119" t="s">
        <v>1858</v>
      </c>
      <c r="G178" s="102"/>
      <c r="H178" s="102" t="s">
        <v>1931</v>
      </c>
      <c r="I178" s="102" t="s">
        <v>1860</v>
      </c>
      <c r="J178" s="102">
        <v>255</v>
      </c>
      <c r="K178" s="138"/>
    </row>
    <row r="179" spans="2:11" ht="15">
      <c r="B179" s="120"/>
      <c r="C179" s="102" t="s">
        <v>102</v>
      </c>
      <c r="D179" s="102"/>
      <c r="E179" s="102"/>
      <c r="F179" s="119" t="s">
        <v>1858</v>
      </c>
      <c r="G179" s="102"/>
      <c r="H179" s="102" t="s">
        <v>1821</v>
      </c>
      <c r="I179" s="102" t="s">
        <v>1860</v>
      </c>
      <c r="J179" s="102">
        <v>10</v>
      </c>
      <c r="K179" s="138"/>
    </row>
    <row r="180" spans="2:11" ht="15">
      <c r="B180" s="120"/>
      <c r="C180" s="102" t="s">
        <v>103</v>
      </c>
      <c r="D180" s="102"/>
      <c r="E180" s="102"/>
      <c r="F180" s="119" t="s">
        <v>1858</v>
      </c>
      <c r="G180" s="102"/>
      <c r="H180" s="102" t="s">
        <v>1932</v>
      </c>
      <c r="I180" s="102" t="s">
        <v>1892</v>
      </c>
      <c r="J180" s="102"/>
      <c r="K180" s="138"/>
    </row>
    <row r="181" spans="2:11" ht="15">
      <c r="B181" s="120"/>
      <c r="C181" s="102" t="s">
        <v>1933</v>
      </c>
      <c r="D181" s="102"/>
      <c r="E181" s="102"/>
      <c r="F181" s="119" t="s">
        <v>1858</v>
      </c>
      <c r="G181" s="102"/>
      <c r="H181" s="102" t="s">
        <v>1934</v>
      </c>
      <c r="I181" s="102" t="s">
        <v>1892</v>
      </c>
      <c r="J181" s="102"/>
      <c r="K181" s="138"/>
    </row>
    <row r="182" spans="2:11" ht="15">
      <c r="B182" s="120"/>
      <c r="C182" s="102" t="s">
        <v>1</v>
      </c>
      <c r="D182" s="102"/>
      <c r="E182" s="102"/>
      <c r="F182" s="119" t="s">
        <v>1858</v>
      </c>
      <c r="G182" s="102"/>
      <c r="H182" s="102" t="s">
        <v>1935</v>
      </c>
      <c r="I182" s="102" t="s">
        <v>1892</v>
      </c>
      <c r="J182" s="102"/>
      <c r="K182" s="138"/>
    </row>
    <row r="183" spans="2:11" ht="15">
      <c r="B183" s="120"/>
      <c r="C183" s="102" t="s">
        <v>1828</v>
      </c>
      <c r="D183" s="102"/>
      <c r="E183" s="102"/>
      <c r="F183" s="119" t="s">
        <v>1863</v>
      </c>
      <c r="G183" s="102"/>
      <c r="H183" s="102" t="s">
        <v>1936</v>
      </c>
      <c r="I183" s="102" t="s">
        <v>1860</v>
      </c>
      <c r="J183" s="102">
        <v>50</v>
      </c>
      <c r="K183" s="138"/>
    </row>
    <row r="184" spans="2:11" ht="15">
      <c r="B184" s="120"/>
      <c r="C184" s="102" t="s">
        <v>1937</v>
      </c>
      <c r="D184" s="102"/>
      <c r="E184" s="102"/>
      <c r="F184" s="119" t="s">
        <v>1863</v>
      </c>
      <c r="G184" s="102"/>
      <c r="H184" s="102" t="s">
        <v>1938</v>
      </c>
      <c r="I184" s="102" t="s">
        <v>1939</v>
      </c>
      <c r="J184" s="102"/>
      <c r="K184" s="138"/>
    </row>
    <row r="185" spans="2:11" ht="15">
      <c r="B185" s="120"/>
      <c r="C185" s="102" t="s">
        <v>1940</v>
      </c>
      <c r="D185" s="102"/>
      <c r="E185" s="102"/>
      <c r="F185" s="119" t="s">
        <v>1863</v>
      </c>
      <c r="G185" s="102"/>
      <c r="H185" s="102" t="s">
        <v>1941</v>
      </c>
      <c r="I185" s="102" t="s">
        <v>1939</v>
      </c>
      <c r="J185" s="102"/>
      <c r="K185" s="138"/>
    </row>
    <row r="186" spans="2:11" ht="15">
      <c r="B186" s="120"/>
      <c r="C186" s="102" t="s">
        <v>1942</v>
      </c>
      <c r="D186" s="102"/>
      <c r="E186" s="102"/>
      <c r="F186" s="119" t="s">
        <v>1863</v>
      </c>
      <c r="G186" s="102"/>
      <c r="H186" s="102" t="s">
        <v>1943</v>
      </c>
      <c r="I186" s="102" t="s">
        <v>1939</v>
      </c>
      <c r="J186" s="102"/>
      <c r="K186" s="138"/>
    </row>
    <row r="187" spans="2:11" ht="15">
      <c r="B187" s="120"/>
      <c r="C187" s="89" t="s">
        <v>1944</v>
      </c>
      <c r="D187" s="102"/>
      <c r="E187" s="102"/>
      <c r="F187" s="119" t="s">
        <v>1863</v>
      </c>
      <c r="G187" s="102"/>
      <c r="H187" s="102" t="s">
        <v>1945</v>
      </c>
      <c r="I187" s="102" t="s">
        <v>1946</v>
      </c>
      <c r="J187" s="150" t="s">
        <v>1947</v>
      </c>
      <c r="K187" s="138"/>
    </row>
    <row r="188" spans="2:11" ht="15">
      <c r="B188" s="144"/>
      <c r="C188" s="151"/>
      <c r="D188" s="126"/>
      <c r="E188" s="126"/>
      <c r="F188" s="126"/>
      <c r="G188" s="126"/>
      <c r="H188" s="126"/>
      <c r="I188" s="126"/>
      <c r="J188" s="126"/>
      <c r="K188" s="145"/>
    </row>
    <row r="189" spans="2:11" ht="15">
      <c r="B189" s="152"/>
      <c r="C189" s="153"/>
      <c r="D189" s="153"/>
      <c r="E189" s="153"/>
      <c r="F189" s="154"/>
      <c r="G189" s="102"/>
      <c r="H189" s="102"/>
      <c r="I189" s="102"/>
      <c r="J189" s="102"/>
      <c r="K189" s="99"/>
    </row>
    <row r="190" spans="2:11" ht="15">
      <c r="B190" s="99"/>
      <c r="C190" s="102"/>
      <c r="D190" s="102"/>
      <c r="E190" s="102"/>
      <c r="F190" s="119"/>
      <c r="G190" s="102"/>
      <c r="H190" s="102"/>
      <c r="I190" s="102"/>
      <c r="J190" s="102"/>
      <c r="K190" s="99"/>
    </row>
    <row r="191" spans="2:11" ht="13.5"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</row>
    <row r="192" spans="2:11" ht="13.5">
      <c r="B192" s="90"/>
      <c r="C192" s="91"/>
      <c r="D192" s="91"/>
      <c r="E192" s="91"/>
      <c r="F192" s="91"/>
      <c r="G192" s="91"/>
      <c r="H192" s="91"/>
      <c r="I192" s="91"/>
      <c r="J192" s="91"/>
      <c r="K192" s="92"/>
    </row>
    <row r="193" spans="2:11" ht="21">
      <c r="B193" s="93"/>
      <c r="C193" s="559" t="s">
        <v>1948</v>
      </c>
      <c r="D193" s="559"/>
      <c r="E193" s="559"/>
      <c r="F193" s="559"/>
      <c r="G193" s="559"/>
      <c r="H193" s="559"/>
      <c r="I193" s="559"/>
      <c r="J193" s="559"/>
      <c r="K193" s="94"/>
    </row>
    <row r="194" spans="2:11" ht="16.5">
      <c r="B194" s="93"/>
      <c r="C194" s="155" t="s">
        <v>1949</v>
      </c>
      <c r="D194" s="155"/>
      <c r="E194" s="155"/>
      <c r="F194" s="155" t="s">
        <v>1950</v>
      </c>
      <c r="G194" s="156"/>
      <c r="H194" s="564" t="s">
        <v>1951</v>
      </c>
      <c r="I194" s="564"/>
      <c r="J194" s="564"/>
      <c r="K194" s="94"/>
    </row>
    <row r="195" spans="2:11" ht="15">
      <c r="B195" s="120"/>
      <c r="C195" s="118"/>
      <c r="D195" s="118"/>
      <c r="E195" s="118"/>
      <c r="F195" s="118"/>
      <c r="G195" s="102"/>
      <c r="H195" s="118"/>
      <c r="I195" s="118"/>
      <c r="J195" s="118"/>
      <c r="K195" s="138"/>
    </row>
    <row r="196" spans="2:11" ht="15">
      <c r="B196" s="120"/>
      <c r="C196" s="102" t="s">
        <v>1952</v>
      </c>
      <c r="D196" s="102"/>
      <c r="E196" s="102"/>
      <c r="F196" s="119" t="s">
        <v>1953</v>
      </c>
      <c r="G196" s="102"/>
      <c r="H196" s="561" t="s">
        <v>1954</v>
      </c>
      <c r="I196" s="561"/>
      <c r="J196" s="561"/>
      <c r="K196" s="138"/>
    </row>
    <row r="197" spans="2:11" ht="15">
      <c r="B197" s="120"/>
      <c r="C197" s="124"/>
      <c r="D197" s="102"/>
      <c r="E197" s="102"/>
      <c r="F197" s="119" t="s">
        <v>1955</v>
      </c>
      <c r="G197" s="102"/>
      <c r="H197" s="561" t="s">
        <v>1956</v>
      </c>
      <c r="I197" s="561"/>
      <c r="J197" s="561"/>
      <c r="K197" s="138"/>
    </row>
    <row r="198" spans="2:11" ht="15">
      <c r="B198" s="120"/>
      <c r="C198" s="124"/>
      <c r="D198" s="102"/>
      <c r="E198" s="102"/>
      <c r="F198" s="119" t="s">
        <v>1957</v>
      </c>
      <c r="G198" s="102"/>
      <c r="H198" s="561" t="s">
        <v>1958</v>
      </c>
      <c r="I198" s="561"/>
      <c r="J198" s="561"/>
      <c r="K198" s="138"/>
    </row>
    <row r="199" spans="2:11" ht="15">
      <c r="B199" s="120"/>
      <c r="C199" s="102"/>
      <c r="D199" s="102"/>
      <c r="E199" s="102"/>
      <c r="F199" s="119" t="s">
        <v>1959</v>
      </c>
      <c r="G199" s="102"/>
      <c r="H199" s="561" t="s">
        <v>1960</v>
      </c>
      <c r="I199" s="561"/>
      <c r="J199" s="561"/>
      <c r="K199" s="138"/>
    </row>
    <row r="200" spans="2:11" ht="15">
      <c r="B200" s="120"/>
      <c r="C200" s="102"/>
      <c r="D200" s="102"/>
      <c r="E200" s="102"/>
      <c r="F200" s="119" t="s">
        <v>1961</v>
      </c>
      <c r="G200" s="102"/>
      <c r="H200" s="561" t="s">
        <v>1962</v>
      </c>
      <c r="I200" s="561"/>
      <c r="J200" s="561"/>
      <c r="K200" s="138"/>
    </row>
    <row r="201" spans="2:11" ht="15">
      <c r="B201" s="120"/>
      <c r="C201" s="102"/>
      <c r="D201" s="102"/>
      <c r="E201" s="102"/>
      <c r="F201" s="119"/>
      <c r="G201" s="102"/>
      <c r="H201" s="102"/>
      <c r="I201" s="102"/>
      <c r="J201" s="102"/>
      <c r="K201" s="138"/>
    </row>
    <row r="202" spans="2:11" ht="15">
      <c r="B202" s="120"/>
      <c r="C202" s="102" t="s">
        <v>1905</v>
      </c>
      <c r="D202" s="102"/>
      <c r="E202" s="102"/>
      <c r="F202" s="119" t="s">
        <v>96</v>
      </c>
      <c r="G202" s="102"/>
      <c r="H202" s="561" t="s">
        <v>1963</v>
      </c>
      <c r="I202" s="561"/>
      <c r="J202" s="561"/>
      <c r="K202" s="138"/>
    </row>
    <row r="203" spans="2:11" ht="15">
      <c r="B203" s="120"/>
      <c r="C203" s="124"/>
      <c r="D203" s="102"/>
      <c r="E203" s="102"/>
      <c r="F203" s="119" t="s">
        <v>1797</v>
      </c>
      <c r="G203" s="102"/>
      <c r="H203" s="561" t="s">
        <v>1798</v>
      </c>
      <c r="I203" s="561"/>
      <c r="J203" s="561"/>
      <c r="K203" s="138"/>
    </row>
    <row r="204" spans="2:11" ht="15">
      <c r="B204" s="120"/>
      <c r="C204" s="102"/>
      <c r="D204" s="102"/>
      <c r="E204" s="102"/>
      <c r="F204" s="119" t="s">
        <v>1795</v>
      </c>
      <c r="G204" s="102"/>
      <c r="H204" s="561" t="s">
        <v>1964</v>
      </c>
      <c r="I204" s="561"/>
      <c r="J204" s="561"/>
      <c r="K204" s="138"/>
    </row>
    <row r="205" spans="2:11" ht="15">
      <c r="B205" s="157"/>
      <c r="C205" s="124"/>
      <c r="D205" s="124"/>
      <c r="E205" s="124"/>
      <c r="F205" s="119" t="s">
        <v>1799</v>
      </c>
      <c r="G205" s="107"/>
      <c r="H205" s="565" t="s">
        <v>1800</v>
      </c>
      <c r="I205" s="565"/>
      <c r="J205" s="565"/>
      <c r="K205" s="158"/>
    </row>
    <row r="206" spans="2:11" ht="15">
      <c r="B206" s="157"/>
      <c r="C206" s="124"/>
      <c r="D206" s="124"/>
      <c r="E206" s="124"/>
      <c r="F206" s="119" t="s">
        <v>1801</v>
      </c>
      <c r="G206" s="107"/>
      <c r="H206" s="565" t="s">
        <v>26</v>
      </c>
      <c r="I206" s="565"/>
      <c r="J206" s="565"/>
      <c r="K206" s="158"/>
    </row>
    <row r="207" spans="2:11" ht="13.5">
      <c r="B207" s="157"/>
      <c r="C207" s="124"/>
      <c r="D207" s="124"/>
      <c r="E207" s="124"/>
      <c r="F207" s="159"/>
      <c r="G207" s="107"/>
      <c r="H207" s="160"/>
      <c r="I207" s="160"/>
      <c r="J207" s="160"/>
      <c r="K207" s="158"/>
    </row>
    <row r="208" spans="2:11" ht="15">
      <c r="B208" s="157"/>
      <c r="C208" s="102" t="s">
        <v>1929</v>
      </c>
      <c r="D208" s="124"/>
      <c r="E208" s="124"/>
      <c r="F208" s="119">
        <v>1</v>
      </c>
      <c r="G208" s="107"/>
      <c r="H208" s="565" t="s">
        <v>1965</v>
      </c>
      <c r="I208" s="565"/>
      <c r="J208" s="565"/>
      <c r="K208" s="158"/>
    </row>
    <row r="209" spans="2:11" ht="15">
      <c r="B209" s="157"/>
      <c r="C209" s="124"/>
      <c r="D209" s="124"/>
      <c r="E209" s="124"/>
      <c r="F209" s="119">
        <v>2</v>
      </c>
      <c r="G209" s="107"/>
      <c r="H209" s="565" t="s">
        <v>1966</v>
      </c>
      <c r="I209" s="565"/>
      <c r="J209" s="565"/>
      <c r="K209" s="158"/>
    </row>
    <row r="210" spans="2:11" ht="15">
      <c r="B210" s="157"/>
      <c r="C210" s="124"/>
      <c r="D210" s="124"/>
      <c r="E210" s="124"/>
      <c r="F210" s="119">
        <v>3</v>
      </c>
      <c r="G210" s="107"/>
      <c r="H210" s="565" t="s">
        <v>1967</v>
      </c>
      <c r="I210" s="565"/>
      <c r="J210" s="565"/>
      <c r="K210" s="158"/>
    </row>
    <row r="211" spans="2:11" ht="15">
      <c r="B211" s="157"/>
      <c r="C211" s="124"/>
      <c r="D211" s="124"/>
      <c r="E211" s="124"/>
      <c r="F211" s="119">
        <v>4</v>
      </c>
      <c r="G211" s="107"/>
      <c r="H211" s="565" t="s">
        <v>1968</v>
      </c>
      <c r="I211" s="565"/>
      <c r="J211" s="565"/>
      <c r="K211" s="158"/>
    </row>
    <row r="212" spans="2:11" ht="13.5">
      <c r="B212" s="161"/>
      <c r="C212" s="162"/>
      <c r="D212" s="162"/>
      <c r="E212" s="162"/>
      <c r="F212" s="162"/>
      <c r="G212" s="162"/>
      <c r="H212" s="162"/>
      <c r="I212" s="162"/>
      <c r="J212" s="162"/>
      <c r="K212" s="163"/>
    </row>
  </sheetData>
  <mergeCells count="77">
    <mergeCell ref="H208:J208"/>
    <mergeCell ref="H209:J209"/>
    <mergeCell ref="H210:J210"/>
    <mergeCell ref="H211:J211"/>
    <mergeCell ref="H205:J205"/>
    <mergeCell ref="C163:J163"/>
    <mergeCell ref="C193:J193"/>
    <mergeCell ref="H194:J194"/>
    <mergeCell ref="H206:J206"/>
    <mergeCell ref="F18:J18"/>
    <mergeCell ref="F19:J19"/>
    <mergeCell ref="F20:J20"/>
    <mergeCell ref="D59:J59"/>
    <mergeCell ref="E46:J46"/>
    <mergeCell ref="E47:J47"/>
    <mergeCell ref="E48:J48"/>
    <mergeCell ref="H197:J197"/>
    <mergeCell ref="H198:J198"/>
    <mergeCell ref="H199:J199"/>
    <mergeCell ref="H200:J200"/>
    <mergeCell ref="D32:J32"/>
    <mergeCell ref="H202:J202"/>
    <mergeCell ref="H203:J203"/>
    <mergeCell ref="H204:J204"/>
    <mergeCell ref="C145:J145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H196:J196"/>
    <mergeCell ref="D57:J57"/>
    <mergeCell ref="D58:J58"/>
    <mergeCell ref="D45:J45"/>
    <mergeCell ref="D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D49:J49"/>
    <mergeCell ref="C50:J50"/>
    <mergeCell ref="C23:J23"/>
    <mergeCell ref="C24:J24"/>
    <mergeCell ref="D25:J25"/>
    <mergeCell ref="D26:J26"/>
    <mergeCell ref="D56:J56"/>
    <mergeCell ref="C52:J52"/>
    <mergeCell ref="C53:J53"/>
    <mergeCell ref="C55:J55"/>
    <mergeCell ref="D28:J28"/>
    <mergeCell ref="D29:J29"/>
    <mergeCell ref="D31:J31"/>
    <mergeCell ref="F21:J21"/>
    <mergeCell ref="F17:J17"/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</mergeCells>
  <pageMargins left="0.7" right="0.7" top="0.78740157499999996" bottom="0.78740157499999996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47</vt:i4>
      </vt:variant>
    </vt:vector>
  </HeadingPairs>
  <TitlesOfParts>
    <vt:vector size="57" baseType="lpstr">
      <vt:lpstr>Stavba</vt:lpstr>
      <vt:lpstr>VzorPolozky</vt:lpstr>
      <vt:lpstr>rekapitulace</vt:lpstr>
      <vt:lpstr>stavební část</vt:lpstr>
      <vt:lpstr>ZTI</vt:lpstr>
      <vt:lpstr>vytápění</vt:lpstr>
      <vt:lpstr>silnoproud</vt:lpstr>
      <vt:lpstr>slaboproud</vt:lpstr>
      <vt:lpstr>VRN</vt:lpstr>
      <vt:lpstr>pokyny pro výplň</vt:lpstr>
      <vt:lpstr>CenaCelkem</vt:lpstr>
      <vt:lpstr>CenaCelkemBezDPH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'stavební část'!Názvy_tisku</vt:lpstr>
      <vt:lpstr>oadresa</vt:lpstr>
      <vt:lpstr>Stavba!Objednatel</vt:lpstr>
      <vt:lpstr>Stavba!Objekt</vt:lpstr>
      <vt:lpstr>Stavba!Oblast_tisku</vt:lpstr>
      <vt:lpstr>'stavební část'!Oblast_tisku</vt:lpstr>
      <vt:lpstr>VRN!Oblast_tisku</vt:lpstr>
      <vt:lpstr>vytápění!Oblast_tisku</vt:lpstr>
      <vt:lpstr>ZTI!Oblast_tisku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ZakladDPHZakl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Ondra</dc:creator>
  <cp:lastModifiedBy>Ondra</cp:lastModifiedBy>
  <cp:lastPrinted>2019-03-19T12:27:02Z</cp:lastPrinted>
  <dcterms:created xsi:type="dcterms:W3CDTF">2009-04-08T07:15:50Z</dcterms:created>
  <dcterms:modified xsi:type="dcterms:W3CDTF">2025-04-04T16:44:47Z</dcterms:modified>
</cp:coreProperties>
</file>