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16" yWindow="65416" windowWidth="29040" windowHeight="17640" tabRatio="896" activeTab="1"/>
  </bookViews>
  <sheets>
    <sheet name="Rekapitulace" sheetId="55" r:id="rId1"/>
    <sheet name="Zař. č. 1" sheetId="1" r:id="rId2"/>
    <sheet name="Zař. č. 2" sheetId="50" r:id="rId3"/>
    <sheet name="Zař. č. 3" sheetId="15" r:id="rId4"/>
    <sheet name="Zař. č. 4" sheetId="42" r:id="rId5"/>
    <sheet name="Zař. č. 5" sheetId="43" r:id="rId6"/>
  </sheets>
  <definedNames/>
  <calcPr calcId="181029"/>
</workbook>
</file>

<file path=xl/sharedStrings.xml><?xml version="1.0" encoding="utf-8"?>
<sst xmlns="http://schemas.openxmlformats.org/spreadsheetml/2006/main" count="494" uniqueCount="170">
  <si>
    <t>Akce:</t>
  </si>
  <si>
    <t>Název, popis</t>
  </si>
  <si>
    <t>Jednotka</t>
  </si>
  <si>
    <t>Zařízení č. 1 - Celkem:</t>
  </si>
  <si>
    <t>Název zařízení</t>
  </si>
  <si>
    <t>Náklady</t>
  </si>
  <si>
    <t>1.</t>
  </si>
  <si>
    <t>2.</t>
  </si>
  <si>
    <t>3.</t>
  </si>
  <si>
    <t>4.</t>
  </si>
  <si>
    <t>5.</t>
  </si>
  <si>
    <t>Náklady celkem:</t>
  </si>
  <si>
    <t>VZDUCHOTECHNIKA</t>
  </si>
  <si>
    <t xml:space="preserve">Montážní materiál: </t>
  </si>
  <si>
    <t>Náklady celkem - Celkem včetně DPH:</t>
  </si>
  <si>
    <t>ocelové hmoždinky, pomocné konstrukce, samolepící pásky, těsnící materiál.</t>
  </si>
  <si>
    <t>DPH (Daň z přidané hodnoty) - 21 %</t>
  </si>
  <si>
    <t>Kg.</t>
  </si>
  <si>
    <t>-</t>
  </si>
  <si>
    <t>celkem</t>
  </si>
  <si>
    <t>Dodávková cena:</t>
  </si>
  <si>
    <t>jedn.</t>
  </si>
  <si>
    <t>Montážní cena:</t>
  </si>
  <si>
    <t>Pozice</t>
  </si>
  <si>
    <t>Mezisoučty:</t>
  </si>
  <si>
    <t>Doprava:</t>
  </si>
  <si>
    <t>Zaregulování, provozní zkoušky, spuštění zařízení:</t>
  </si>
  <si>
    <t>Spojovací materiál - šrouby, matice, podložky, závěsy, závitové tyče,</t>
  </si>
  <si>
    <t>Zařízení č. :</t>
  </si>
  <si>
    <t>Počet</t>
  </si>
  <si>
    <t>Rekapitulace nákladů</t>
  </si>
  <si>
    <t>Zařízení č. 2 - Celkem:</t>
  </si>
  <si>
    <t>Zařízení č. 2 - Dodávka / Montáž:</t>
  </si>
  <si>
    <t>Zařízení č. 1 - Dodávka / Montáž:</t>
  </si>
  <si>
    <t>Zařízení č. 3 - Dodávka / Montáž:</t>
  </si>
  <si>
    <t>Zařízení č. 3 - Celkem:</t>
  </si>
  <si>
    <t>Zařízení č. 4 - Dodávka / Montáž:</t>
  </si>
  <si>
    <t>Zařízení č. 4 - Celkem:</t>
  </si>
  <si>
    <t>Zařízení č. 5 - Dodávka / Montáž:</t>
  </si>
  <si>
    <t>Zařízení č. 5 - Celkem:</t>
  </si>
  <si>
    <t>Soubor</t>
  </si>
  <si>
    <t>Jednotka musí splňovat podmínky "Nařízení komise EU č. 1253/2014",</t>
  </si>
  <si>
    <t xml:space="preserve">kterou se provádí směrnice Evropského parlamentu a Rady 2009/125/ES </t>
  </si>
  <si>
    <t>(Ekodesign větracích jednotek)</t>
  </si>
  <si>
    <t>Filtrace přiváděného vzduchu: F7</t>
  </si>
  <si>
    <t>Filtrace odtahovaného vzduchu: M5</t>
  </si>
  <si>
    <t>1A</t>
  </si>
  <si>
    <t>Provedení - rozvaděč osazen přímo na jednotce</t>
  </si>
  <si>
    <t>1 - Pavilon 1 - kanceláře</t>
  </si>
  <si>
    <t>Typ: DUPLEX 500 Multi</t>
  </si>
  <si>
    <t>Rozměry: 1600 x 765 x 384 mm (D x Š x V)</t>
  </si>
  <si>
    <t>Hmotnost: m = 101 kg</t>
  </si>
  <si>
    <t>Při externí tlakové ztrátě: p = 200 Pa</t>
  </si>
  <si>
    <t>Motory - provedení EC (regulace 0-10V); U= 230 V</t>
  </si>
  <si>
    <r>
      <t>Elektrický příkon - přípojná hodnota motorů: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2x 0,17 = 0,34 KW </t>
    </r>
  </si>
  <si>
    <t>Rekuperace: Deskový protiproudý výměník - účinnost min. 80%</t>
  </si>
  <si>
    <r>
      <t>Elektrický ohřev - tepelný výkon: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1,8 KW (po odečtení zpět. získ. tepla)</t>
    </r>
  </si>
  <si>
    <t>Typ: RD5</t>
  </si>
  <si>
    <r>
      <t>Množství přívodního vzduchu: Q = 500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</si>
  <si>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Množství odváděného vzduchu: Q =  500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</si>
  <si>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t>Zařízení obsahuje: Rozvaděč MaR, řídící jednotku, veškerá čidla a servopohony</t>
  </si>
  <si>
    <t>Typ: DUPLEX 1500 Multi Eco</t>
  </si>
  <si>
    <t>Rozměry: 2300 x 1600 x 455 mm (D x Š x V)</t>
  </si>
  <si>
    <t>Hmotnost: m = 284 kg</t>
  </si>
  <si>
    <r>
      <t>Množství přívodního vzduchu: Q = 1100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</si>
  <si>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t>Při externí tlakové ztrátě: p = 250 Pa</t>
  </si>
  <si>
    <r>
      <t>Množství odváděného vzduchu: Q =  1100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</si>
  <si>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Elektrický příkon - přípojná hodnota motorů: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2x 0,78 = 1,56 KW </t>
    </r>
  </si>
  <si>
    <r>
      <t>Elektrický ohřev - tepelný výkon: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2,1 KW (po odečtení zpět. získ. tepla)</t>
    </r>
  </si>
  <si>
    <t>Rekuperace: Deskový protiproudý výměník - účinnost min. 85%</t>
  </si>
  <si>
    <t>Typ: DUPLEX 800 Multi Eco</t>
  </si>
  <si>
    <t>Hmotnost: m = 125 kg</t>
  </si>
  <si>
    <t>Rozměry: 1800 x 970 x 384 mm (D x Š x V)</t>
  </si>
  <si>
    <r>
      <t>Množství přívodního vzduchu: Q = 650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</si>
  <si>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Množství odváděného vzduchu: Q =  650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</si>
  <si>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Elektrický příkon - přípojná hodnota motorů: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2x 0,385 = 0,77 KW </t>
    </r>
  </si>
  <si>
    <t>Typ: DUPLEX 370 EC5.CP</t>
  </si>
  <si>
    <t>Hmotnost: m = 58 kg</t>
  </si>
  <si>
    <t>Rozměry: 1116 x 930 x 290 mm (D x Š x V)</t>
  </si>
  <si>
    <r>
      <t>Množství přívodního vzduchu: Q = 200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</si>
  <si>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Množství odváděného vzduchu: Q =  200 m</t>
    </r>
    <r>
      <rPr>
        <sz val="11"/>
        <rFont val="Times New Roman"/>
        <family val="1"/>
      </rPr>
      <t>³</t>
    </r>
    <r>
      <rPr>
        <sz val="11"/>
        <rFont val="Times New Roman CE"/>
        <family val="1"/>
      </rPr>
      <t>/hod.</t>
    </r>
  </si>
  <si>
    <r>
      <t>Elektrický příkon - přípojná hodnota motorů: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2x 0,12 = 0,24 KW </t>
    </r>
  </si>
  <si>
    <r>
      <t>Elektrický ohřev - tepelný výkon: P</t>
    </r>
    <r>
      <rPr>
        <vertAlign val="subscript"/>
        <sz val="11"/>
        <rFont val="Times New Roman CE"/>
        <family val="1"/>
      </rPr>
      <t>E</t>
    </r>
    <r>
      <rPr>
        <sz val="11"/>
        <rFont val="Times New Roman CE"/>
        <family val="1"/>
      </rPr>
      <t xml:space="preserve"> = 0,5 KW (po odečtení zpět. získ. tepla)</t>
    </r>
  </si>
  <si>
    <t>Rekuperace: Deskový protiproudý výměník - účinnost min. 87%</t>
  </si>
  <si>
    <t>Provedení: 31/1 - vnitřní, horizontální - všechna hrdla s vývodem do stran</t>
  </si>
  <si>
    <t>Provedení: 30/0 - vnitřní, horizontální - všechna hrdla s vývodem do stran</t>
  </si>
  <si>
    <t>typ: MAA 250 / 900</t>
  </si>
  <si>
    <t>Ks.</t>
  </si>
  <si>
    <t>typ: MAA 355 / 900</t>
  </si>
  <si>
    <t>typ: MAA 315 / 900</t>
  </si>
  <si>
    <t>typ: MAA 200 / 900</t>
  </si>
  <si>
    <t>Čtyřhranné potrubí:</t>
  </si>
  <si>
    <t>Čtyřhranné potrubí skupiny I. zhotovené z ocelového pozinkovaného plechu,</t>
  </si>
  <si>
    <t>Spojovaného přírubami zhotovenými přírubovými lištami, rohovníky a C lištami.</t>
  </si>
  <si>
    <t>Souhrnem:</t>
  </si>
  <si>
    <r>
      <t>m</t>
    </r>
    <r>
      <rPr>
        <b/>
        <sz val="11"/>
        <rFont val="Times New Roman"/>
        <family val="1"/>
      </rPr>
      <t>²</t>
    </r>
  </si>
  <si>
    <t>Kruhové potrubí:</t>
  </si>
  <si>
    <t>Kruhové potrubí Spiro zhotovené z ocelového pozinkovaného plechu.</t>
  </si>
  <si>
    <t>m.</t>
  </si>
  <si>
    <r>
      <t xml:space="preserve">Rovné potrubí: max. 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315</t>
    </r>
  </si>
  <si>
    <r>
      <t xml:space="preserve">Tvarovka: max.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315</t>
    </r>
  </si>
  <si>
    <t>Provedení: 31/0 - vnitřní, horizontální - všechna hrdla s vývodem do stran</t>
  </si>
  <si>
    <t>Izolace tepelné čtyřhranného a kruhového potrubí:</t>
  </si>
  <si>
    <t>Materiál - černý elastomer s povrchovou úpravou hliníkovou fólíí, samolepící</t>
  </si>
  <si>
    <t>Včetně lepidla na spoje a krycí hliníkové pásky šířky 50 mm</t>
  </si>
  <si>
    <t>Nahrazuje klasickou izolaci z minerální vlny o tloušťce 50-60 mm</t>
  </si>
  <si>
    <t xml:space="preserve">Souhrnem včetně 20 % prořezu </t>
  </si>
  <si>
    <r>
      <t xml:space="preserve">Rovné potrubí: max. 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200</t>
    </r>
  </si>
  <si>
    <r>
      <t xml:space="preserve">Tvarovka: max.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200</t>
    </r>
  </si>
  <si>
    <t>Rychloupínací spona - pružná manžeta VBM 125</t>
  </si>
  <si>
    <t>typ: RM 125 NK</t>
  </si>
  <si>
    <t>EC motor: U = 230 V; P = 0,06 KW; I = 0,27 A</t>
  </si>
  <si>
    <t>Vzduchový výkon: Q = 200 m³ / hod.; Při tlakové ztrátě: p = 200 Pa</t>
  </si>
  <si>
    <t>typ: MAA 125 / 900</t>
  </si>
  <si>
    <t>typ: VKS 125</t>
  </si>
  <si>
    <r>
      <t xml:space="preserve">typ: RSK </t>
    </r>
    <r>
      <rPr>
        <sz val="11"/>
        <rFont val="Symbol"/>
        <family val="1"/>
      </rPr>
      <t xml:space="preserve">Ć </t>
    </r>
    <r>
      <rPr>
        <sz val="11"/>
        <rFont val="Times New Roman CE"/>
        <family val="1"/>
      </rPr>
      <t>125</t>
    </r>
  </si>
  <si>
    <t>typ: MBE - 125/1,2 R2</t>
  </si>
  <si>
    <t>Elektrický příkon: U = 1,2 KW; U = 230 V; I = 5,2 A</t>
  </si>
  <si>
    <t>5</t>
  </si>
  <si>
    <t>Typ: MFL 125/F</t>
  </si>
  <si>
    <t>6</t>
  </si>
  <si>
    <t>Příslušenství elektrického ohřívače skládající se z těchto komponentů:</t>
  </si>
  <si>
    <t xml:space="preserve"> - Skříň elektrického rozvaděče</t>
  </si>
  <si>
    <t xml:space="preserve"> - Silové vodiče - kabeláž</t>
  </si>
  <si>
    <t xml:space="preserve"> - Časové relé, typ: DT 3</t>
  </si>
  <si>
    <t xml:space="preserve"> - Kanálové teplotní čidlo, typ: TGBK 330</t>
  </si>
  <si>
    <t>Typ: MFR 125 - třída filtrace G3</t>
  </si>
  <si>
    <t>Ochranné síto pozinkované - kruhové</t>
  </si>
  <si>
    <t>7</t>
  </si>
  <si>
    <t>7A</t>
  </si>
  <si>
    <r>
      <t xml:space="preserve">Rozměr: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160 (velikost oka 10 x 10 mm)</t>
    </r>
  </si>
  <si>
    <r>
      <t xml:space="preserve">Rozměr: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125 (velikost oka 10 x 10 mm)</t>
    </r>
  </si>
  <si>
    <r>
      <t xml:space="preserve">Rovné potrubí: 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160</t>
    </r>
  </si>
  <si>
    <r>
      <t xml:space="preserve">Rovné potrubí: 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125</t>
    </r>
  </si>
  <si>
    <r>
      <t xml:space="preserve">Tvarovka: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125</t>
    </r>
  </si>
  <si>
    <t>2 - Pavilon 1 - byt školníka</t>
  </si>
  <si>
    <t>Nejdek - Mateřská škola Závodu míru</t>
  </si>
  <si>
    <t>3 - Pavilon 2 - třídy Sluníčka a Pastelky</t>
  </si>
  <si>
    <t>4 - Pavilon 3 - třída Berušky</t>
  </si>
  <si>
    <t>5 - Technický kanál - odvětrání</t>
  </si>
  <si>
    <t>typ: JTH  200 x 300 x 1000 (ŠxVxD), m = 8,4 kg</t>
  </si>
  <si>
    <r>
      <t xml:space="preserve">Rovné potrubí: 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315</t>
    </r>
  </si>
  <si>
    <r>
      <t xml:space="preserve">Tvarovka: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315</t>
    </r>
  </si>
  <si>
    <r>
      <t xml:space="preserve">Rovné potrubí: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355</t>
    </r>
  </si>
  <si>
    <r>
      <t xml:space="preserve">Tvarovka: </t>
    </r>
    <r>
      <rPr>
        <sz val="11"/>
        <rFont val="Symbol"/>
        <family val="1"/>
      </rPr>
      <t>Ć</t>
    </r>
    <r>
      <rPr>
        <sz val="11"/>
        <rFont val="Times New Roman CE"/>
        <family val="1"/>
      </rPr>
      <t xml:space="preserve"> 355</t>
    </r>
  </si>
  <si>
    <t>typ: JTH  200 x 500 x 1000 (ŠxVxD), m = 12,3 kg</t>
  </si>
  <si>
    <t>Veškeré nové potrubí od VZT jednotky k napojení na stávající rozvody.</t>
  </si>
  <si>
    <t xml:space="preserve"> - Elektro revize, zapojení a zprovoznění</t>
  </si>
  <si>
    <t>typ: PER 250 W (šedá)</t>
  </si>
  <si>
    <t xml:space="preserve">Přívodní a odtahová kompaktní VZT jednotka </t>
  </si>
  <si>
    <t>Kompletní zařízení Měření a regulace</t>
  </si>
  <si>
    <t xml:space="preserve">Tlumič hluku do kruhového potrubí </t>
  </si>
  <si>
    <t>Izolace  - tloušťka 20 mm</t>
  </si>
  <si>
    <t>Přívodní a odtahová kompaktní VZT jednotka</t>
  </si>
  <si>
    <t>Tlumič hluku do kruhového potrubí</t>
  </si>
  <si>
    <t>Izolace - tloušťka 20 mm</t>
  </si>
  <si>
    <t>Tlumič hluku jádrový</t>
  </si>
  <si>
    <t xml:space="preserve">Žaluziová klapka samotížná </t>
  </si>
  <si>
    <t>Ventilátor radiální do kruhového potrubí</t>
  </si>
  <si>
    <t xml:space="preserve">Výfukový kus - zešikmený </t>
  </si>
  <si>
    <t xml:space="preserve">Zpětná klapka těsná do kruhového potrubí </t>
  </si>
  <si>
    <t xml:space="preserve">Elektrický ohřívač s regulací </t>
  </si>
  <si>
    <t xml:space="preserve">Filtrační kazeta do kruhového potrubí </t>
  </si>
  <si>
    <t xml:space="preserve">Filtrační vložka </t>
  </si>
  <si>
    <t>Provedení: vnitřní, horizontální, podstropní - všechna hrdla s vývodem do stran</t>
  </si>
  <si>
    <t xml:space="preserve"> SOUPIS PRACÍ A DODÁVEK - VZDUCHOTECHNIKA</t>
  </si>
  <si>
    <t>Cena</t>
  </si>
  <si>
    <t>součástí</t>
  </si>
  <si>
    <t>jednotky</t>
  </si>
  <si>
    <t>Nejdek, Mateřská škola Závodu míru 1247, minimalizace radonu v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</si>
</sst>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42" formatCode="_-* #,##0\ &quot;Kč&quot;_-;\-* #,##0\ &quot;Kč&quot;_-;_-* &quot;-&quot;\ &quot;Kč&quot;_-;_-@_-"/>
    <numFmt numFmtId="164" formatCode="#,##0\ &quot;Kč&quot;"/>
  </numFmts>
  <fonts count="2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sz val="16"/>
      <name val="Times New Roman CE"/>
      <family val="2"/>
    </font>
    <font>
      <b/>
      <sz val="12"/>
      <name val="Times New Roman CE"/>
      <family val="2"/>
    </font>
    <font>
      <sz val="14"/>
      <name val="Times New Roman CE"/>
      <family val="1"/>
    </font>
    <font>
      <b/>
      <sz val="14"/>
      <name val="Times New Roman CE"/>
      <family val="2"/>
    </font>
    <font>
      <b/>
      <i/>
      <sz val="28"/>
      <name val="Times New Roman CE"/>
      <family val="1"/>
    </font>
    <font>
      <b/>
      <sz val="18"/>
      <name val="Times New Roman CE"/>
      <family val="1"/>
    </font>
    <font>
      <sz val="11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Times New Roman CE"/>
      <family val="2"/>
    </font>
    <font>
      <b/>
      <sz val="10"/>
      <name val="Times New Roman"/>
      <family val="1"/>
    </font>
    <font>
      <b/>
      <i/>
      <sz val="16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vertAlign val="subscript"/>
      <sz val="11"/>
      <name val="Times New Roman CE"/>
      <family val="1"/>
    </font>
    <font>
      <b/>
      <sz val="11"/>
      <name val="Times New Roman"/>
      <family val="1"/>
    </font>
    <font>
      <sz val="11"/>
      <name val="Symbol"/>
      <family val="1"/>
    </font>
    <font>
      <i/>
      <sz val="10"/>
      <name val="Times New Roman CE"/>
      <family val="2"/>
    </font>
  </fonts>
  <fills count="2">
    <fill>
      <patternFill/>
    </fill>
    <fill>
      <patternFill patternType="gray125"/>
    </fill>
  </fills>
  <borders count="116">
    <border>
      <left/>
      <right/>
      <top/>
      <bottom/>
      <diagonal/>
    </border>
    <border>
      <left style="medium"/>
      <right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/>
      <bottom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medium"/>
    </border>
    <border>
      <left style="thin"/>
      <right style="hair"/>
      <top style="hair"/>
      <bottom style="hair"/>
    </border>
    <border>
      <left style="medium"/>
      <right/>
      <top style="hair"/>
      <bottom style="thin"/>
    </border>
    <border>
      <left style="thin"/>
      <right style="hair"/>
      <top style="thin"/>
      <bottom style="hair"/>
    </border>
    <border>
      <left/>
      <right style="hair"/>
      <top style="hair"/>
      <bottom style="thin"/>
    </border>
    <border>
      <left style="medium"/>
      <right/>
      <top/>
      <bottom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medium"/>
    </border>
    <border>
      <left style="thin"/>
      <right style="hair"/>
      <top/>
      <bottom/>
    </border>
    <border>
      <left style="medium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/>
      <bottom style="hair"/>
    </border>
    <border>
      <left/>
      <right/>
      <top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hair"/>
      <top/>
      <bottom style="medium"/>
    </border>
    <border>
      <left/>
      <right/>
      <top/>
      <bottom style="medium"/>
    </border>
    <border>
      <left style="thin"/>
      <right style="hair"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 style="hair"/>
      <right style="medium"/>
      <top style="thin"/>
      <bottom style="hair"/>
    </border>
    <border>
      <left style="hair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hair"/>
    </border>
    <border>
      <left/>
      <right style="medium"/>
      <top style="thin"/>
      <bottom style="thin"/>
    </border>
    <border>
      <left style="hair"/>
      <right/>
      <top style="hair"/>
      <bottom style="thin"/>
    </border>
    <border>
      <left style="hair"/>
      <right/>
      <top/>
      <bottom style="hair"/>
    </border>
    <border>
      <left style="hair"/>
      <right/>
      <top style="thin"/>
      <bottom style="hair"/>
    </border>
    <border>
      <left style="hair"/>
      <right/>
      <top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 style="hair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hair"/>
      <bottom style="medium"/>
    </border>
    <border>
      <left/>
      <right style="thin"/>
      <top style="thin"/>
      <bottom style="medium"/>
    </border>
    <border>
      <left/>
      <right style="thin"/>
      <top style="hair"/>
      <bottom style="hair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thin"/>
      <right/>
      <top style="medium"/>
      <bottom style="hair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/>
      <right/>
      <top style="medium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0" xfId="0" applyFont="1"/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49" fontId="0" fillId="0" borderId="0" xfId="0" applyNumberFormat="1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4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left"/>
    </xf>
    <xf numFmtId="0" fontId="12" fillId="0" borderId="13" xfId="0" applyFont="1" applyBorder="1"/>
    <xf numFmtId="0" fontId="12" fillId="0" borderId="15" xfId="0" applyFont="1" applyBorder="1"/>
    <xf numFmtId="0" fontId="11" fillId="0" borderId="25" xfId="0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1" fillId="0" borderId="17" xfId="0" applyFont="1" applyBorder="1"/>
    <xf numFmtId="0" fontId="12" fillId="0" borderId="23" xfId="0" applyFont="1" applyBorder="1" applyAlignment="1">
      <alignment horizontal="right"/>
    </xf>
    <xf numFmtId="49" fontId="12" fillId="0" borderId="24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49" fontId="12" fillId="0" borderId="27" xfId="0" applyNumberFormat="1" applyFont="1" applyBorder="1" applyAlignment="1">
      <alignment horizontal="left"/>
    </xf>
    <xf numFmtId="0" fontId="12" fillId="0" borderId="0" xfId="0" applyFont="1"/>
    <xf numFmtId="0" fontId="10" fillId="0" borderId="0" xfId="0" applyFont="1"/>
    <xf numFmtId="3" fontId="11" fillId="0" borderId="28" xfId="0" applyNumberFormat="1" applyFont="1" applyBorder="1" applyAlignment="1">
      <alignment horizontal="center"/>
    </xf>
    <xf numFmtId="0" fontId="12" fillId="0" borderId="22" xfId="0" applyFont="1" applyBorder="1"/>
    <xf numFmtId="0" fontId="12" fillId="0" borderId="20" xfId="0" applyFont="1" applyBorder="1"/>
    <xf numFmtId="0" fontId="12" fillId="0" borderId="29" xfId="0" applyFont="1" applyBorder="1" applyAlignment="1">
      <alignment horizontal="right"/>
    </xf>
    <xf numFmtId="3" fontId="11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3" fontId="11" fillId="0" borderId="27" xfId="0" applyNumberFormat="1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0" fontId="12" fillId="0" borderId="33" xfId="0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49" fontId="6" fillId="0" borderId="38" xfId="0" applyNumberFormat="1" applyFont="1" applyBorder="1" applyAlignment="1">
      <alignment horizontal="left"/>
    </xf>
    <xf numFmtId="0" fontId="7" fillId="0" borderId="39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right"/>
    </xf>
    <xf numFmtId="0" fontId="11" fillId="0" borderId="42" xfId="0" applyFont="1" applyBorder="1" applyAlignment="1">
      <alignment horizontal="left"/>
    </xf>
    <xf numFmtId="0" fontId="12" fillId="0" borderId="43" xfId="0" applyFont="1" applyBorder="1"/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1" fillId="0" borderId="31" xfId="0" applyFont="1" applyBorder="1" applyAlignment="1">
      <alignment horizontal="left"/>
    </xf>
    <xf numFmtId="3" fontId="11" fillId="0" borderId="3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2" fontId="11" fillId="0" borderId="0" xfId="0" applyNumberFormat="1" applyFont="1" applyBorder="1" applyAlignment="1">
      <alignment horizontal="center"/>
    </xf>
    <xf numFmtId="3" fontId="11" fillId="0" borderId="47" xfId="0" applyNumberFormat="1" applyFont="1" applyBorder="1" applyAlignment="1">
      <alignment horizontal="center"/>
    </xf>
    <xf numFmtId="3" fontId="11" fillId="0" borderId="48" xfId="0" applyNumberFormat="1" applyFont="1" applyBorder="1" applyAlignment="1">
      <alignment horizontal="center"/>
    </xf>
    <xf numFmtId="0" fontId="5" fillId="0" borderId="8" xfId="0" applyFont="1" applyBorder="1"/>
    <xf numFmtId="49" fontId="12" fillId="0" borderId="33" xfId="0" applyNumberFormat="1" applyFont="1" applyBorder="1" applyAlignment="1">
      <alignment horizontal="left"/>
    </xf>
    <xf numFmtId="0" fontId="11" fillId="0" borderId="34" xfId="0" applyFont="1" applyBorder="1" applyAlignment="1">
      <alignment horizontal="center"/>
    </xf>
    <xf numFmtId="49" fontId="10" fillId="0" borderId="0" xfId="0" applyNumberFormat="1" applyFont="1"/>
    <xf numFmtId="0" fontId="16" fillId="0" borderId="0" xfId="0" applyFont="1" applyAlignment="1">
      <alignment horizontal="center"/>
    </xf>
    <xf numFmtId="0" fontId="11" fillId="0" borderId="44" xfId="0" applyFont="1" applyBorder="1" applyAlignment="1">
      <alignment horizontal="center"/>
    </xf>
    <xf numFmtId="42" fontId="11" fillId="0" borderId="49" xfId="0" applyNumberFormat="1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42" fontId="11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5" fontId="11" fillId="0" borderId="58" xfId="0" applyNumberFormat="1" applyFont="1" applyBorder="1" applyAlignment="1">
      <alignment horizontal="center"/>
    </xf>
    <xf numFmtId="5" fontId="11" fillId="0" borderId="59" xfId="0" applyNumberFormat="1" applyFont="1" applyBorder="1" applyAlignment="1">
      <alignment horizontal="center"/>
    </xf>
    <xf numFmtId="5" fontId="11" fillId="0" borderId="60" xfId="0" applyNumberFormat="1" applyFont="1" applyBorder="1" applyAlignment="1">
      <alignment horizontal="center"/>
    </xf>
    <xf numFmtId="5" fontId="11" fillId="0" borderId="61" xfId="0" applyNumberFormat="1" applyFont="1" applyBorder="1" applyAlignment="1">
      <alignment horizontal="center"/>
    </xf>
    <xf numFmtId="5" fontId="11" fillId="0" borderId="62" xfId="0" applyNumberFormat="1" applyFont="1" applyBorder="1" applyAlignment="1">
      <alignment horizontal="center"/>
    </xf>
    <xf numFmtId="5" fontId="11" fillId="0" borderId="63" xfId="0" applyNumberFormat="1" applyFont="1" applyBorder="1" applyAlignment="1">
      <alignment horizontal="center"/>
    </xf>
    <xf numFmtId="5" fontId="11" fillId="0" borderId="64" xfId="0" applyNumberFormat="1" applyFont="1" applyBorder="1" applyAlignment="1">
      <alignment horizontal="center"/>
    </xf>
    <xf numFmtId="5" fontId="11" fillId="0" borderId="65" xfId="0" applyNumberFormat="1" applyFont="1" applyBorder="1" applyAlignment="1">
      <alignment horizontal="center"/>
    </xf>
    <xf numFmtId="5" fontId="5" fillId="0" borderId="66" xfId="0" applyNumberFormat="1" applyFont="1" applyBorder="1" applyAlignment="1">
      <alignment horizontal="center"/>
    </xf>
    <xf numFmtId="5" fontId="11" fillId="0" borderId="67" xfId="0" applyNumberFormat="1" applyFont="1" applyBorder="1" applyAlignment="1">
      <alignment horizontal="center"/>
    </xf>
    <xf numFmtId="5" fontId="5" fillId="0" borderId="68" xfId="0" applyNumberFormat="1" applyFont="1" applyBorder="1" applyAlignment="1">
      <alignment horizontal="center"/>
    </xf>
    <xf numFmtId="5" fontId="11" fillId="0" borderId="69" xfId="0" applyNumberFormat="1" applyFont="1" applyBorder="1" applyAlignment="1">
      <alignment horizontal="center"/>
    </xf>
    <xf numFmtId="5" fontId="11" fillId="0" borderId="70" xfId="0" applyNumberFormat="1" applyFont="1" applyBorder="1" applyAlignment="1">
      <alignment horizontal="center"/>
    </xf>
    <xf numFmtId="5" fontId="11" fillId="0" borderId="71" xfId="0" applyNumberFormat="1" applyFont="1" applyBorder="1" applyAlignment="1">
      <alignment horizontal="center"/>
    </xf>
    <xf numFmtId="5" fontId="11" fillId="0" borderId="72" xfId="0" applyNumberFormat="1" applyFont="1" applyBorder="1" applyAlignment="1">
      <alignment horizontal="center"/>
    </xf>
    <xf numFmtId="5" fontId="6" fillId="0" borderId="73" xfId="0" applyNumberFormat="1" applyFont="1" applyBorder="1" applyAlignment="1">
      <alignment horizontal="right"/>
    </xf>
    <xf numFmtId="5" fontId="6" fillId="0" borderId="74" xfId="0" applyNumberFormat="1" applyFont="1" applyBorder="1" applyAlignment="1">
      <alignment horizontal="right"/>
    </xf>
    <xf numFmtId="5" fontId="4" fillId="0" borderId="75" xfId="0" applyNumberFormat="1" applyFont="1" applyBorder="1"/>
    <xf numFmtId="5" fontId="5" fillId="0" borderId="76" xfId="0" applyNumberFormat="1" applyFont="1" applyBorder="1" applyAlignment="1">
      <alignment horizontal="center"/>
    </xf>
    <xf numFmtId="5" fontId="7" fillId="0" borderId="77" xfId="0" applyNumberFormat="1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17" xfId="0" applyFont="1" applyBorder="1"/>
    <xf numFmtId="3" fontId="11" fillId="0" borderId="30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/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4" fontId="12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9" fontId="12" fillId="0" borderId="3" xfId="0" applyNumberFormat="1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5" fontId="11" fillId="0" borderId="79" xfId="0" applyNumberFormat="1" applyFont="1" applyBorder="1" applyAlignment="1">
      <alignment horizontal="center"/>
    </xf>
    <xf numFmtId="3" fontId="11" fillId="0" borderId="80" xfId="0" applyNumberFormat="1" applyFont="1" applyBorder="1" applyAlignment="1">
      <alignment horizontal="center"/>
    </xf>
    <xf numFmtId="5" fontId="11" fillId="0" borderId="8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left"/>
    </xf>
    <xf numFmtId="49" fontId="11" fillId="0" borderId="25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49" fontId="11" fillId="0" borderId="27" xfId="0" applyNumberFormat="1" applyFont="1" applyBorder="1" applyAlignment="1">
      <alignment horizontal="left"/>
    </xf>
    <xf numFmtId="3" fontId="11" fillId="0" borderId="2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2" fontId="1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3" fontId="11" fillId="0" borderId="46" xfId="0" applyNumberFormat="1" applyFont="1" applyBorder="1" applyAlignment="1">
      <alignment horizontal="center"/>
    </xf>
    <xf numFmtId="0" fontId="12" fillId="0" borderId="82" xfId="0" applyFont="1" applyBorder="1"/>
    <xf numFmtId="0" fontId="11" fillId="0" borderId="18" xfId="0" applyFont="1" applyBorder="1" applyAlignment="1">
      <alignment horizontal="center"/>
    </xf>
    <xf numFmtId="3" fontId="11" fillId="0" borderId="50" xfId="0" applyNumberFormat="1" applyFont="1" applyBorder="1" applyAlignment="1">
      <alignment horizontal="center"/>
    </xf>
    <xf numFmtId="3" fontId="11" fillId="0" borderId="83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31" xfId="0" applyFont="1" applyBorder="1" applyAlignment="1">
      <alignment horizontal="left"/>
    </xf>
    <xf numFmtId="3" fontId="11" fillId="0" borderId="84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21" fillId="0" borderId="43" xfId="0" applyFont="1" applyBorder="1"/>
    <xf numFmtId="0" fontId="11" fillId="0" borderId="82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3" fontId="11" fillId="0" borderId="86" xfId="0" applyNumberFormat="1" applyFont="1" applyBorder="1" applyAlignment="1">
      <alignment horizontal="center"/>
    </xf>
    <xf numFmtId="14" fontId="22" fillId="0" borderId="0" xfId="0" applyNumberFormat="1" applyFont="1"/>
    <xf numFmtId="16" fontId="11" fillId="0" borderId="25" xfId="0" applyNumberFormat="1" applyFont="1" applyBorder="1" applyAlignment="1">
      <alignment horizontal="right"/>
    </xf>
    <xf numFmtId="0" fontId="12" fillId="0" borderId="17" xfId="0" applyFont="1" applyBorder="1" applyAlignment="1">
      <alignment horizontal="left"/>
    </xf>
    <xf numFmtId="3" fontId="11" fillId="0" borderId="26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3" fontId="11" fillId="0" borderId="3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1" fillId="0" borderId="85" xfId="0" applyFont="1" applyBorder="1" applyAlignment="1">
      <alignment horizontal="center"/>
    </xf>
    <xf numFmtId="3" fontId="11" fillId="0" borderId="87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1" fillId="0" borderId="37" xfId="0" applyFont="1" applyBorder="1" applyAlignment="1">
      <alignment horizontal="right"/>
    </xf>
    <xf numFmtId="0" fontId="11" fillId="0" borderId="38" xfId="0" applyFont="1" applyBorder="1" applyAlignment="1">
      <alignment horizontal="left"/>
    </xf>
    <xf numFmtId="0" fontId="12" fillId="0" borderId="39" xfId="0" applyFont="1" applyBorder="1"/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83" xfId="0" applyNumberFormat="1" applyFont="1" applyBorder="1" applyAlignment="1">
      <alignment horizontal="center"/>
    </xf>
    <xf numFmtId="3" fontId="11" fillId="0" borderId="84" xfId="0" applyNumberFormat="1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49" fontId="11" fillId="0" borderId="26" xfId="0" applyNumberFormat="1" applyFont="1" applyBorder="1" applyAlignment="1">
      <alignment horizontal="left"/>
    </xf>
    <xf numFmtId="0" fontId="11" fillId="0" borderId="41" xfId="0" applyFont="1" applyBorder="1" applyAlignment="1">
      <alignment horizontal="right"/>
    </xf>
    <xf numFmtId="49" fontId="11" fillId="0" borderId="42" xfId="0" applyNumberFormat="1" applyFont="1" applyBorder="1" applyAlignment="1">
      <alignment horizontal="left"/>
    </xf>
    <xf numFmtId="3" fontId="11" fillId="0" borderId="48" xfId="0" applyNumberFormat="1" applyFont="1" applyBorder="1" applyAlignment="1">
      <alignment horizontal="center"/>
    </xf>
    <xf numFmtId="5" fontId="11" fillId="0" borderId="18" xfId="0" applyNumberFormat="1" applyFont="1" applyBorder="1" applyAlignment="1">
      <alignment horizontal="center"/>
    </xf>
    <xf numFmtId="5" fontId="3" fillId="0" borderId="0" xfId="0" applyNumberFormat="1" applyFont="1" applyBorder="1"/>
    <xf numFmtId="3" fontId="11" fillId="0" borderId="26" xfId="0" applyNumberFormat="1" applyFont="1" applyFill="1" applyBorder="1" applyAlignment="1">
      <alignment horizontal="center"/>
    </xf>
    <xf numFmtId="3" fontId="11" fillId="0" borderId="88" xfId="0" applyNumberFormat="1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5" fontId="11" fillId="0" borderId="89" xfId="0" applyNumberFormat="1" applyFont="1" applyBorder="1" applyAlignment="1">
      <alignment horizontal="center"/>
    </xf>
    <xf numFmtId="3" fontId="11" fillId="0" borderId="90" xfId="0" applyNumberFormat="1" applyFont="1" applyBorder="1" applyAlignment="1">
      <alignment horizontal="center"/>
    </xf>
    <xf numFmtId="5" fontId="11" fillId="0" borderId="91" xfId="0" applyNumberFormat="1" applyFont="1" applyBorder="1" applyAlignment="1">
      <alignment horizontal="center"/>
    </xf>
    <xf numFmtId="0" fontId="3" fillId="0" borderId="92" xfId="0" applyFont="1" applyBorder="1" applyAlignment="1">
      <alignment horizontal="right"/>
    </xf>
    <xf numFmtId="49" fontId="3" fillId="0" borderId="93" xfId="0" applyNumberFormat="1" applyFont="1" applyBorder="1" applyAlignment="1">
      <alignment horizontal="left"/>
    </xf>
    <xf numFmtId="0" fontId="5" fillId="0" borderId="94" xfId="0" applyFont="1" applyBorder="1"/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3" fontId="5" fillId="0" borderId="96" xfId="0" applyNumberFormat="1" applyFont="1" applyBorder="1" applyAlignment="1">
      <alignment horizontal="center"/>
    </xf>
    <xf numFmtId="5" fontId="5" fillId="0" borderId="97" xfId="0" applyNumberFormat="1" applyFont="1" applyBorder="1" applyAlignment="1">
      <alignment horizontal="center"/>
    </xf>
    <xf numFmtId="3" fontId="11" fillId="0" borderId="98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5" fontId="11" fillId="0" borderId="0" xfId="0" applyNumberFormat="1" applyFont="1" applyBorder="1" applyAlignment="1">
      <alignment horizontal="center"/>
    </xf>
    <xf numFmtId="3" fontId="26" fillId="0" borderId="42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4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0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9" fillId="0" borderId="92" xfId="0" applyFont="1" applyBorder="1" applyAlignment="1">
      <alignment horizontal="center"/>
    </xf>
    <xf numFmtId="0" fontId="19" fillId="0" borderId="101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164" fontId="7" fillId="0" borderId="102" xfId="0" applyNumberFormat="1" applyFont="1" applyBorder="1" applyAlignment="1">
      <alignment horizontal="center"/>
    </xf>
    <xf numFmtId="164" fontId="7" fillId="0" borderId="103" xfId="0" applyNumberFormat="1" applyFont="1" applyBorder="1" applyAlignment="1">
      <alignment horizontal="center"/>
    </xf>
    <xf numFmtId="164" fontId="7" fillId="0" borderId="104" xfId="0" applyNumberFormat="1" applyFont="1" applyBorder="1" applyAlignment="1">
      <alignment horizont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8" fillId="0" borderId="111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5" fontId="5" fillId="0" borderId="52" xfId="0" applyNumberFormat="1" applyFont="1" applyBorder="1" applyAlignment="1">
      <alignment horizontal="right"/>
    </xf>
    <xf numFmtId="5" fontId="5" fillId="0" borderId="114" xfId="0" applyNumberFormat="1" applyFont="1" applyBorder="1" applyAlignment="1">
      <alignment horizontal="right"/>
    </xf>
    <xf numFmtId="5" fontId="5" fillId="0" borderId="53" xfId="0" applyNumberFormat="1" applyFont="1" applyBorder="1" applyAlignment="1">
      <alignment horizontal="right"/>
    </xf>
    <xf numFmtId="5" fontId="5" fillId="0" borderId="115" xfId="0" applyNumberFormat="1" applyFont="1" applyBorder="1" applyAlignment="1">
      <alignment horizontal="right"/>
    </xf>
    <xf numFmtId="0" fontId="17" fillId="0" borderId="108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5" fontId="5" fillId="0" borderId="96" xfId="0" applyNumberFormat="1" applyFont="1" applyBorder="1" applyAlignment="1">
      <alignment horizontal="right"/>
    </xf>
    <xf numFmtId="5" fontId="5" fillId="0" borderId="10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6"/>
  <sheetViews>
    <sheetView showZeros="0" workbookViewId="0" topLeftCell="A1">
      <selection activeCell="H21" sqref="H21"/>
    </sheetView>
  </sheetViews>
  <sheetFormatPr defaultColWidth="9.00390625" defaultRowHeight="12.75"/>
  <cols>
    <col min="1" max="1" width="2.125" style="16" customWidth="1"/>
    <col min="2" max="2" width="8.625" style="16" customWidth="1"/>
    <col min="3" max="3" width="44.25390625" style="16" customWidth="1"/>
    <col min="4" max="4" width="25.75390625" style="16" customWidth="1"/>
    <col min="5" max="5" width="2.125" style="16" customWidth="1"/>
    <col min="6" max="16384" width="9.125" style="16" customWidth="1"/>
  </cols>
  <sheetData>
    <row r="1" ht="11.25" customHeight="1"/>
    <row r="2" spans="2:4" ht="34.5">
      <c r="B2" s="236" t="s">
        <v>30</v>
      </c>
      <c r="C2" s="236"/>
      <c r="D2" s="236"/>
    </row>
    <row r="3" ht="11.25" customHeight="1">
      <c r="C3" s="21"/>
    </row>
    <row r="4" spans="2:4" ht="30" customHeight="1">
      <c r="B4" s="237" t="s">
        <v>12</v>
      </c>
      <c r="C4" s="237"/>
      <c r="D4" s="237"/>
    </row>
    <row r="5" spans="2:4" ht="11.25" customHeight="1">
      <c r="B5" s="22"/>
      <c r="C5" s="22"/>
      <c r="D5" s="22"/>
    </row>
    <row r="6" spans="2:4" ht="30" customHeight="1">
      <c r="B6" s="16" t="s">
        <v>0</v>
      </c>
      <c r="C6" s="238" t="s">
        <v>136</v>
      </c>
      <c r="D6" s="238"/>
    </row>
    <row r="7" ht="11.25" customHeight="1" thickBot="1"/>
    <row r="8" spans="2:5" s="132" customFormat="1" ht="20.25">
      <c r="B8" s="239" t="s">
        <v>4</v>
      </c>
      <c r="C8" s="240"/>
      <c r="D8" s="130" t="s">
        <v>5</v>
      </c>
      <c r="E8" s="131"/>
    </row>
    <row r="9" spans="2:4" ht="12.75">
      <c r="B9" s="241" t="str">
        <f>'Zař. č. 1'!C3</f>
        <v>1 - Pavilon 1 - kanceláře</v>
      </c>
      <c r="C9" s="242"/>
      <c r="D9" s="125">
        <f>'Zař. č. 1'!F63</f>
        <v>0</v>
      </c>
    </row>
    <row r="10" spans="2:4" ht="12.75">
      <c r="B10" s="234" t="str">
        <f>'Zař. č. 2'!C3</f>
        <v>2 - Pavilon 1 - byt školníka</v>
      </c>
      <c r="C10" s="235"/>
      <c r="D10" s="126">
        <f>'Zař. č. 2'!F59</f>
        <v>0</v>
      </c>
    </row>
    <row r="11" spans="2:4" ht="12.75">
      <c r="B11" s="234" t="str">
        <f>'Zař. č. 3'!C3</f>
        <v>3 - Pavilon 2 - třídy Sluníčka a Pastelky</v>
      </c>
      <c r="C11" s="235"/>
      <c r="D11" s="126">
        <f>'Zař. č. 3'!F63</f>
        <v>0</v>
      </c>
    </row>
    <row r="12" spans="2:4" ht="12.75">
      <c r="B12" s="234" t="str">
        <f>'Zař. č. 4'!C3</f>
        <v>4 - Pavilon 3 - třída Berušky</v>
      </c>
      <c r="C12" s="235"/>
      <c r="D12" s="126">
        <f>'Zař. č. 4'!F63</f>
        <v>0</v>
      </c>
    </row>
    <row r="13" spans="2:4" ht="12.75">
      <c r="B13" s="234" t="str">
        <f>'Zař. č. 5'!C3</f>
        <v>5 - Technický kanál - odvětrání</v>
      </c>
      <c r="C13" s="235"/>
      <c r="D13" s="126">
        <f>'Zař. č. 5'!F55</f>
        <v>0</v>
      </c>
    </row>
    <row r="14" spans="2:4" ht="21" thickBot="1">
      <c r="B14" s="232" t="s">
        <v>11</v>
      </c>
      <c r="C14" s="233"/>
      <c r="D14" s="127">
        <f>SUM(D9:D13)</f>
        <v>0</v>
      </c>
    </row>
    <row r="15" spans="2:4" ht="12.75">
      <c r="B15" s="23" t="s">
        <v>16</v>
      </c>
      <c r="C15" s="24"/>
      <c r="D15" s="128">
        <f>D14*0.21</f>
        <v>0</v>
      </c>
    </row>
    <row r="16" spans="2:4" ht="19.5" thickBot="1">
      <c r="B16" s="25" t="s">
        <v>14</v>
      </c>
      <c r="C16" s="26"/>
      <c r="D16" s="129">
        <f>SUM(D14:D15)</f>
        <v>0</v>
      </c>
    </row>
  </sheetData>
  <mergeCells count="10">
    <mergeCell ref="B2:D2"/>
    <mergeCell ref="B4:D4"/>
    <mergeCell ref="C6:D6"/>
    <mergeCell ref="B8:C8"/>
    <mergeCell ref="B9:C9"/>
    <mergeCell ref="B14:C14"/>
    <mergeCell ref="B11:C11"/>
    <mergeCell ref="B12:C12"/>
    <mergeCell ref="B10:C10"/>
    <mergeCell ref="B13:C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&amp;C&amp;"Times New Roman,Obyčejné"List číslo:&amp;"Times New Roman,Tučné"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showZeros="0" tabSelected="1" workbookViewId="0" topLeftCell="A1">
      <selection activeCell="C3" sqref="C3"/>
    </sheetView>
  </sheetViews>
  <sheetFormatPr defaultColWidth="9.125" defaultRowHeight="12.75"/>
  <cols>
    <col min="1" max="1" width="5.25390625" style="0" customWidth="1"/>
    <col min="2" max="2" width="5.25390625" style="12" customWidth="1"/>
    <col min="3" max="3" width="68.875" style="0" customWidth="1"/>
    <col min="4" max="4" width="8.125" style="13" bestFit="1" customWidth="1"/>
    <col min="5" max="5" width="6.25390625" style="13" bestFit="1" customWidth="1"/>
    <col min="6" max="6" width="8.625" style="13" customWidth="1"/>
    <col min="7" max="7" width="12.875" style="13" customWidth="1"/>
    <col min="8" max="8" width="8.625" style="13" customWidth="1"/>
    <col min="9" max="9" width="13.00390625" style="13" customWidth="1"/>
    <col min="10" max="10" width="1.37890625" style="0" customWidth="1"/>
    <col min="11" max="11" width="9.625" style="0" bestFit="1" customWidth="1"/>
  </cols>
  <sheetData>
    <row r="1" spans="1:9" s="83" customFormat="1" ht="26.25" customHeight="1">
      <c r="A1" s="257" t="s">
        <v>165</v>
      </c>
      <c r="B1" s="257"/>
      <c r="C1" s="257"/>
      <c r="D1" s="257"/>
      <c r="E1" s="257"/>
      <c r="F1" s="257"/>
      <c r="G1" s="257"/>
      <c r="H1" s="257"/>
      <c r="I1" s="257"/>
    </row>
    <row r="2" spans="1:9" s="85" customFormat="1" ht="18.75">
      <c r="A2" s="258" t="s">
        <v>0</v>
      </c>
      <c r="B2" s="258"/>
      <c r="C2" s="84" t="s">
        <v>169</v>
      </c>
      <c r="D2" s="15"/>
      <c r="E2" s="15"/>
      <c r="F2" s="15"/>
      <c r="G2" s="15"/>
      <c r="H2" s="1"/>
      <c r="I2" s="1"/>
    </row>
    <row r="3" spans="1:9" s="85" customFormat="1" ht="18.75">
      <c r="A3" s="258" t="s">
        <v>28</v>
      </c>
      <c r="B3" s="258"/>
      <c r="C3" s="84" t="s">
        <v>48</v>
      </c>
      <c r="D3" s="15"/>
      <c r="E3" s="15"/>
      <c r="F3" s="15"/>
      <c r="G3" s="15"/>
      <c r="H3" s="1"/>
      <c r="I3" s="1"/>
    </row>
    <row r="4" spans="1:9" ht="7.5" customHeight="1" thickBot="1">
      <c r="A4" s="1"/>
      <c r="B4" s="14"/>
      <c r="C4" s="1"/>
      <c r="D4" s="15"/>
      <c r="E4" s="15"/>
      <c r="F4" s="15"/>
      <c r="G4" s="15"/>
      <c r="H4" s="1"/>
      <c r="I4" s="1"/>
    </row>
    <row r="5" spans="1:11" s="51" customFormat="1" ht="15.75" customHeight="1">
      <c r="A5" s="246" t="s">
        <v>23</v>
      </c>
      <c r="B5" s="247"/>
      <c r="C5" s="250" t="s">
        <v>1</v>
      </c>
      <c r="D5" s="263" t="s">
        <v>2</v>
      </c>
      <c r="E5" s="254" t="s">
        <v>29</v>
      </c>
      <c r="F5" s="252" t="s">
        <v>20</v>
      </c>
      <c r="G5" s="256"/>
      <c r="H5" s="252" t="s">
        <v>22</v>
      </c>
      <c r="I5" s="253"/>
      <c r="J5" s="50"/>
      <c r="K5" s="50"/>
    </row>
    <row r="6" spans="1:11" s="51" customFormat="1" ht="15.75" customHeight="1" thickBot="1">
      <c r="A6" s="248"/>
      <c r="B6" s="249"/>
      <c r="C6" s="251"/>
      <c r="D6" s="264"/>
      <c r="E6" s="255"/>
      <c r="F6" s="106" t="s">
        <v>21</v>
      </c>
      <c r="G6" s="107" t="s">
        <v>19</v>
      </c>
      <c r="H6" s="108" t="s">
        <v>21</v>
      </c>
      <c r="I6" s="109" t="s">
        <v>19</v>
      </c>
      <c r="J6" s="50"/>
      <c r="K6" s="50"/>
    </row>
    <row r="7" spans="1:11" s="3" customFormat="1" ht="15.75" customHeight="1">
      <c r="A7" s="153" t="s">
        <v>6</v>
      </c>
      <c r="B7" s="44">
        <v>1</v>
      </c>
      <c r="C7" s="133" t="s">
        <v>149</v>
      </c>
      <c r="D7" s="31" t="s">
        <v>40</v>
      </c>
      <c r="E7" s="32">
        <v>1</v>
      </c>
      <c r="F7" s="206"/>
      <c r="G7" s="123">
        <f>E7*F7</f>
        <v>0</v>
      </c>
      <c r="H7" s="134">
        <f>F7*0.15</f>
        <v>0</v>
      </c>
      <c r="I7" s="116">
        <f>E7*H7</f>
        <v>0</v>
      </c>
      <c r="J7" s="2"/>
      <c r="K7" s="2"/>
    </row>
    <row r="8" spans="1:11" s="3" customFormat="1" ht="15.75" customHeight="1">
      <c r="A8" s="39"/>
      <c r="B8" s="40"/>
      <c r="C8" s="41" t="s">
        <v>49</v>
      </c>
      <c r="D8" s="74"/>
      <c r="E8" s="100"/>
      <c r="F8" s="76"/>
      <c r="G8" s="110"/>
      <c r="H8" s="52"/>
      <c r="I8" s="112"/>
      <c r="J8" s="2"/>
      <c r="K8" s="2"/>
    </row>
    <row r="9" spans="1:11" s="3" customFormat="1" ht="15.75" customHeight="1">
      <c r="A9" s="39"/>
      <c r="B9" s="40"/>
      <c r="C9" s="41" t="s">
        <v>101</v>
      </c>
      <c r="D9" s="27"/>
      <c r="E9" s="28"/>
      <c r="F9" s="135"/>
      <c r="G9" s="110"/>
      <c r="H9" s="52"/>
      <c r="I9" s="112"/>
      <c r="J9" s="2"/>
      <c r="K9" s="2"/>
    </row>
    <row r="10" spans="1:11" s="3" customFormat="1" ht="15.75" customHeight="1">
      <c r="A10" s="39"/>
      <c r="B10" s="40"/>
      <c r="C10" s="41" t="s">
        <v>50</v>
      </c>
      <c r="D10" s="27"/>
      <c r="E10" s="28"/>
      <c r="F10" s="135"/>
      <c r="G10" s="110"/>
      <c r="H10" s="52"/>
      <c r="I10" s="112"/>
      <c r="J10" s="2"/>
      <c r="K10" s="2"/>
    </row>
    <row r="11" spans="1:11" s="3" customFormat="1" ht="15.75" customHeight="1">
      <c r="A11" s="39"/>
      <c r="B11" s="40"/>
      <c r="C11" s="41" t="s">
        <v>51</v>
      </c>
      <c r="D11" s="27"/>
      <c r="E11" s="28"/>
      <c r="F11" s="135"/>
      <c r="G11" s="110"/>
      <c r="H11" s="52"/>
      <c r="I11" s="112"/>
      <c r="J11" s="2"/>
      <c r="K11" s="2"/>
    </row>
    <row r="12" spans="1:11" s="3" customFormat="1" ht="15.75" customHeight="1">
      <c r="A12" s="39"/>
      <c r="B12" s="40"/>
      <c r="C12" s="136" t="s">
        <v>41</v>
      </c>
      <c r="D12" s="27"/>
      <c r="E12" s="28"/>
      <c r="F12" s="135"/>
      <c r="G12" s="110"/>
      <c r="H12" s="52"/>
      <c r="I12" s="112"/>
      <c r="J12" s="2"/>
      <c r="K12" s="2"/>
    </row>
    <row r="13" spans="1:11" s="3" customFormat="1" ht="15.75" customHeight="1">
      <c r="A13" s="39"/>
      <c r="B13" s="40"/>
      <c r="C13" s="136" t="s">
        <v>42</v>
      </c>
      <c r="D13" s="27"/>
      <c r="E13" s="28"/>
      <c r="F13" s="135"/>
      <c r="G13" s="110"/>
      <c r="H13" s="52"/>
      <c r="I13" s="112"/>
      <c r="J13" s="2"/>
      <c r="K13" s="2"/>
    </row>
    <row r="14" spans="1:11" s="3" customFormat="1" ht="15.75" customHeight="1">
      <c r="A14" s="39"/>
      <c r="B14" s="40"/>
      <c r="C14" s="136" t="s">
        <v>43</v>
      </c>
      <c r="D14" s="27"/>
      <c r="E14" s="28"/>
      <c r="F14" s="135"/>
      <c r="G14" s="110"/>
      <c r="H14" s="52"/>
      <c r="I14" s="112"/>
      <c r="J14" s="2"/>
      <c r="K14" s="2"/>
    </row>
    <row r="15" spans="1:11" s="3" customFormat="1" ht="15.75" customHeight="1">
      <c r="A15" s="39"/>
      <c r="B15" s="40"/>
      <c r="C15" s="41" t="s">
        <v>58</v>
      </c>
      <c r="D15" s="137"/>
      <c r="E15" s="138"/>
      <c r="F15" s="139"/>
      <c r="G15" s="110"/>
      <c r="H15" s="52"/>
      <c r="I15" s="112"/>
      <c r="J15" s="2"/>
      <c r="K15" s="2"/>
    </row>
    <row r="16" spans="1:11" s="3" customFormat="1" ht="15.75" customHeight="1">
      <c r="A16" s="39"/>
      <c r="B16" s="40"/>
      <c r="C16" s="41" t="s">
        <v>52</v>
      </c>
      <c r="D16" s="137"/>
      <c r="E16" s="138"/>
      <c r="F16" s="140"/>
      <c r="G16" s="110"/>
      <c r="H16" s="52"/>
      <c r="I16" s="112"/>
      <c r="J16" s="2"/>
      <c r="K16" s="2"/>
    </row>
    <row r="17" spans="1:11" s="3" customFormat="1" ht="15.75" customHeight="1">
      <c r="A17" s="46"/>
      <c r="B17" s="47"/>
      <c r="C17" s="41" t="s">
        <v>59</v>
      </c>
      <c r="D17" s="27"/>
      <c r="E17" s="28"/>
      <c r="F17" s="141"/>
      <c r="G17" s="110"/>
      <c r="H17" s="52"/>
      <c r="I17" s="112"/>
      <c r="J17" s="2"/>
      <c r="K17" s="2"/>
    </row>
    <row r="18" spans="1:11" s="3" customFormat="1" ht="15.75" customHeight="1">
      <c r="A18" s="46"/>
      <c r="B18" s="47"/>
      <c r="C18" s="41" t="s">
        <v>52</v>
      </c>
      <c r="D18" s="27"/>
      <c r="E18" s="28"/>
      <c r="F18" s="141"/>
      <c r="G18" s="110"/>
      <c r="H18" s="52"/>
      <c r="I18" s="112"/>
      <c r="J18" s="2"/>
      <c r="K18" s="2"/>
    </row>
    <row r="19" spans="1:11" s="3" customFormat="1" ht="15.75" customHeight="1">
      <c r="A19" s="46"/>
      <c r="B19" s="47"/>
      <c r="C19" s="41" t="s">
        <v>53</v>
      </c>
      <c r="D19" s="27"/>
      <c r="E19" s="28"/>
      <c r="F19" s="141"/>
      <c r="G19" s="110"/>
      <c r="H19" s="52"/>
      <c r="I19" s="112"/>
      <c r="J19" s="2"/>
      <c r="K19" s="2"/>
    </row>
    <row r="20" spans="1:11" s="3" customFormat="1" ht="15.75" customHeight="1">
      <c r="A20" s="46"/>
      <c r="B20" s="47"/>
      <c r="C20" s="41" t="s">
        <v>54</v>
      </c>
      <c r="D20" s="27"/>
      <c r="E20" s="28"/>
      <c r="F20" s="141"/>
      <c r="G20" s="110"/>
      <c r="H20" s="52"/>
      <c r="I20" s="112"/>
      <c r="J20" s="2"/>
      <c r="K20" s="2"/>
    </row>
    <row r="21" spans="1:11" s="3" customFormat="1" ht="15.75" customHeight="1">
      <c r="A21" s="46"/>
      <c r="B21" s="47"/>
      <c r="C21" s="41" t="s">
        <v>55</v>
      </c>
      <c r="D21" s="27"/>
      <c r="E21" s="28"/>
      <c r="F21" s="141"/>
      <c r="G21" s="110"/>
      <c r="H21" s="52"/>
      <c r="I21" s="112"/>
      <c r="J21" s="2"/>
      <c r="K21" s="2"/>
    </row>
    <row r="22" spans="1:11" s="3" customFormat="1" ht="15.75" customHeight="1">
      <c r="A22" s="46"/>
      <c r="B22" s="47"/>
      <c r="C22" s="41" t="s">
        <v>56</v>
      </c>
      <c r="D22" s="27"/>
      <c r="E22" s="28"/>
      <c r="F22" s="141"/>
      <c r="G22" s="110"/>
      <c r="H22" s="52"/>
      <c r="I22" s="112"/>
      <c r="J22" s="2"/>
      <c r="K22" s="2"/>
    </row>
    <row r="23" spans="1:11" s="3" customFormat="1" ht="15.75" customHeight="1">
      <c r="A23" s="60"/>
      <c r="B23" s="96"/>
      <c r="C23" s="41" t="s">
        <v>44</v>
      </c>
      <c r="D23" s="27"/>
      <c r="E23" s="28"/>
      <c r="F23" s="141"/>
      <c r="G23" s="110"/>
      <c r="H23" s="52"/>
      <c r="I23" s="112"/>
      <c r="J23" s="2"/>
      <c r="K23" s="2"/>
    </row>
    <row r="24" spans="1:11" s="3" customFormat="1" ht="15.75" customHeight="1">
      <c r="A24" s="142"/>
      <c r="B24" s="143"/>
      <c r="C24" s="42" t="s">
        <v>45</v>
      </c>
      <c r="D24" s="144"/>
      <c r="E24" s="145"/>
      <c r="F24" s="146"/>
      <c r="G24" s="147"/>
      <c r="H24" s="148"/>
      <c r="I24" s="149"/>
      <c r="J24" s="2"/>
      <c r="K24" s="2"/>
    </row>
    <row r="25" spans="1:11" s="3" customFormat="1" ht="15.75" customHeight="1">
      <c r="A25" s="153" t="s">
        <v>6</v>
      </c>
      <c r="B25" s="150" t="s">
        <v>46</v>
      </c>
      <c r="C25" s="73" t="s">
        <v>150</v>
      </c>
      <c r="D25" s="74" t="s">
        <v>40</v>
      </c>
      <c r="E25" s="100">
        <v>1</v>
      </c>
      <c r="F25" s="76"/>
      <c r="G25" s="122">
        <f>E25*F25</f>
        <v>0</v>
      </c>
      <c r="H25" s="93">
        <f>F25*0.15</f>
        <v>0</v>
      </c>
      <c r="I25" s="115">
        <f>E25*H25</f>
        <v>0</v>
      </c>
      <c r="J25" s="2"/>
      <c r="K25" s="2"/>
    </row>
    <row r="26" spans="1:11" s="3" customFormat="1" ht="15.75" customHeight="1">
      <c r="A26" s="71"/>
      <c r="B26" s="150"/>
      <c r="C26" s="73" t="s">
        <v>57</v>
      </c>
      <c r="D26" s="74"/>
      <c r="E26" s="100"/>
      <c r="F26" s="229" t="s">
        <v>166</v>
      </c>
      <c r="G26" s="122"/>
      <c r="H26" s="93"/>
      <c r="I26" s="115"/>
      <c r="J26" s="2"/>
      <c r="K26" s="2"/>
    </row>
    <row r="27" spans="1:11" s="3" customFormat="1" ht="15.75" customHeight="1">
      <c r="A27" s="71"/>
      <c r="B27" s="150"/>
      <c r="C27" s="73" t="s">
        <v>47</v>
      </c>
      <c r="D27" s="74"/>
      <c r="E27" s="100"/>
      <c r="F27" s="229" t="s">
        <v>167</v>
      </c>
      <c r="G27" s="110"/>
      <c r="H27" s="52"/>
      <c r="I27" s="112"/>
      <c r="J27" s="2"/>
      <c r="K27" s="2"/>
    </row>
    <row r="28" spans="1:11" ht="15.75" customHeight="1" thickBot="1">
      <c r="A28" s="154"/>
      <c r="B28" s="155"/>
      <c r="C28" s="54" t="s">
        <v>60</v>
      </c>
      <c r="D28" s="35"/>
      <c r="E28" s="36"/>
      <c r="F28" s="230" t="s">
        <v>168</v>
      </c>
      <c r="G28" s="111"/>
      <c r="H28" s="63"/>
      <c r="I28" s="113"/>
      <c r="J28" s="1"/>
      <c r="K28" s="1"/>
    </row>
    <row r="29" spans="1:11" s="4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75" customHeight="1">
      <c r="A32" s="157"/>
      <c r="B32" s="158"/>
      <c r="C32" s="50"/>
      <c r="D32" s="159"/>
      <c r="E32" s="160"/>
      <c r="F32" s="161"/>
      <c r="G32" s="162"/>
      <c r="H32" s="163"/>
      <c r="I32" s="164"/>
      <c r="J32" s="1"/>
      <c r="K32" s="1"/>
    </row>
    <row r="33" spans="1:9" s="83" customFormat="1" ht="26.25" customHeight="1">
      <c r="A33" s="257" t="str">
        <f>$A$1</f>
        <v xml:space="preserve"> SOUPIS PRACÍ A DODÁVEK - VZDUCHOTECHNIKA</v>
      </c>
      <c r="B33" s="257"/>
      <c r="C33" s="257"/>
      <c r="D33" s="257"/>
      <c r="E33" s="257"/>
      <c r="F33" s="257"/>
      <c r="G33" s="257"/>
      <c r="H33" s="257"/>
      <c r="I33" s="257"/>
    </row>
    <row r="34" spans="1:9" s="85" customFormat="1" ht="18.75">
      <c r="A34" s="258" t="s">
        <v>0</v>
      </c>
      <c r="B34" s="258"/>
      <c r="C34" s="84" t="str">
        <f>$C$2</f>
        <v>Nejdek, Mateřská škola Závodu míru 1247, minimalizace radonu v objektu</v>
      </c>
      <c r="D34" s="15"/>
      <c r="E34" s="15"/>
      <c r="F34" s="15"/>
      <c r="G34" s="15"/>
      <c r="H34" s="1"/>
      <c r="I34" s="1"/>
    </row>
    <row r="35" spans="1:9" s="85" customFormat="1" ht="18.75">
      <c r="A35" s="258" t="s">
        <v>28</v>
      </c>
      <c r="B35" s="258"/>
      <c r="C35" s="84" t="str">
        <f>$C$3</f>
        <v>1 - Pavilon 1 - kanceláře</v>
      </c>
      <c r="D35" s="15"/>
      <c r="E35" s="15"/>
      <c r="F35" s="15"/>
      <c r="G35" s="15"/>
      <c r="H35" s="1"/>
      <c r="I35" s="1"/>
    </row>
    <row r="36" spans="1:9" ht="7.5" customHeight="1" thickBot="1">
      <c r="A36" s="1"/>
      <c r="B36" s="14"/>
      <c r="C36" s="1"/>
      <c r="D36" s="15"/>
      <c r="E36" s="15"/>
      <c r="F36" s="15"/>
      <c r="G36" s="15"/>
      <c r="H36" s="1"/>
      <c r="I36" s="1"/>
    </row>
    <row r="37" spans="1:11" s="51" customFormat="1" ht="15.75" customHeight="1">
      <c r="A37" s="246" t="s">
        <v>23</v>
      </c>
      <c r="B37" s="247"/>
      <c r="C37" s="250" t="s">
        <v>1</v>
      </c>
      <c r="D37" s="263" t="s">
        <v>2</v>
      </c>
      <c r="E37" s="254" t="s">
        <v>29</v>
      </c>
      <c r="F37" s="252" t="s">
        <v>20</v>
      </c>
      <c r="G37" s="256"/>
      <c r="H37" s="252" t="s">
        <v>22</v>
      </c>
      <c r="I37" s="253"/>
      <c r="J37" s="50"/>
      <c r="K37" s="50"/>
    </row>
    <row r="38" spans="1:11" s="51" customFormat="1" ht="15.75" customHeight="1" thickBot="1">
      <c r="A38" s="248"/>
      <c r="B38" s="249"/>
      <c r="C38" s="251"/>
      <c r="D38" s="264"/>
      <c r="E38" s="255"/>
      <c r="F38" s="106" t="s">
        <v>21</v>
      </c>
      <c r="G38" s="107" t="s">
        <v>19</v>
      </c>
      <c r="H38" s="108" t="s">
        <v>21</v>
      </c>
      <c r="I38" s="109" t="s">
        <v>19</v>
      </c>
      <c r="J38" s="50"/>
      <c r="K38" s="50"/>
    </row>
    <row r="39" spans="1:11" s="3" customFormat="1" ht="15.75" customHeight="1">
      <c r="A39" s="71" t="s">
        <v>6</v>
      </c>
      <c r="B39" s="72">
        <v>2</v>
      </c>
      <c r="C39" s="73" t="s">
        <v>151</v>
      </c>
      <c r="D39" s="74"/>
      <c r="E39" s="100"/>
      <c r="F39" s="76"/>
      <c r="G39" s="122"/>
      <c r="H39" s="93"/>
      <c r="I39" s="115"/>
      <c r="J39" s="2"/>
      <c r="K39" s="2"/>
    </row>
    <row r="40" spans="1:11" s="3" customFormat="1" ht="15.75" customHeight="1">
      <c r="A40" s="77"/>
      <c r="B40" s="152"/>
      <c r="C40" s="42" t="s">
        <v>86</v>
      </c>
      <c r="D40" s="29" t="s">
        <v>87</v>
      </c>
      <c r="E40" s="80">
        <v>2</v>
      </c>
      <c r="F40" s="165"/>
      <c r="G40" s="121">
        <f>E40*F40</f>
        <v>0</v>
      </c>
      <c r="H40" s="81">
        <f>F40*0.3</f>
        <v>0</v>
      </c>
      <c r="I40" s="114">
        <f>E40*H40</f>
        <v>0</v>
      </c>
      <c r="J40" s="2"/>
      <c r="K40" s="2"/>
    </row>
    <row r="41" spans="1:11" s="3" customFormat="1" ht="15.75" customHeight="1">
      <c r="A41" s="43" t="s">
        <v>6</v>
      </c>
      <c r="B41" s="44">
        <v>3</v>
      </c>
      <c r="C41" s="45" t="s">
        <v>91</v>
      </c>
      <c r="D41" s="27"/>
      <c r="E41" s="28"/>
      <c r="F41" s="76"/>
      <c r="G41" s="110"/>
      <c r="H41" s="52"/>
      <c r="I41" s="112"/>
      <c r="J41" s="2"/>
      <c r="K41" s="2"/>
    </row>
    <row r="42" spans="1:11" s="3" customFormat="1" ht="15.75" customHeight="1">
      <c r="A42" s="39"/>
      <c r="B42" s="40"/>
      <c r="C42" s="41" t="s">
        <v>92</v>
      </c>
      <c r="D42" s="27"/>
      <c r="E42" s="28"/>
      <c r="F42" s="76"/>
      <c r="G42" s="110"/>
      <c r="H42" s="52"/>
      <c r="I42" s="112"/>
      <c r="J42" s="2"/>
      <c r="K42" s="2"/>
    </row>
    <row r="43" spans="1:11" s="3" customFormat="1" ht="15.75" customHeight="1">
      <c r="A43" s="39"/>
      <c r="B43" s="40"/>
      <c r="C43" s="166" t="s">
        <v>93</v>
      </c>
      <c r="D43" s="27"/>
      <c r="E43" s="28"/>
      <c r="F43" s="76"/>
      <c r="G43" s="110"/>
      <c r="H43" s="52"/>
      <c r="I43" s="112"/>
      <c r="J43" s="2"/>
      <c r="K43" s="2"/>
    </row>
    <row r="44" spans="1:11" s="3" customFormat="1" ht="15.75" customHeight="1">
      <c r="A44" s="77"/>
      <c r="B44" s="78"/>
      <c r="C44" s="42" t="s">
        <v>94</v>
      </c>
      <c r="D44" s="29" t="s">
        <v>95</v>
      </c>
      <c r="E44" s="30">
        <v>2</v>
      </c>
      <c r="F44" s="79"/>
      <c r="G44" s="121">
        <f>E44*F44</f>
        <v>0</v>
      </c>
      <c r="H44" s="81">
        <f>F44*0.3</f>
        <v>0</v>
      </c>
      <c r="I44" s="114">
        <f>E44*H44</f>
        <v>0</v>
      </c>
      <c r="J44" s="2"/>
      <c r="K44" s="2"/>
    </row>
    <row r="45" spans="1:11" s="3" customFormat="1" ht="15.75" customHeight="1">
      <c r="A45" s="43" t="s">
        <v>6</v>
      </c>
      <c r="B45" s="44">
        <v>4</v>
      </c>
      <c r="C45" s="45" t="s">
        <v>96</v>
      </c>
      <c r="D45" s="31"/>
      <c r="E45" s="167"/>
      <c r="F45" s="33"/>
      <c r="G45" s="123"/>
      <c r="H45" s="134"/>
      <c r="I45" s="116"/>
      <c r="J45" s="2"/>
      <c r="K45" s="2"/>
    </row>
    <row r="46" spans="1:11" s="3" customFormat="1" ht="15.75" customHeight="1">
      <c r="A46" s="39"/>
      <c r="B46" s="40"/>
      <c r="C46" s="41" t="s">
        <v>97</v>
      </c>
      <c r="D46" s="27"/>
      <c r="E46" s="34"/>
      <c r="F46" s="168"/>
      <c r="G46" s="110"/>
      <c r="H46" s="52"/>
      <c r="I46" s="112"/>
      <c r="J46" s="2"/>
      <c r="K46" s="2"/>
    </row>
    <row r="47" spans="1:11" s="3" customFormat="1" ht="15.75" customHeight="1">
      <c r="A47" s="39"/>
      <c r="B47" s="40"/>
      <c r="C47" s="41" t="s">
        <v>99</v>
      </c>
      <c r="D47" s="27" t="s">
        <v>98</v>
      </c>
      <c r="E47" s="34">
        <v>5</v>
      </c>
      <c r="F47" s="102"/>
      <c r="G47" s="110">
        <f aca="true" t="shared" si="0" ref="G47:G48">E47*F47</f>
        <v>0</v>
      </c>
      <c r="H47" s="52">
        <f aca="true" t="shared" si="1" ref="H47:H48">F47*0.3</f>
        <v>0</v>
      </c>
      <c r="I47" s="112">
        <f aca="true" t="shared" si="2" ref="I47:I48">E47*H47</f>
        <v>0</v>
      </c>
      <c r="J47" s="2"/>
      <c r="K47" s="2"/>
    </row>
    <row r="48" spans="1:11" s="3" customFormat="1" ht="15.75" customHeight="1">
      <c r="A48" s="77"/>
      <c r="B48" s="78"/>
      <c r="C48" s="42" t="s">
        <v>100</v>
      </c>
      <c r="D48" s="29" t="s">
        <v>87</v>
      </c>
      <c r="E48" s="80">
        <v>8</v>
      </c>
      <c r="F48" s="172"/>
      <c r="G48" s="121">
        <f t="shared" si="0"/>
        <v>0</v>
      </c>
      <c r="H48" s="81">
        <f t="shared" si="1"/>
        <v>0</v>
      </c>
      <c r="I48" s="114">
        <f t="shared" si="2"/>
        <v>0</v>
      </c>
      <c r="J48" s="2"/>
      <c r="K48" s="205"/>
    </row>
    <row r="49" spans="1:11" ht="15" customHeight="1">
      <c r="A49" s="43" t="s">
        <v>6</v>
      </c>
      <c r="B49" s="44">
        <v>5</v>
      </c>
      <c r="C49" s="45" t="s">
        <v>102</v>
      </c>
      <c r="D49" s="31"/>
      <c r="E49" s="167"/>
      <c r="F49" s="173"/>
      <c r="G49" s="123"/>
      <c r="H49" s="134"/>
      <c r="I49" s="116"/>
      <c r="J49" s="1"/>
      <c r="K49" s="1"/>
    </row>
    <row r="50" spans="1:11" ht="15" customHeight="1">
      <c r="A50" s="39"/>
      <c r="B50" s="40"/>
      <c r="C50" s="174" t="s">
        <v>146</v>
      </c>
      <c r="D50" s="74"/>
      <c r="E50" s="100"/>
      <c r="F50" s="94"/>
      <c r="G50" s="110"/>
      <c r="H50" s="52"/>
      <c r="I50" s="112"/>
      <c r="J50" s="1"/>
      <c r="K50" s="1"/>
    </row>
    <row r="51" spans="1:11" ht="15" customHeight="1">
      <c r="A51" s="39"/>
      <c r="B51" s="40"/>
      <c r="C51" s="41" t="s">
        <v>152</v>
      </c>
      <c r="D51" s="27"/>
      <c r="E51" s="34"/>
      <c r="F51" s="102"/>
      <c r="G51" s="110"/>
      <c r="H51" s="52"/>
      <c r="I51" s="112"/>
      <c r="J51" s="1"/>
      <c r="K51" s="1"/>
    </row>
    <row r="52" spans="1:9" ht="15" customHeight="1">
      <c r="A52" s="39"/>
      <c r="B52" s="40"/>
      <c r="C52" s="41" t="s">
        <v>103</v>
      </c>
      <c r="D52" s="27"/>
      <c r="E52" s="34"/>
      <c r="F52" s="102"/>
      <c r="G52" s="110"/>
      <c r="H52" s="52"/>
      <c r="I52" s="112"/>
    </row>
    <row r="53" spans="1:9" ht="15" customHeight="1">
      <c r="A53" s="39"/>
      <c r="B53" s="40"/>
      <c r="C53" s="166" t="s">
        <v>104</v>
      </c>
      <c r="D53" s="175"/>
      <c r="E53" s="176"/>
      <c r="F53" s="177"/>
      <c r="G53" s="110"/>
      <c r="H53" s="52"/>
      <c r="I53" s="112"/>
    </row>
    <row r="54" spans="1:9" ht="15" customHeight="1">
      <c r="A54" s="39"/>
      <c r="B54" s="40"/>
      <c r="C54" s="166" t="s">
        <v>105</v>
      </c>
      <c r="D54" s="175"/>
      <c r="E54" s="176"/>
      <c r="F54" s="177"/>
      <c r="G54" s="110"/>
      <c r="H54" s="52"/>
      <c r="I54" s="112"/>
    </row>
    <row r="55" spans="1:11" ht="15" customHeight="1">
      <c r="A55" s="77"/>
      <c r="B55" s="78"/>
      <c r="C55" s="42" t="s">
        <v>106</v>
      </c>
      <c r="D55" s="29" t="s">
        <v>95</v>
      </c>
      <c r="E55" s="80">
        <v>14</v>
      </c>
      <c r="F55" s="82"/>
      <c r="G55" s="121">
        <f>E55*F55</f>
        <v>0</v>
      </c>
      <c r="H55" s="81">
        <f>F55*0.3</f>
        <v>0</v>
      </c>
      <c r="I55" s="114">
        <f>E55*H55</f>
        <v>0</v>
      </c>
      <c r="K55" s="178"/>
    </row>
    <row r="56" spans="1:11" s="51" customFormat="1" ht="15.75" customHeight="1">
      <c r="A56" s="43" t="s">
        <v>6</v>
      </c>
      <c r="B56" s="44">
        <v>6</v>
      </c>
      <c r="C56" s="45" t="s">
        <v>13</v>
      </c>
      <c r="D56" s="31"/>
      <c r="E56" s="32"/>
      <c r="F56" s="33"/>
      <c r="G56" s="123"/>
      <c r="H56" s="56"/>
      <c r="I56" s="116"/>
      <c r="K56" s="2"/>
    </row>
    <row r="57" spans="1:11" s="51" customFormat="1" ht="15.75" customHeight="1">
      <c r="A57" s="60"/>
      <c r="B57" s="61"/>
      <c r="C57" s="53" t="s">
        <v>27</v>
      </c>
      <c r="D57" s="38"/>
      <c r="E57" s="62"/>
      <c r="F57" s="37"/>
      <c r="G57" s="124"/>
      <c r="H57" s="65"/>
      <c r="I57" s="117"/>
      <c r="K57" s="2"/>
    </row>
    <row r="58" spans="1:11" s="51" customFormat="1" ht="15.75" customHeight="1" thickBot="1">
      <c r="A58" s="48"/>
      <c r="B58" s="49"/>
      <c r="C58" s="54" t="s">
        <v>15</v>
      </c>
      <c r="D58" s="35" t="s">
        <v>17</v>
      </c>
      <c r="E58" s="58">
        <v>10</v>
      </c>
      <c r="F58" s="59"/>
      <c r="G58" s="111">
        <f>E58*F58</f>
        <v>0</v>
      </c>
      <c r="H58" s="63">
        <f>F58*0.3</f>
        <v>0</v>
      </c>
      <c r="I58" s="113">
        <f>E58*H58</f>
        <v>0</v>
      </c>
      <c r="K58" s="2"/>
    </row>
    <row r="59" spans="1:11" s="85" customFormat="1" ht="15.75">
      <c r="A59" s="5"/>
      <c r="B59" s="7"/>
      <c r="C59" s="95" t="s">
        <v>24</v>
      </c>
      <c r="D59" s="19"/>
      <c r="E59" s="6"/>
      <c r="F59" s="259">
        <f>SUM(G7:G58)</f>
        <v>0</v>
      </c>
      <c r="G59" s="260"/>
      <c r="H59" s="104"/>
      <c r="I59" s="118">
        <f>SUM(I7:I58)</f>
        <v>0</v>
      </c>
      <c r="K59" s="2"/>
    </row>
    <row r="60" spans="1:11" s="51" customFormat="1" ht="15.75" customHeight="1">
      <c r="A60" s="46"/>
      <c r="B60" s="47"/>
      <c r="C60" s="41" t="s">
        <v>26</v>
      </c>
      <c r="D60" s="27"/>
      <c r="E60" s="34"/>
      <c r="F60" s="102"/>
      <c r="G60" s="101" t="s">
        <v>18</v>
      </c>
      <c r="H60" s="64"/>
      <c r="I60" s="112">
        <f>F59*0.02</f>
        <v>0</v>
      </c>
      <c r="K60" s="2"/>
    </row>
    <row r="61" spans="1:11" s="51" customFormat="1" ht="15.75" customHeight="1">
      <c r="A61" s="60"/>
      <c r="B61" s="96"/>
      <c r="C61" s="53" t="s">
        <v>25</v>
      </c>
      <c r="D61" s="38"/>
      <c r="E61" s="97"/>
      <c r="F61" s="91"/>
      <c r="G61" s="103" t="s">
        <v>18</v>
      </c>
      <c r="H61" s="65"/>
      <c r="I61" s="119">
        <f>F59*0.036</f>
        <v>0</v>
      </c>
      <c r="K61" s="1"/>
    </row>
    <row r="62" spans="1:11" ht="18.75">
      <c r="A62" s="66"/>
      <c r="B62" s="67"/>
      <c r="C62" s="68" t="s">
        <v>33</v>
      </c>
      <c r="D62" s="69"/>
      <c r="E62" s="70"/>
      <c r="F62" s="261">
        <f>F59</f>
        <v>0</v>
      </c>
      <c r="G62" s="262"/>
      <c r="H62" s="105"/>
      <c r="I62" s="120">
        <f>SUM(I59:I61)</f>
        <v>0</v>
      </c>
      <c r="K62" s="1"/>
    </row>
    <row r="63" spans="1:9" ht="19.5" thickBot="1">
      <c r="A63" s="8"/>
      <c r="B63" s="9"/>
      <c r="C63" s="10" t="s">
        <v>3</v>
      </c>
      <c r="D63" s="20"/>
      <c r="E63" s="11"/>
      <c r="F63" s="243">
        <f>SUM(F62:I62)</f>
        <v>0</v>
      </c>
      <c r="G63" s="244"/>
      <c r="H63" s="244"/>
      <c r="I63" s="245"/>
    </row>
    <row r="64" spans="2:9" s="51" customFormat="1" ht="15">
      <c r="B64" s="98"/>
      <c r="D64" s="99"/>
      <c r="E64" s="99"/>
      <c r="F64" s="99"/>
      <c r="G64" s="99"/>
      <c r="H64" s="99"/>
      <c r="I64" s="99"/>
    </row>
    <row r="65" spans="2:9" s="51" customFormat="1" ht="15">
      <c r="B65" s="98"/>
      <c r="D65" s="99"/>
      <c r="E65" s="99"/>
      <c r="F65" s="99"/>
      <c r="G65" s="99"/>
      <c r="H65" s="99"/>
      <c r="I65" s="99"/>
    </row>
  </sheetData>
  <mergeCells count="21">
    <mergeCell ref="A1:I1"/>
    <mergeCell ref="H5:I5"/>
    <mergeCell ref="F59:G59"/>
    <mergeCell ref="F62:G62"/>
    <mergeCell ref="D5:D6"/>
    <mergeCell ref="F37:G37"/>
    <mergeCell ref="D37:D38"/>
    <mergeCell ref="E37:E38"/>
    <mergeCell ref="A2:B2"/>
    <mergeCell ref="A3:B3"/>
    <mergeCell ref="F63:I63"/>
    <mergeCell ref="A5:B6"/>
    <mergeCell ref="C5:C6"/>
    <mergeCell ref="H37:I37"/>
    <mergeCell ref="E5:E6"/>
    <mergeCell ref="F5:G5"/>
    <mergeCell ref="A33:I33"/>
    <mergeCell ref="A37:B38"/>
    <mergeCell ref="C37:C38"/>
    <mergeCell ref="A35:B35"/>
    <mergeCell ref="A34:B3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showZeros="0" workbookViewId="0" topLeftCell="A1">
      <selection activeCell="F9" sqref="F9"/>
    </sheetView>
  </sheetViews>
  <sheetFormatPr defaultColWidth="9.125" defaultRowHeight="12.75"/>
  <cols>
    <col min="1" max="1" width="5.25390625" style="0" customWidth="1"/>
    <col min="2" max="2" width="5.25390625" style="12" customWidth="1"/>
    <col min="3" max="3" width="68.875" style="0" customWidth="1"/>
    <col min="4" max="4" width="8.125" style="13" bestFit="1" customWidth="1"/>
    <col min="5" max="5" width="6.25390625" style="13" bestFit="1" customWidth="1"/>
    <col min="6" max="6" width="8.625" style="13" customWidth="1"/>
    <col min="7" max="7" width="12.875" style="13" customWidth="1"/>
    <col min="8" max="8" width="8.625" style="13" customWidth="1"/>
    <col min="9" max="9" width="13.00390625" style="13" customWidth="1"/>
    <col min="10" max="10" width="1.37890625" style="0" customWidth="1"/>
    <col min="11" max="11" width="9.625" style="0" bestFit="1" customWidth="1"/>
  </cols>
  <sheetData>
    <row r="1" spans="1:9" s="83" customFormat="1" ht="26.25" customHeight="1">
      <c r="A1" s="257" t="str">
        <f>'Zař. č. 1'!A1:I1</f>
        <v xml:space="preserve"> SOUPIS PRACÍ A DODÁVEK - VZDUCHOTECHNIKA</v>
      </c>
      <c r="B1" s="257"/>
      <c r="C1" s="257"/>
      <c r="D1" s="257"/>
      <c r="E1" s="257"/>
      <c r="F1" s="257"/>
      <c r="G1" s="257"/>
      <c r="H1" s="257"/>
      <c r="I1" s="257"/>
    </row>
    <row r="2" spans="1:9" s="85" customFormat="1" ht="18.75">
      <c r="A2" s="258" t="s">
        <v>0</v>
      </c>
      <c r="B2" s="258"/>
      <c r="C2" s="84" t="str">
        <f>'Zař. č. 1'!C2</f>
        <v>Nejdek, Mateřská škola Závodu míru 1247, minimalizace radonu v objektu</v>
      </c>
      <c r="D2" s="15"/>
      <c r="E2" s="15"/>
      <c r="F2" s="15"/>
      <c r="G2" s="15"/>
      <c r="H2" s="1"/>
      <c r="I2" s="1"/>
    </row>
    <row r="3" spans="1:9" s="85" customFormat="1" ht="18.75">
      <c r="A3" s="258" t="s">
        <v>28</v>
      </c>
      <c r="B3" s="258"/>
      <c r="C3" s="84" t="s">
        <v>135</v>
      </c>
      <c r="D3" s="15"/>
      <c r="E3" s="15"/>
      <c r="F3" s="15"/>
      <c r="G3" s="15"/>
      <c r="H3" s="1"/>
      <c r="I3" s="1"/>
    </row>
    <row r="4" spans="1:9" ht="7.5" customHeight="1" thickBot="1">
      <c r="A4" s="1"/>
      <c r="B4" s="14"/>
      <c r="C4" s="1"/>
      <c r="D4" s="15"/>
      <c r="E4" s="15"/>
      <c r="F4" s="15"/>
      <c r="G4" s="15"/>
      <c r="H4" s="1"/>
      <c r="I4" s="1"/>
    </row>
    <row r="5" spans="1:11" s="51" customFormat="1" ht="15.75" customHeight="1">
      <c r="A5" s="246" t="s">
        <v>23</v>
      </c>
      <c r="B5" s="247"/>
      <c r="C5" s="250" t="s">
        <v>1</v>
      </c>
      <c r="D5" s="263" t="s">
        <v>2</v>
      </c>
      <c r="E5" s="254" t="s">
        <v>29</v>
      </c>
      <c r="F5" s="252" t="s">
        <v>20</v>
      </c>
      <c r="G5" s="256"/>
      <c r="H5" s="252" t="s">
        <v>22</v>
      </c>
      <c r="I5" s="253"/>
      <c r="J5" s="50"/>
      <c r="K5" s="50"/>
    </row>
    <row r="6" spans="1:11" s="51" customFormat="1" ht="15.75" customHeight="1" thickBot="1">
      <c r="A6" s="248"/>
      <c r="B6" s="249"/>
      <c r="C6" s="251"/>
      <c r="D6" s="264"/>
      <c r="E6" s="255"/>
      <c r="F6" s="106" t="s">
        <v>21</v>
      </c>
      <c r="G6" s="107" t="s">
        <v>19</v>
      </c>
      <c r="H6" s="108" t="s">
        <v>21</v>
      </c>
      <c r="I6" s="109" t="s">
        <v>19</v>
      </c>
      <c r="J6" s="50"/>
      <c r="K6" s="50"/>
    </row>
    <row r="7" spans="1:11" s="3" customFormat="1" ht="15.75" customHeight="1">
      <c r="A7" s="153" t="s">
        <v>7</v>
      </c>
      <c r="B7" s="44">
        <v>1</v>
      </c>
      <c r="C7" s="133" t="s">
        <v>153</v>
      </c>
      <c r="D7" s="31" t="s">
        <v>40</v>
      </c>
      <c r="E7" s="32">
        <v>1</v>
      </c>
      <c r="F7" s="206"/>
      <c r="G7" s="123">
        <f>E7*F7</f>
        <v>0</v>
      </c>
      <c r="H7" s="134">
        <f>F7*0.15</f>
        <v>0</v>
      </c>
      <c r="I7" s="116">
        <f>E7*H7</f>
        <v>0</v>
      </c>
      <c r="J7" s="2"/>
      <c r="K7" s="2"/>
    </row>
    <row r="8" spans="1:11" s="3" customFormat="1" ht="15.75" customHeight="1">
      <c r="A8" s="39"/>
      <c r="B8" s="40"/>
      <c r="C8" s="41" t="s">
        <v>76</v>
      </c>
      <c r="D8" s="74"/>
      <c r="E8" s="100"/>
      <c r="F8" s="76"/>
      <c r="G8" s="110"/>
      <c r="H8" s="52"/>
      <c r="I8" s="112"/>
      <c r="J8" s="2"/>
      <c r="K8" s="2"/>
    </row>
    <row r="9" spans="1:11" s="3" customFormat="1" ht="15.75" customHeight="1">
      <c r="A9" s="39"/>
      <c r="B9" s="40"/>
      <c r="C9" s="41" t="s">
        <v>164</v>
      </c>
      <c r="D9" s="27"/>
      <c r="E9" s="28"/>
      <c r="F9" s="135"/>
      <c r="G9" s="110"/>
      <c r="H9" s="52"/>
      <c r="I9" s="112"/>
      <c r="J9" s="2"/>
      <c r="K9" s="2"/>
    </row>
    <row r="10" spans="1:11" s="3" customFormat="1" ht="15.75" customHeight="1">
      <c r="A10" s="39"/>
      <c r="B10" s="40"/>
      <c r="C10" s="41" t="s">
        <v>78</v>
      </c>
      <c r="D10" s="27"/>
      <c r="E10" s="28"/>
      <c r="F10" s="135"/>
      <c r="G10" s="110"/>
      <c r="H10" s="52"/>
      <c r="I10" s="112"/>
      <c r="J10" s="2"/>
      <c r="K10" s="2"/>
    </row>
    <row r="11" spans="1:11" s="3" customFormat="1" ht="15.75" customHeight="1">
      <c r="A11" s="39"/>
      <c r="B11" s="40"/>
      <c r="C11" s="41" t="s">
        <v>77</v>
      </c>
      <c r="D11" s="27"/>
      <c r="E11" s="28"/>
      <c r="F11" s="135"/>
      <c r="G11" s="110"/>
      <c r="H11" s="52"/>
      <c r="I11" s="112"/>
      <c r="J11" s="2"/>
      <c r="K11" s="2"/>
    </row>
    <row r="12" spans="1:11" s="3" customFormat="1" ht="15.75" customHeight="1">
      <c r="A12" s="39"/>
      <c r="B12" s="40"/>
      <c r="C12" s="136" t="s">
        <v>41</v>
      </c>
      <c r="D12" s="27"/>
      <c r="E12" s="28"/>
      <c r="F12" s="135"/>
      <c r="G12" s="110"/>
      <c r="H12" s="52"/>
      <c r="I12" s="112"/>
      <c r="J12" s="2"/>
      <c r="K12" s="2"/>
    </row>
    <row r="13" spans="1:11" s="3" customFormat="1" ht="15.75" customHeight="1">
      <c r="A13" s="39"/>
      <c r="B13" s="40"/>
      <c r="C13" s="136" t="s">
        <v>42</v>
      </c>
      <c r="D13" s="27"/>
      <c r="E13" s="28"/>
      <c r="F13" s="135"/>
      <c r="G13" s="110"/>
      <c r="H13" s="52"/>
      <c r="I13" s="112"/>
      <c r="J13" s="2"/>
      <c r="K13" s="2"/>
    </row>
    <row r="14" spans="1:11" s="3" customFormat="1" ht="15.75" customHeight="1">
      <c r="A14" s="39"/>
      <c r="B14" s="40"/>
      <c r="C14" s="136" t="s">
        <v>43</v>
      </c>
      <c r="D14" s="27"/>
      <c r="E14" s="28"/>
      <c r="F14" s="135"/>
      <c r="G14" s="110"/>
      <c r="H14" s="52"/>
      <c r="I14" s="112"/>
      <c r="J14" s="2"/>
      <c r="K14" s="2"/>
    </row>
    <row r="15" spans="1:11" s="3" customFormat="1" ht="15.75" customHeight="1">
      <c r="A15" s="39"/>
      <c r="B15" s="40"/>
      <c r="C15" s="41" t="s">
        <v>79</v>
      </c>
      <c r="D15" s="137"/>
      <c r="E15" s="138"/>
      <c r="F15" s="139"/>
      <c r="G15" s="110"/>
      <c r="H15" s="52"/>
      <c r="I15" s="112"/>
      <c r="J15" s="2"/>
      <c r="K15" s="2"/>
    </row>
    <row r="16" spans="1:11" s="3" customFormat="1" ht="15.75" customHeight="1">
      <c r="A16" s="39"/>
      <c r="B16" s="40"/>
      <c r="C16" s="41" t="s">
        <v>52</v>
      </c>
      <c r="D16" s="137"/>
      <c r="E16" s="138"/>
      <c r="F16" s="140"/>
      <c r="G16" s="110"/>
      <c r="H16" s="52"/>
      <c r="I16" s="112"/>
      <c r="J16" s="2"/>
      <c r="K16" s="2"/>
    </row>
    <row r="17" spans="1:11" s="3" customFormat="1" ht="15.75" customHeight="1">
      <c r="A17" s="46"/>
      <c r="B17" s="47"/>
      <c r="C17" s="41" t="s">
        <v>80</v>
      </c>
      <c r="D17" s="27"/>
      <c r="E17" s="28"/>
      <c r="F17" s="141"/>
      <c r="G17" s="110"/>
      <c r="H17" s="52"/>
      <c r="I17" s="112"/>
      <c r="J17" s="2"/>
      <c r="K17" s="2"/>
    </row>
    <row r="18" spans="1:11" s="3" customFormat="1" ht="15.75" customHeight="1">
      <c r="A18" s="46"/>
      <c r="B18" s="47"/>
      <c r="C18" s="41" t="s">
        <v>52</v>
      </c>
      <c r="D18" s="27"/>
      <c r="E18" s="28"/>
      <c r="F18" s="141"/>
      <c r="G18" s="110"/>
      <c r="H18" s="52"/>
      <c r="I18" s="112"/>
      <c r="J18" s="2"/>
      <c r="K18" s="2"/>
    </row>
    <row r="19" spans="1:11" s="3" customFormat="1" ht="15.75" customHeight="1">
      <c r="A19" s="46"/>
      <c r="B19" s="47"/>
      <c r="C19" s="41" t="s">
        <v>53</v>
      </c>
      <c r="D19" s="27"/>
      <c r="E19" s="28"/>
      <c r="F19" s="141"/>
      <c r="G19" s="110"/>
      <c r="H19" s="52"/>
      <c r="I19" s="112"/>
      <c r="J19" s="2"/>
      <c r="K19" s="2"/>
    </row>
    <row r="20" spans="1:11" s="3" customFormat="1" ht="15.75" customHeight="1">
      <c r="A20" s="46"/>
      <c r="B20" s="47"/>
      <c r="C20" s="41" t="s">
        <v>81</v>
      </c>
      <c r="D20" s="27"/>
      <c r="E20" s="28"/>
      <c r="F20" s="141"/>
      <c r="G20" s="110"/>
      <c r="H20" s="52"/>
      <c r="I20" s="112"/>
      <c r="J20" s="2"/>
      <c r="K20" s="2"/>
    </row>
    <row r="21" spans="1:11" s="3" customFormat="1" ht="15.75" customHeight="1">
      <c r="A21" s="46"/>
      <c r="B21" s="47"/>
      <c r="C21" s="41" t="s">
        <v>83</v>
      </c>
      <c r="D21" s="27"/>
      <c r="E21" s="28"/>
      <c r="F21" s="141"/>
      <c r="G21" s="110"/>
      <c r="H21" s="52"/>
      <c r="I21" s="112"/>
      <c r="J21" s="2"/>
      <c r="K21" s="2"/>
    </row>
    <row r="22" spans="1:11" s="3" customFormat="1" ht="15.75" customHeight="1">
      <c r="A22" s="46"/>
      <c r="B22" s="47"/>
      <c r="C22" s="41" t="s">
        <v>82</v>
      </c>
      <c r="D22" s="27"/>
      <c r="E22" s="28"/>
      <c r="F22" s="141"/>
      <c r="G22" s="110"/>
      <c r="H22" s="52"/>
      <c r="I22" s="112"/>
      <c r="J22" s="2"/>
      <c r="K22" s="2"/>
    </row>
    <row r="23" spans="1:11" s="3" customFormat="1" ht="15.75" customHeight="1">
      <c r="A23" s="60"/>
      <c r="B23" s="96"/>
      <c r="C23" s="41" t="s">
        <v>44</v>
      </c>
      <c r="D23" s="27"/>
      <c r="E23" s="28"/>
      <c r="F23" s="141"/>
      <c r="G23" s="110"/>
      <c r="H23" s="52"/>
      <c r="I23" s="112"/>
      <c r="J23" s="2"/>
      <c r="K23" s="2"/>
    </row>
    <row r="24" spans="1:11" s="3" customFormat="1" ht="15.75" customHeight="1">
      <c r="A24" s="142"/>
      <c r="B24" s="143"/>
      <c r="C24" s="42" t="s">
        <v>45</v>
      </c>
      <c r="D24" s="144"/>
      <c r="E24" s="145"/>
      <c r="F24" s="146"/>
      <c r="G24" s="147"/>
      <c r="H24" s="148"/>
      <c r="I24" s="149"/>
      <c r="J24" s="2"/>
      <c r="K24" s="2"/>
    </row>
    <row r="25" spans="1:11" s="3" customFormat="1" ht="15.75" customHeight="1">
      <c r="A25" s="153" t="s">
        <v>7</v>
      </c>
      <c r="B25" s="150" t="s">
        <v>46</v>
      </c>
      <c r="C25" s="73" t="s">
        <v>150</v>
      </c>
      <c r="D25" s="74" t="s">
        <v>40</v>
      </c>
      <c r="E25" s="100">
        <v>1</v>
      </c>
      <c r="F25" s="76"/>
      <c r="G25" s="122">
        <f>E25*F25</f>
        <v>0</v>
      </c>
      <c r="H25" s="93">
        <f>F25*0.15</f>
        <v>0</v>
      </c>
      <c r="I25" s="115">
        <f>E25*H25</f>
        <v>0</v>
      </c>
      <c r="J25" s="2"/>
      <c r="K25" s="2"/>
    </row>
    <row r="26" spans="1:11" s="3" customFormat="1" ht="15.75" customHeight="1">
      <c r="A26" s="71"/>
      <c r="B26" s="150"/>
      <c r="C26" s="73" t="s">
        <v>57</v>
      </c>
      <c r="D26" s="74"/>
      <c r="E26" s="100"/>
      <c r="F26" s="229" t="s">
        <v>166</v>
      </c>
      <c r="G26" s="122"/>
      <c r="H26" s="93"/>
      <c r="I26" s="115"/>
      <c r="J26" s="2"/>
      <c r="K26" s="2"/>
    </row>
    <row r="27" spans="1:11" s="3" customFormat="1" ht="15.75" customHeight="1">
      <c r="A27" s="71"/>
      <c r="B27" s="150"/>
      <c r="C27" s="73" t="s">
        <v>47</v>
      </c>
      <c r="D27" s="74"/>
      <c r="E27" s="100"/>
      <c r="F27" s="229" t="s">
        <v>167</v>
      </c>
      <c r="G27" s="110"/>
      <c r="H27" s="52"/>
      <c r="I27" s="112"/>
      <c r="J27" s="2"/>
      <c r="K27" s="2"/>
    </row>
    <row r="28" spans="1:11" ht="15.75" customHeight="1" thickBot="1">
      <c r="A28" s="154"/>
      <c r="B28" s="155"/>
      <c r="C28" s="54" t="s">
        <v>60</v>
      </c>
      <c r="D28" s="35"/>
      <c r="E28" s="36"/>
      <c r="F28" s="230" t="s">
        <v>168</v>
      </c>
      <c r="G28" s="111"/>
      <c r="H28" s="63"/>
      <c r="I28" s="113"/>
      <c r="J28" s="1"/>
      <c r="K28" s="1"/>
    </row>
    <row r="29" spans="1:11" s="4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4" customFormat="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4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75" customHeight="1">
      <c r="A32" s="157"/>
      <c r="B32" s="158"/>
      <c r="C32" s="50"/>
      <c r="D32" s="159"/>
      <c r="E32" s="160"/>
      <c r="F32" s="161"/>
      <c r="G32" s="162"/>
      <c r="H32" s="163"/>
      <c r="I32" s="164"/>
      <c r="J32" s="1"/>
      <c r="K32" s="1"/>
    </row>
    <row r="33" spans="1:9" s="83" customFormat="1" ht="26.25" customHeight="1">
      <c r="A33" s="257" t="str">
        <f>$A$1</f>
        <v xml:space="preserve"> SOUPIS PRACÍ A DODÁVEK - VZDUCHOTECHNIKA</v>
      </c>
      <c r="B33" s="257"/>
      <c r="C33" s="257"/>
      <c r="D33" s="257"/>
      <c r="E33" s="257"/>
      <c r="F33" s="257"/>
      <c r="G33" s="257"/>
      <c r="H33" s="257"/>
      <c r="I33" s="257"/>
    </row>
    <row r="34" spans="1:9" s="85" customFormat="1" ht="18.75">
      <c r="A34" s="258" t="s">
        <v>0</v>
      </c>
      <c r="B34" s="258"/>
      <c r="C34" s="84" t="str">
        <f>$C$2</f>
        <v>Nejdek, Mateřská škola Závodu míru 1247, minimalizace radonu v objektu</v>
      </c>
      <c r="D34" s="15"/>
      <c r="E34" s="15"/>
      <c r="F34" s="15"/>
      <c r="G34" s="15"/>
      <c r="H34" s="1"/>
      <c r="I34" s="1"/>
    </row>
    <row r="35" spans="1:9" s="85" customFormat="1" ht="18.75">
      <c r="A35" s="258" t="s">
        <v>28</v>
      </c>
      <c r="B35" s="258"/>
      <c r="C35" s="84" t="str">
        <f>$C$3</f>
        <v>2 - Pavilon 1 - byt školníka</v>
      </c>
      <c r="D35" s="15"/>
      <c r="E35" s="15"/>
      <c r="F35" s="15"/>
      <c r="G35" s="15"/>
      <c r="H35" s="1"/>
      <c r="I35" s="1"/>
    </row>
    <row r="36" spans="1:9" ht="7.5" customHeight="1" thickBot="1">
      <c r="A36" s="1"/>
      <c r="B36" s="14"/>
      <c r="C36" s="1"/>
      <c r="D36" s="15"/>
      <c r="E36" s="15"/>
      <c r="F36" s="15"/>
      <c r="G36" s="15"/>
      <c r="H36" s="1"/>
      <c r="I36" s="1"/>
    </row>
    <row r="37" spans="1:11" s="51" customFormat="1" ht="15.75" customHeight="1">
      <c r="A37" s="246" t="s">
        <v>23</v>
      </c>
      <c r="B37" s="247"/>
      <c r="C37" s="250" t="s">
        <v>1</v>
      </c>
      <c r="D37" s="263" t="s">
        <v>2</v>
      </c>
      <c r="E37" s="254" t="s">
        <v>29</v>
      </c>
      <c r="F37" s="252" t="s">
        <v>20</v>
      </c>
      <c r="G37" s="256"/>
      <c r="H37" s="252" t="s">
        <v>22</v>
      </c>
      <c r="I37" s="253"/>
      <c r="J37" s="50"/>
      <c r="K37" s="50"/>
    </row>
    <row r="38" spans="1:11" s="51" customFormat="1" ht="15.75" customHeight="1" thickBot="1">
      <c r="A38" s="248"/>
      <c r="B38" s="249"/>
      <c r="C38" s="251"/>
      <c r="D38" s="264"/>
      <c r="E38" s="255"/>
      <c r="F38" s="106" t="s">
        <v>21</v>
      </c>
      <c r="G38" s="107" t="s">
        <v>19</v>
      </c>
      <c r="H38" s="108" t="s">
        <v>21</v>
      </c>
      <c r="I38" s="109" t="s">
        <v>19</v>
      </c>
      <c r="J38" s="50"/>
      <c r="K38" s="50"/>
    </row>
    <row r="39" spans="1:11" s="3" customFormat="1" ht="15.75" customHeight="1">
      <c r="A39" s="71" t="s">
        <v>7</v>
      </c>
      <c r="B39" s="72">
        <v>2</v>
      </c>
      <c r="C39" s="73" t="s">
        <v>154</v>
      </c>
      <c r="D39" s="74"/>
      <c r="E39" s="100"/>
      <c r="F39" s="76"/>
      <c r="G39" s="122"/>
      <c r="H39" s="93"/>
      <c r="I39" s="115"/>
      <c r="J39" s="2"/>
      <c r="K39" s="2"/>
    </row>
    <row r="40" spans="1:11" s="3" customFormat="1" ht="15.75" customHeight="1">
      <c r="A40" s="77"/>
      <c r="B40" s="152"/>
      <c r="C40" s="42" t="s">
        <v>90</v>
      </c>
      <c r="D40" s="29" t="s">
        <v>87</v>
      </c>
      <c r="E40" s="80">
        <v>2</v>
      </c>
      <c r="F40" s="165"/>
      <c r="G40" s="121">
        <f>E40*F40</f>
        <v>0</v>
      </c>
      <c r="H40" s="81">
        <f>F40*0.3</f>
        <v>0</v>
      </c>
      <c r="I40" s="114">
        <f>E40*H40</f>
        <v>0</v>
      </c>
      <c r="J40" s="2"/>
      <c r="K40" s="2"/>
    </row>
    <row r="41" spans="1:11" s="3" customFormat="1" ht="15.75" customHeight="1">
      <c r="A41" s="43" t="s">
        <v>7</v>
      </c>
      <c r="B41" s="44">
        <v>3</v>
      </c>
      <c r="C41" s="45" t="s">
        <v>96</v>
      </c>
      <c r="D41" s="31"/>
      <c r="E41" s="167"/>
      <c r="F41" s="33"/>
      <c r="G41" s="123"/>
      <c r="H41" s="134"/>
      <c r="I41" s="116"/>
      <c r="J41" s="2"/>
      <c r="K41" s="2"/>
    </row>
    <row r="42" spans="1:11" s="3" customFormat="1" ht="15.75" customHeight="1">
      <c r="A42" s="39"/>
      <c r="B42" s="40"/>
      <c r="C42" s="41" t="s">
        <v>97</v>
      </c>
      <c r="D42" s="27"/>
      <c r="E42" s="34"/>
      <c r="F42" s="168"/>
      <c r="G42" s="110"/>
      <c r="H42" s="52"/>
      <c r="I42" s="112"/>
      <c r="J42" s="2"/>
      <c r="K42" s="2"/>
    </row>
    <row r="43" spans="1:11" s="3" customFormat="1" ht="15.75" customHeight="1">
      <c r="A43" s="39"/>
      <c r="B43" s="40"/>
      <c r="C43" s="41" t="s">
        <v>107</v>
      </c>
      <c r="D43" s="27" t="s">
        <v>98</v>
      </c>
      <c r="E43" s="34">
        <v>7</v>
      </c>
      <c r="F43" s="102"/>
      <c r="G43" s="110">
        <f aca="true" t="shared" si="0" ref="G43:G44">E43*F43</f>
        <v>0</v>
      </c>
      <c r="H43" s="52">
        <f aca="true" t="shared" si="1" ref="H43:H44">F43*0.3</f>
        <v>0</v>
      </c>
      <c r="I43" s="112">
        <f aca="true" t="shared" si="2" ref="I43:I44">E43*H43</f>
        <v>0</v>
      </c>
      <c r="J43" s="2"/>
      <c r="K43" s="2"/>
    </row>
    <row r="44" spans="1:11" s="3" customFormat="1" ht="15.75" customHeight="1">
      <c r="A44" s="77"/>
      <c r="B44" s="78"/>
      <c r="C44" s="42" t="s">
        <v>108</v>
      </c>
      <c r="D44" s="29" t="s">
        <v>87</v>
      </c>
      <c r="E44" s="80">
        <v>12</v>
      </c>
      <c r="F44" s="169"/>
      <c r="G44" s="121">
        <f t="shared" si="0"/>
        <v>0</v>
      </c>
      <c r="H44" s="81">
        <f t="shared" si="1"/>
        <v>0</v>
      </c>
      <c r="I44" s="114">
        <f t="shared" si="2"/>
        <v>0</v>
      </c>
      <c r="J44" s="2"/>
      <c r="K44" s="205"/>
    </row>
    <row r="45" spans="1:11" ht="15" customHeight="1">
      <c r="A45" s="43" t="s">
        <v>7</v>
      </c>
      <c r="B45" s="44">
        <v>4</v>
      </c>
      <c r="C45" s="45" t="s">
        <v>102</v>
      </c>
      <c r="D45" s="31"/>
      <c r="E45" s="167"/>
      <c r="F45" s="173"/>
      <c r="G45" s="123"/>
      <c r="H45" s="134"/>
      <c r="I45" s="116"/>
      <c r="J45" s="1"/>
      <c r="K45" s="1"/>
    </row>
    <row r="46" spans="1:11" ht="15" customHeight="1">
      <c r="A46" s="39"/>
      <c r="B46" s="40"/>
      <c r="C46" s="174" t="s">
        <v>146</v>
      </c>
      <c r="D46" s="74"/>
      <c r="E46" s="100"/>
      <c r="F46" s="94"/>
      <c r="G46" s="110"/>
      <c r="H46" s="52"/>
      <c r="I46" s="112"/>
      <c r="J46" s="1"/>
      <c r="K46" s="1"/>
    </row>
    <row r="47" spans="1:11" ht="15" customHeight="1">
      <c r="A47" s="39"/>
      <c r="B47" s="40"/>
      <c r="C47" s="41" t="s">
        <v>155</v>
      </c>
      <c r="D47" s="27"/>
      <c r="E47" s="34"/>
      <c r="F47" s="102"/>
      <c r="G47" s="110"/>
      <c r="H47" s="52"/>
      <c r="I47" s="112"/>
      <c r="J47" s="1"/>
      <c r="K47" s="1"/>
    </row>
    <row r="48" spans="1:9" ht="15" customHeight="1">
      <c r="A48" s="39"/>
      <c r="B48" s="40"/>
      <c r="C48" s="41" t="s">
        <v>103</v>
      </c>
      <c r="D48" s="27"/>
      <c r="E48" s="34"/>
      <c r="F48" s="102"/>
      <c r="G48" s="110"/>
      <c r="H48" s="52"/>
      <c r="I48" s="112"/>
    </row>
    <row r="49" spans="1:9" ht="15" customHeight="1">
      <c r="A49" s="39"/>
      <c r="B49" s="40"/>
      <c r="C49" s="166" t="s">
        <v>104</v>
      </c>
      <c r="D49" s="175"/>
      <c r="E49" s="176"/>
      <c r="F49" s="177"/>
      <c r="G49" s="110"/>
      <c r="H49" s="52"/>
      <c r="I49" s="112"/>
    </row>
    <row r="50" spans="1:9" ht="15" customHeight="1">
      <c r="A50" s="39"/>
      <c r="B50" s="40"/>
      <c r="C50" s="166" t="s">
        <v>105</v>
      </c>
      <c r="D50" s="175"/>
      <c r="E50" s="176"/>
      <c r="F50" s="177"/>
      <c r="G50" s="110"/>
      <c r="H50" s="52"/>
      <c r="I50" s="112"/>
    </row>
    <row r="51" spans="1:11" ht="15" customHeight="1">
      <c r="A51" s="77"/>
      <c r="B51" s="78"/>
      <c r="C51" s="42" t="s">
        <v>106</v>
      </c>
      <c r="D51" s="29" t="s">
        <v>95</v>
      </c>
      <c r="E51" s="80">
        <v>10</v>
      </c>
      <c r="F51" s="82"/>
      <c r="G51" s="121">
        <f>E51*F51</f>
        <v>0</v>
      </c>
      <c r="H51" s="81">
        <f>F51*0.3</f>
        <v>0</v>
      </c>
      <c r="I51" s="114">
        <f>E51*H51</f>
        <v>0</v>
      </c>
      <c r="K51" s="178"/>
    </row>
    <row r="52" spans="1:11" s="51" customFormat="1" ht="15.75" customHeight="1">
      <c r="A52" s="43" t="s">
        <v>7</v>
      </c>
      <c r="B52" s="44">
        <v>5</v>
      </c>
      <c r="C52" s="45" t="s">
        <v>13</v>
      </c>
      <c r="D52" s="31"/>
      <c r="E52" s="32"/>
      <c r="F52" s="33"/>
      <c r="G52" s="123"/>
      <c r="H52" s="56"/>
      <c r="I52" s="116"/>
      <c r="K52" s="2"/>
    </row>
    <row r="53" spans="1:11" s="51" customFormat="1" ht="15.75" customHeight="1">
      <c r="A53" s="60"/>
      <c r="B53" s="61"/>
      <c r="C53" s="53" t="s">
        <v>27</v>
      </c>
      <c r="D53" s="38"/>
      <c r="E53" s="62"/>
      <c r="F53" s="37"/>
      <c r="G53" s="124"/>
      <c r="H53" s="65"/>
      <c r="I53" s="117"/>
      <c r="K53" s="2"/>
    </row>
    <row r="54" spans="1:11" s="51" customFormat="1" ht="15.75" customHeight="1" thickBot="1">
      <c r="A54" s="48"/>
      <c r="B54" s="49"/>
      <c r="C54" s="54" t="s">
        <v>15</v>
      </c>
      <c r="D54" s="35" t="s">
        <v>17</v>
      </c>
      <c r="E54" s="58">
        <v>8</v>
      </c>
      <c r="F54" s="59"/>
      <c r="G54" s="111">
        <f>E54*F54</f>
        <v>0</v>
      </c>
      <c r="H54" s="63">
        <f>F54*0.3</f>
        <v>0</v>
      </c>
      <c r="I54" s="113">
        <f>E54*H54</f>
        <v>0</v>
      </c>
      <c r="K54" s="2"/>
    </row>
    <row r="55" spans="1:11" s="85" customFormat="1" ht="15.75">
      <c r="A55" s="5"/>
      <c r="B55" s="7"/>
      <c r="C55" s="95" t="s">
        <v>24</v>
      </c>
      <c r="D55" s="19"/>
      <c r="E55" s="6"/>
      <c r="F55" s="259">
        <f>SUM(G7:G54)</f>
        <v>0</v>
      </c>
      <c r="G55" s="260"/>
      <c r="H55" s="104"/>
      <c r="I55" s="118">
        <f>SUM(I7:I54)</f>
        <v>0</v>
      </c>
      <c r="K55" s="2"/>
    </row>
    <row r="56" spans="1:11" s="51" customFormat="1" ht="15.75" customHeight="1">
      <c r="A56" s="46"/>
      <c r="B56" s="47"/>
      <c r="C56" s="41" t="s">
        <v>26</v>
      </c>
      <c r="D56" s="27"/>
      <c r="E56" s="34"/>
      <c r="F56" s="102"/>
      <c r="G56" s="101" t="s">
        <v>18</v>
      </c>
      <c r="H56" s="64"/>
      <c r="I56" s="112">
        <f>F55*0.02</f>
        <v>0</v>
      </c>
      <c r="K56" s="2"/>
    </row>
    <row r="57" spans="1:11" s="51" customFormat="1" ht="15.75" customHeight="1">
      <c r="A57" s="60"/>
      <c r="B57" s="96"/>
      <c r="C57" s="53" t="s">
        <v>25</v>
      </c>
      <c r="D57" s="38"/>
      <c r="E57" s="97"/>
      <c r="F57" s="91"/>
      <c r="G57" s="103" t="s">
        <v>18</v>
      </c>
      <c r="H57" s="65"/>
      <c r="I57" s="119">
        <f>F55*0.036</f>
        <v>0</v>
      </c>
      <c r="K57" s="1"/>
    </row>
    <row r="58" spans="1:11" ht="18.75">
      <c r="A58" s="66"/>
      <c r="B58" s="67"/>
      <c r="C58" s="68" t="s">
        <v>32</v>
      </c>
      <c r="D58" s="69"/>
      <c r="E58" s="70"/>
      <c r="F58" s="261">
        <f>F55</f>
        <v>0</v>
      </c>
      <c r="G58" s="262"/>
      <c r="H58" s="105"/>
      <c r="I58" s="120">
        <f>SUM(I55:I57)</f>
        <v>0</v>
      </c>
      <c r="K58" s="1"/>
    </row>
    <row r="59" spans="1:9" ht="19.5" thickBot="1">
      <c r="A59" s="8"/>
      <c r="B59" s="9"/>
      <c r="C59" s="10" t="s">
        <v>31</v>
      </c>
      <c r="D59" s="20"/>
      <c r="E59" s="11"/>
      <c r="F59" s="243">
        <f>SUM(F58:I58)</f>
        <v>0</v>
      </c>
      <c r="G59" s="244"/>
      <c r="H59" s="244"/>
      <c r="I59" s="245"/>
    </row>
    <row r="60" spans="2:9" s="51" customFormat="1" ht="15">
      <c r="B60" s="98"/>
      <c r="D60" s="99"/>
      <c r="E60" s="99"/>
      <c r="F60" s="99"/>
      <c r="G60" s="99"/>
      <c r="H60" s="99"/>
      <c r="I60" s="99"/>
    </row>
    <row r="61" spans="2:9" s="51" customFormat="1" ht="15">
      <c r="B61" s="98"/>
      <c r="D61" s="99"/>
      <c r="E61" s="99"/>
      <c r="F61" s="99"/>
      <c r="G61" s="99"/>
      <c r="H61" s="99"/>
      <c r="I61" s="99"/>
    </row>
  </sheetData>
  <mergeCells count="21">
    <mergeCell ref="C37:C38"/>
    <mergeCell ref="D37:D38"/>
    <mergeCell ref="E37:E38"/>
    <mergeCell ref="F37:G37"/>
    <mergeCell ref="H37:I37"/>
    <mergeCell ref="F55:G55"/>
    <mergeCell ref="F58:G58"/>
    <mergeCell ref="F59:I59"/>
    <mergeCell ref="A1:I1"/>
    <mergeCell ref="A2:B2"/>
    <mergeCell ref="A3:B3"/>
    <mergeCell ref="A5:B6"/>
    <mergeCell ref="C5:C6"/>
    <mergeCell ref="D5:D6"/>
    <mergeCell ref="E5:E6"/>
    <mergeCell ref="F5:G5"/>
    <mergeCell ref="H5:I5"/>
    <mergeCell ref="A33:I33"/>
    <mergeCell ref="A34:B34"/>
    <mergeCell ref="A35:B35"/>
    <mergeCell ref="A37:B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showZeros="0" workbookViewId="0" topLeftCell="A1">
      <selection activeCell="F10" sqref="F10"/>
    </sheetView>
  </sheetViews>
  <sheetFormatPr defaultColWidth="9.125" defaultRowHeight="12.75"/>
  <cols>
    <col min="1" max="1" width="5.25390625" style="0" customWidth="1"/>
    <col min="2" max="2" width="5.25390625" style="12" customWidth="1"/>
    <col min="3" max="3" width="68.875" style="0" customWidth="1"/>
    <col min="4" max="4" width="8.125" style="13" bestFit="1" customWidth="1"/>
    <col min="5" max="5" width="6.25390625" style="13" bestFit="1" customWidth="1"/>
    <col min="6" max="6" width="8.625" style="13" customWidth="1"/>
    <col min="7" max="7" width="12.875" style="13" customWidth="1"/>
    <col min="8" max="8" width="8.625" style="13" customWidth="1"/>
    <col min="9" max="9" width="13.00390625" style="13" customWidth="1"/>
    <col min="10" max="10" width="1.37890625" style="0" customWidth="1"/>
    <col min="11" max="11" width="10.625" style="0" bestFit="1" customWidth="1"/>
  </cols>
  <sheetData>
    <row r="1" spans="1:9" s="83" customFormat="1" ht="26.25" customHeight="1">
      <c r="A1" s="257" t="str">
        <f>'Zař. č. 1'!A1:I1</f>
        <v xml:space="preserve"> SOUPIS PRACÍ A DODÁVEK - VZDUCHOTECHNIKA</v>
      </c>
      <c r="B1" s="257"/>
      <c r="C1" s="257"/>
      <c r="D1" s="257"/>
      <c r="E1" s="257"/>
      <c r="F1" s="257"/>
      <c r="G1" s="257"/>
      <c r="H1" s="257"/>
      <c r="I1" s="257"/>
    </row>
    <row r="2" spans="1:9" s="85" customFormat="1" ht="18.75">
      <c r="A2" s="258" t="s">
        <v>0</v>
      </c>
      <c r="B2" s="258"/>
      <c r="C2" s="84" t="str">
        <f>'Zař. č. 1'!C2</f>
        <v>Nejdek, Mateřská škola Závodu míru 1247, minimalizace radonu v objektu</v>
      </c>
      <c r="D2" s="15"/>
      <c r="E2" s="15"/>
      <c r="F2" s="15"/>
      <c r="G2" s="15"/>
      <c r="H2" s="1"/>
      <c r="I2" s="1"/>
    </row>
    <row r="3" spans="1:9" s="85" customFormat="1" ht="18.75">
      <c r="A3" s="258" t="s">
        <v>28</v>
      </c>
      <c r="B3" s="258"/>
      <c r="C3" s="84" t="s">
        <v>137</v>
      </c>
      <c r="D3" s="15"/>
      <c r="E3" s="15"/>
      <c r="F3" s="15"/>
      <c r="G3" s="15"/>
      <c r="H3" s="1"/>
      <c r="I3" s="1"/>
    </row>
    <row r="4" spans="1:9" ht="7.5" customHeight="1" thickBot="1">
      <c r="A4" s="1"/>
      <c r="B4" s="14"/>
      <c r="C4" s="1"/>
      <c r="D4" s="15"/>
      <c r="E4" s="15"/>
      <c r="F4" s="15"/>
      <c r="G4" s="15"/>
      <c r="H4" s="1"/>
      <c r="I4" s="1"/>
    </row>
    <row r="5" spans="1:11" s="51" customFormat="1" ht="15.75" customHeight="1">
      <c r="A5" s="246" t="s">
        <v>23</v>
      </c>
      <c r="B5" s="247"/>
      <c r="C5" s="250" t="s">
        <v>1</v>
      </c>
      <c r="D5" s="263" t="s">
        <v>2</v>
      </c>
      <c r="E5" s="254" t="s">
        <v>29</v>
      </c>
      <c r="F5" s="252" t="s">
        <v>20</v>
      </c>
      <c r="G5" s="256"/>
      <c r="H5" s="252" t="s">
        <v>22</v>
      </c>
      <c r="I5" s="253"/>
      <c r="J5" s="50"/>
      <c r="K5" s="50"/>
    </row>
    <row r="6" spans="1:11" s="51" customFormat="1" ht="15.75" customHeight="1" thickBot="1">
      <c r="A6" s="248"/>
      <c r="B6" s="249"/>
      <c r="C6" s="251"/>
      <c r="D6" s="264"/>
      <c r="E6" s="255"/>
      <c r="F6" s="106" t="s">
        <v>21</v>
      </c>
      <c r="G6" s="107" t="s">
        <v>19</v>
      </c>
      <c r="H6" s="108" t="s">
        <v>21</v>
      </c>
      <c r="I6" s="109" t="s">
        <v>19</v>
      </c>
      <c r="J6" s="50"/>
      <c r="K6" s="50"/>
    </row>
    <row r="7" spans="1:11" s="3" customFormat="1" ht="15.75" customHeight="1">
      <c r="A7" s="153" t="s">
        <v>8</v>
      </c>
      <c r="B7" s="44">
        <v>1</v>
      </c>
      <c r="C7" s="133" t="s">
        <v>153</v>
      </c>
      <c r="D7" s="31" t="s">
        <v>40</v>
      </c>
      <c r="E7" s="32">
        <v>1</v>
      </c>
      <c r="F7" s="206"/>
      <c r="G7" s="123">
        <f>E7*F7</f>
        <v>0</v>
      </c>
      <c r="H7" s="134">
        <f>F7*0.15</f>
        <v>0</v>
      </c>
      <c r="I7" s="116">
        <f>E7*H7</f>
        <v>0</v>
      </c>
      <c r="J7" s="2"/>
      <c r="K7" s="2"/>
    </row>
    <row r="8" spans="1:11" s="3" customFormat="1" ht="15.75" customHeight="1">
      <c r="A8" s="39"/>
      <c r="B8" s="40"/>
      <c r="C8" s="41" t="s">
        <v>61</v>
      </c>
      <c r="D8" s="74"/>
      <c r="E8" s="100"/>
      <c r="F8" s="76"/>
      <c r="G8" s="110"/>
      <c r="H8" s="52"/>
      <c r="I8" s="112"/>
      <c r="J8" s="2"/>
      <c r="K8" s="2"/>
    </row>
    <row r="9" spans="1:11" s="3" customFormat="1" ht="15.75" customHeight="1">
      <c r="A9" s="39"/>
      <c r="B9" s="40"/>
      <c r="C9" s="41" t="s">
        <v>84</v>
      </c>
      <c r="D9" s="27"/>
      <c r="E9" s="28"/>
      <c r="F9" s="135"/>
      <c r="G9" s="110"/>
      <c r="H9" s="52"/>
      <c r="I9" s="112"/>
      <c r="J9" s="2"/>
      <c r="K9" s="2"/>
    </row>
    <row r="10" spans="1:11" s="3" customFormat="1" ht="15.75" customHeight="1">
      <c r="A10" s="39"/>
      <c r="B10" s="40"/>
      <c r="C10" s="41" t="s">
        <v>62</v>
      </c>
      <c r="D10" s="27"/>
      <c r="E10" s="28"/>
      <c r="F10" s="135"/>
      <c r="G10" s="110"/>
      <c r="H10" s="52"/>
      <c r="I10" s="112"/>
      <c r="J10" s="2"/>
      <c r="K10" s="2"/>
    </row>
    <row r="11" spans="1:11" s="3" customFormat="1" ht="15.75" customHeight="1">
      <c r="A11" s="39"/>
      <c r="B11" s="40"/>
      <c r="C11" s="41" t="s">
        <v>63</v>
      </c>
      <c r="D11" s="27"/>
      <c r="E11" s="28"/>
      <c r="F11" s="135"/>
      <c r="G11" s="110"/>
      <c r="H11" s="52"/>
      <c r="I11" s="112"/>
      <c r="J11" s="2"/>
      <c r="K11" s="2"/>
    </row>
    <row r="12" spans="1:11" s="3" customFormat="1" ht="15.75" customHeight="1">
      <c r="A12" s="39"/>
      <c r="B12" s="40"/>
      <c r="C12" s="136" t="s">
        <v>41</v>
      </c>
      <c r="D12" s="27"/>
      <c r="E12" s="28"/>
      <c r="F12" s="135"/>
      <c r="G12" s="110"/>
      <c r="H12" s="52"/>
      <c r="I12" s="112"/>
      <c r="J12" s="2"/>
      <c r="K12" s="2"/>
    </row>
    <row r="13" spans="1:11" s="3" customFormat="1" ht="15.75" customHeight="1">
      <c r="A13" s="39"/>
      <c r="B13" s="40"/>
      <c r="C13" s="136" t="s">
        <v>42</v>
      </c>
      <c r="D13" s="27"/>
      <c r="E13" s="28"/>
      <c r="F13" s="135"/>
      <c r="G13" s="110"/>
      <c r="H13" s="52"/>
      <c r="I13" s="112"/>
      <c r="J13" s="2"/>
      <c r="K13" s="2"/>
    </row>
    <row r="14" spans="1:11" s="3" customFormat="1" ht="15.75" customHeight="1">
      <c r="A14" s="39"/>
      <c r="B14" s="40"/>
      <c r="C14" s="136" t="s">
        <v>43</v>
      </c>
      <c r="D14" s="27"/>
      <c r="E14" s="28"/>
      <c r="F14" s="135"/>
      <c r="G14" s="110"/>
      <c r="H14" s="52"/>
      <c r="I14" s="112"/>
      <c r="J14" s="2"/>
      <c r="K14" s="2"/>
    </row>
    <row r="15" spans="1:11" s="3" customFormat="1" ht="15.75" customHeight="1">
      <c r="A15" s="39"/>
      <c r="B15" s="40"/>
      <c r="C15" s="41" t="s">
        <v>64</v>
      </c>
      <c r="D15" s="137"/>
      <c r="E15" s="138"/>
      <c r="F15" s="139"/>
      <c r="G15" s="110"/>
      <c r="H15" s="52"/>
      <c r="I15" s="112"/>
      <c r="J15" s="2"/>
      <c r="K15" s="2"/>
    </row>
    <row r="16" spans="1:11" s="3" customFormat="1" ht="15.75" customHeight="1">
      <c r="A16" s="39"/>
      <c r="B16" s="40"/>
      <c r="C16" s="41" t="s">
        <v>65</v>
      </c>
      <c r="D16" s="137"/>
      <c r="E16" s="138"/>
      <c r="F16" s="140"/>
      <c r="G16" s="110"/>
      <c r="H16" s="52"/>
      <c r="I16" s="112"/>
      <c r="J16" s="2"/>
      <c r="K16" s="2"/>
    </row>
    <row r="17" spans="1:11" s="3" customFormat="1" ht="15.75" customHeight="1">
      <c r="A17" s="46"/>
      <c r="B17" s="47"/>
      <c r="C17" s="41" t="s">
        <v>66</v>
      </c>
      <c r="D17" s="27"/>
      <c r="E17" s="28"/>
      <c r="F17" s="141"/>
      <c r="G17" s="110"/>
      <c r="H17" s="52"/>
      <c r="I17" s="112"/>
      <c r="J17" s="2"/>
      <c r="K17" s="2"/>
    </row>
    <row r="18" spans="1:11" s="3" customFormat="1" ht="15.75" customHeight="1">
      <c r="A18" s="46"/>
      <c r="B18" s="47"/>
      <c r="C18" s="41" t="s">
        <v>65</v>
      </c>
      <c r="D18" s="27"/>
      <c r="E18" s="28"/>
      <c r="F18" s="141"/>
      <c r="G18" s="110"/>
      <c r="H18" s="52"/>
      <c r="I18" s="112"/>
      <c r="J18" s="2"/>
      <c r="K18" s="2"/>
    </row>
    <row r="19" spans="1:11" s="3" customFormat="1" ht="15.75" customHeight="1">
      <c r="A19" s="46"/>
      <c r="B19" s="47"/>
      <c r="C19" s="41" t="s">
        <v>53</v>
      </c>
      <c r="D19" s="27"/>
      <c r="E19" s="28"/>
      <c r="F19" s="141"/>
      <c r="G19" s="110"/>
      <c r="H19" s="52"/>
      <c r="I19" s="112"/>
      <c r="J19" s="2"/>
      <c r="K19" s="2"/>
    </row>
    <row r="20" spans="1:11" s="3" customFormat="1" ht="15.75" customHeight="1">
      <c r="A20" s="46"/>
      <c r="B20" s="47"/>
      <c r="C20" s="41" t="s">
        <v>67</v>
      </c>
      <c r="D20" s="27"/>
      <c r="E20" s="28"/>
      <c r="F20" s="141"/>
      <c r="G20" s="110"/>
      <c r="H20" s="52"/>
      <c r="I20" s="112"/>
      <c r="J20" s="2"/>
      <c r="K20" s="2"/>
    </row>
    <row r="21" spans="1:11" s="3" customFormat="1" ht="15.75" customHeight="1">
      <c r="A21" s="46"/>
      <c r="B21" s="47"/>
      <c r="C21" s="41" t="s">
        <v>69</v>
      </c>
      <c r="D21" s="27"/>
      <c r="E21" s="28"/>
      <c r="F21" s="141"/>
      <c r="G21" s="110"/>
      <c r="H21" s="52"/>
      <c r="I21" s="112"/>
      <c r="J21" s="2"/>
      <c r="K21" s="2"/>
    </row>
    <row r="22" spans="1:11" s="3" customFormat="1" ht="15.75" customHeight="1">
      <c r="A22" s="46"/>
      <c r="B22" s="47"/>
      <c r="C22" s="41" t="s">
        <v>68</v>
      </c>
      <c r="D22" s="27"/>
      <c r="E22" s="28"/>
      <c r="F22" s="141"/>
      <c r="G22" s="110"/>
      <c r="H22" s="52"/>
      <c r="I22" s="112"/>
      <c r="J22" s="2"/>
      <c r="K22" s="2"/>
    </row>
    <row r="23" spans="1:11" s="3" customFormat="1" ht="15.75" customHeight="1">
      <c r="A23" s="60"/>
      <c r="B23" s="96"/>
      <c r="C23" s="41" t="s">
        <v>44</v>
      </c>
      <c r="D23" s="27"/>
      <c r="E23" s="28"/>
      <c r="F23" s="141"/>
      <c r="G23" s="110"/>
      <c r="H23" s="52"/>
      <c r="I23" s="112"/>
      <c r="J23" s="2"/>
      <c r="K23" s="2"/>
    </row>
    <row r="24" spans="1:11" s="3" customFormat="1" ht="15.75" customHeight="1">
      <c r="A24" s="142"/>
      <c r="B24" s="143"/>
      <c r="C24" s="42" t="s">
        <v>45</v>
      </c>
      <c r="D24" s="144"/>
      <c r="E24" s="145"/>
      <c r="F24" s="146"/>
      <c r="G24" s="147"/>
      <c r="H24" s="148"/>
      <c r="I24" s="149"/>
      <c r="J24" s="2"/>
      <c r="K24" s="2"/>
    </row>
    <row r="25" spans="1:11" s="3" customFormat="1" ht="15.75" customHeight="1">
      <c r="A25" s="153" t="s">
        <v>8</v>
      </c>
      <c r="B25" s="150" t="s">
        <v>46</v>
      </c>
      <c r="C25" s="73" t="s">
        <v>150</v>
      </c>
      <c r="D25" s="74" t="s">
        <v>40</v>
      </c>
      <c r="E25" s="100">
        <v>1</v>
      </c>
      <c r="F25" s="76"/>
      <c r="G25" s="122">
        <f>E25*F25</f>
        <v>0</v>
      </c>
      <c r="H25" s="93">
        <f>F25*0.15</f>
        <v>0</v>
      </c>
      <c r="I25" s="115">
        <f>E25*H25</f>
        <v>0</v>
      </c>
      <c r="J25" s="2"/>
      <c r="K25" s="2"/>
    </row>
    <row r="26" spans="1:11" s="3" customFormat="1" ht="15.75" customHeight="1">
      <c r="A26" s="71"/>
      <c r="B26" s="150"/>
      <c r="C26" s="73" t="s">
        <v>57</v>
      </c>
      <c r="D26" s="74"/>
      <c r="E26" s="100"/>
      <c r="F26" s="229" t="s">
        <v>166</v>
      </c>
      <c r="G26" s="122"/>
      <c r="H26" s="93"/>
      <c r="I26" s="115"/>
      <c r="J26" s="2"/>
      <c r="K26" s="2"/>
    </row>
    <row r="27" spans="1:11" s="3" customFormat="1" ht="15.75" customHeight="1">
      <c r="A27" s="71"/>
      <c r="B27" s="150"/>
      <c r="C27" s="73" t="s">
        <v>47</v>
      </c>
      <c r="D27" s="74"/>
      <c r="E27" s="100"/>
      <c r="F27" s="229" t="s">
        <v>167</v>
      </c>
      <c r="G27" s="110"/>
      <c r="H27" s="52"/>
      <c r="I27" s="112"/>
      <c r="J27" s="2"/>
      <c r="K27" s="2"/>
    </row>
    <row r="28" spans="1:11" ht="15.75" customHeight="1">
      <c r="A28" s="77"/>
      <c r="B28" s="152"/>
      <c r="C28" s="42" t="s">
        <v>60</v>
      </c>
      <c r="D28" s="29"/>
      <c r="E28" s="80"/>
      <c r="F28" s="231" t="s">
        <v>168</v>
      </c>
      <c r="G28" s="121"/>
      <c r="H28" s="81"/>
      <c r="I28" s="114"/>
      <c r="J28" s="1"/>
      <c r="K28" s="1"/>
    </row>
    <row r="29" spans="1:11" s="3" customFormat="1" ht="15.75" customHeight="1">
      <c r="A29" s="43" t="s">
        <v>8</v>
      </c>
      <c r="B29" s="44">
        <v>2</v>
      </c>
      <c r="C29" s="170" t="s">
        <v>154</v>
      </c>
      <c r="D29" s="31"/>
      <c r="E29" s="167"/>
      <c r="F29" s="134"/>
      <c r="G29" s="123"/>
      <c r="H29" s="134"/>
      <c r="I29" s="116"/>
      <c r="J29" s="2"/>
      <c r="K29" s="2"/>
    </row>
    <row r="30" spans="1:11" s="3" customFormat="1" ht="15.75" customHeight="1" thickBot="1">
      <c r="A30" s="154"/>
      <c r="B30" s="155"/>
      <c r="C30" s="54" t="s">
        <v>88</v>
      </c>
      <c r="D30" s="35" t="s">
        <v>87</v>
      </c>
      <c r="E30" s="36">
        <v>2</v>
      </c>
      <c r="F30" s="224"/>
      <c r="G30" s="111">
        <f>E30*F30</f>
        <v>0</v>
      </c>
      <c r="H30" s="63">
        <f>F30*0.3</f>
        <v>0</v>
      </c>
      <c r="I30" s="113">
        <f>E30*H30</f>
        <v>0</v>
      </c>
      <c r="J30" s="2"/>
      <c r="K30" s="2"/>
    </row>
    <row r="31" spans="1:11" s="3" customFormat="1" ht="15.75" customHeight="1">
      <c r="A31" s="225"/>
      <c r="B31" s="226"/>
      <c r="C31" s="227"/>
      <c r="D31" s="89"/>
      <c r="E31" s="90"/>
      <c r="F31" s="37"/>
      <c r="G31" s="228"/>
      <c r="H31" s="91"/>
      <c r="I31" s="228"/>
      <c r="J31" s="2"/>
      <c r="K31" s="2"/>
    </row>
    <row r="32" spans="1:11" s="4" customFormat="1" ht="15.75" customHeight="1">
      <c r="A32" s="157"/>
      <c r="B32" s="158"/>
      <c r="C32" s="50"/>
      <c r="D32" s="159"/>
      <c r="E32" s="160"/>
      <c r="F32" s="161"/>
      <c r="G32" s="162"/>
      <c r="H32" s="163"/>
      <c r="I32" s="164"/>
      <c r="J32" s="1"/>
      <c r="K32" s="1"/>
    </row>
    <row r="33" spans="1:9" s="83" customFormat="1" ht="26.25" customHeight="1">
      <c r="A33" s="257" t="str">
        <f>$A$1</f>
        <v xml:space="preserve"> SOUPIS PRACÍ A DODÁVEK - VZDUCHOTECHNIKA</v>
      </c>
      <c r="B33" s="257"/>
      <c r="C33" s="257"/>
      <c r="D33" s="257"/>
      <c r="E33" s="257"/>
      <c r="F33" s="257"/>
      <c r="G33" s="257"/>
      <c r="H33" s="257"/>
      <c r="I33" s="257"/>
    </row>
    <row r="34" spans="1:9" s="85" customFormat="1" ht="18.75">
      <c r="A34" s="258" t="s">
        <v>0</v>
      </c>
      <c r="B34" s="258"/>
      <c r="C34" s="84" t="str">
        <f>$C$2</f>
        <v>Nejdek, Mateřská škola Závodu míru 1247, minimalizace radonu v objektu</v>
      </c>
      <c r="D34" s="15"/>
      <c r="E34" s="15"/>
      <c r="F34" s="15"/>
      <c r="G34" s="15"/>
      <c r="H34" s="1"/>
      <c r="I34" s="1"/>
    </row>
    <row r="35" spans="1:9" s="85" customFormat="1" ht="18.75">
      <c r="A35" s="258" t="s">
        <v>28</v>
      </c>
      <c r="B35" s="258"/>
      <c r="C35" s="84" t="str">
        <f>$C$3</f>
        <v>3 - Pavilon 2 - třídy Sluníčka a Pastelky</v>
      </c>
      <c r="D35" s="15"/>
      <c r="E35" s="15"/>
      <c r="F35" s="15"/>
      <c r="G35" s="15"/>
      <c r="H35" s="1"/>
      <c r="I35" s="1"/>
    </row>
    <row r="36" spans="1:9" ht="7.5" customHeight="1" thickBot="1">
      <c r="A36" s="1"/>
      <c r="B36" s="14"/>
      <c r="C36" s="1"/>
      <c r="D36" s="15"/>
      <c r="E36" s="15"/>
      <c r="F36" s="15"/>
      <c r="G36" s="15"/>
      <c r="H36" s="1"/>
      <c r="I36" s="1"/>
    </row>
    <row r="37" spans="1:11" s="51" customFormat="1" ht="15.75" customHeight="1">
      <c r="A37" s="246" t="s">
        <v>23</v>
      </c>
      <c r="B37" s="247"/>
      <c r="C37" s="250" t="s">
        <v>1</v>
      </c>
      <c r="D37" s="263" t="s">
        <v>2</v>
      </c>
      <c r="E37" s="254" t="s">
        <v>29</v>
      </c>
      <c r="F37" s="252" t="s">
        <v>20</v>
      </c>
      <c r="G37" s="256"/>
      <c r="H37" s="252" t="s">
        <v>22</v>
      </c>
      <c r="I37" s="253"/>
      <c r="J37" s="50"/>
      <c r="K37" s="50"/>
    </row>
    <row r="38" spans="1:11" s="51" customFormat="1" ht="15.75" customHeight="1" thickBot="1">
      <c r="A38" s="248"/>
      <c r="B38" s="249"/>
      <c r="C38" s="251"/>
      <c r="D38" s="264"/>
      <c r="E38" s="255"/>
      <c r="F38" s="106" t="s">
        <v>21</v>
      </c>
      <c r="G38" s="107" t="s">
        <v>19</v>
      </c>
      <c r="H38" s="108" t="s">
        <v>21</v>
      </c>
      <c r="I38" s="109" t="s">
        <v>19</v>
      </c>
      <c r="J38" s="50"/>
      <c r="K38" s="50"/>
    </row>
    <row r="39" spans="1:11" s="3" customFormat="1" ht="15.75" customHeight="1">
      <c r="A39" s="43" t="s">
        <v>8</v>
      </c>
      <c r="B39" s="44">
        <v>3</v>
      </c>
      <c r="C39" s="170" t="s">
        <v>156</v>
      </c>
      <c r="D39" s="31"/>
      <c r="E39" s="167"/>
      <c r="F39" s="207"/>
      <c r="G39" s="123"/>
      <c r="H39" s="134"/>
      <c r="I39" s="116"/>
      <c r="J39" s="2"/>
      <c r="K39" s="2"/>
    </row>
    <row r="40" spans="1:11" s="3" customFormat="1" ht="15.75" customHeight="1">
      <c r="A40" s="77"/>
      <c r="B40" s="152"/>
      <c r="C40" s="42" t="s">
        <v>140</v>
      </c>
      <c r="D40" s="29" t="s">
        <v>87</v>
      </c>
      <c r="E40" s="80">
        <v>2</v>
      </c>
      <c r="F40" s="172"/>
      <c r="G40" s="121">
        <f>E40*F40</f>
        <v>0</v>
      </c>
      <c r="H40" s="81">
        <f>F40*0.3</f>
        <v>0</v>
      </c>
      <c r="I40" s="114">
        <f>E40*H40</f>
        <v>0</v>
      </c>
      <c r="J40" s="2"/>
      <c r="K40" s="2"/>
    </row>
    <row r="41" spans="1:11" s="3" customFormat="1" ht="15.75" customHeight="1">
      <c r="A41" s="43" t="s">
        <v>8</v>
      </c>
      <c r="B41" s="44">
        <v>4</v>
      </c>
      <c r="C41" s="45" t="s">
        <v>91</v>
      </c>
      <c r="D41" s="27"/>
      <c r="E41" s="28"/>
      <c r="F41" s="76"/>
      <c r="G41" s="110"/>
      <c r="H41" s="52"/>
      <c r="I41" s="112"/>
      <c r="J41" s="2"/>
      <c r="K41" s="2"/>
    </row>
    <row r="42" spans="1:11" s="3" customFormat="1" ht="15.75" customHeight="1">
      <c r="A42" s="39"/>
      <c r="B42" s="40"/>
      <c r="C42" s="41" t="s">
        <v>92</v>
      </c>
      <c r="D42" s="27"/>
      <c r="E42" s="28"/>
      <c r="F42" s="76"/>
      <c r="G42" s="110"/>
      <c r="H42" s="52"/>
      <c r="I42" s="112"/>
      <c r="J42" s="2"/>
      <c r="K42" s="2"/>
    </row>
    <row r="43" spans="1:11" s="3" customFormat="1" ht="15.75" customHeight="1">
      <c r="A43" s="39"/>
      <c r="B43" s="40"/>
      <c r="C43" s="166" t="s">
        <v>93</v>
      </c>
      <c r="D43" s="27"/>
      <c r="E43" s="28"/>
      <c r="F43" s="76"/>
      <c r="G43" s="110"/>
      <c r="H43" s="52"/>
      <c r="I43" s="112"/>
      <c r="J43" s="2"/>
      <c r="K43" s="2"/>
    </row>
    <row r="44" spans="1:11" s="3" customFormat="1" ht="15.75" customHeight="1">
      <c r="A44" s="77"/>
      <c r="B44" s="78"/>
      <c r="C44" s="42" t="s">
        <v>94</v>
      </c>
      <c r="D44" s="29" t="s">
        <v>95</v>
      </c>
      <c r="E44" s="30">
        <v>7</v>
      </c>
      <c r="F44" s="79"/>
      <c r="G44" s="121">
        <f>E44*F44</f>
        <v>0</v>
      </c>
      <c r="H44" s="81">
        <f>F44*0.3</f>
        <v>0</v>
      </c>
      <c r="I44" s="114">
        <f>E44*H44</f>
        <v>0</v>
      </c>
      <c r="J44" s="2"/>
      <c r="K44" s="2"/>
    </row>
    <row r="45" spans="1:11" s="3" customFormat="1" ht="15.75" customHeight="1">
      <c r="A45" s="43" t="s">
        <v>8</v>
      </c>
      <c r="B45" s="44">
        <v>5</v>
      </c>
      <c r="C45" s="45" t="s">
        <v>96</v>
      </c>
      <c r="D45" s="31"/>
      <c r="E45" s="167"/>
      <c r="F45" s="33"/>
      <c r="G45" s="123"/>
      <c r="H45" s="134"/>
      <c r="I45" s="116"/>
      <c r="J45" s="2"/>
      <c r="K45" s="2"/>
    </row>
    <row r="46" spans="1:11" s="3" customFormat="1" ht="15.75" customHeight="1">
      <c r="A46" s="39"/>
      <c r="B46" s="40"/>
      <c r="C46" s="41" t="s">
        <v>97</v>
      </c>
      <c r="D46" s="27"/>
      <c r="E46" s="34"/>
      <c r="F46" s="168"/>
      <c r="G46" s="110"/>
      <c r="H46" s="52"/>
      <c r="I46" s="112"/>
      <c r="J46" s="2"/>
      <c r="K46" s="2"/>
    </row>
    <row r="47" spans="1:11" s="3" customFormat="1" ht="15.75" customHeight="1">
      <c r="A47" s="39"/>
      <c r="B47" s="40"/>
      <c r="C47" s="41" t="s">
        <v>141</v>
      </c>
      <c r="D47" s="27" t="s">
        <v>98</v>
      </c>
      <c r="E47" s="34">
        <v>3</v>
      </c>
      <c r="F47" s="102"/>
      <c r="G47" s="110">
        <f aca="true" t="shared" si="0" ref="G47:G48">E47*F47</f>
        <v>0</v>
      </c>
      <c r="H47" s="52">
        <f aca="true" t="shared" si="1" ref="H47:H48">F47*0.3</f>
        <v>0</v>
      </c>
      <c r="I47" s="112">
        <f aca="true" t="shared" si="2" ref="I47:I48">E47*H47</f>
        <v>0</v>
      </c>
      <c r="J47" s="2"/>
      <c r="K47" s="2"/>
    </row>
    <row r="48" spans="1:11" s="3" customFormat="1" ht="15.75" customHeight="1">
      <c r="A48" s="39"/>
      <c r="B48" s="40"/>
      <c r="C48" s="41" t="s">
        <v>142</v>
      </c>
      <c r="D48" s="27" t="s">
        <v>87</v>
      </c>
      <c r="E48" s="34">
        <v>4</v>
      </c>
      <c r="F48" s="169"/>
      <c r="G48" s="110">
        <f t="shared" si="0"/>
        <v>0</v>
      </c>
      <c r="H48" s="52">
        <f t="shared" si="1"/>
        <v>0</v>
      </c>
      <c r="I48" s="112">
        <f t="shared" si="2"/>
        <v>0</v>
      </c>
      <c r="J48" s="2"/>
      <c r="K48" s="2"/>
    </row>
    <row r="49" spans="1:11" s="3" customFormat="1" ht="15.75" customHeight="1">
      <c r="A49" s="39"/>
      <c r="B49" s="40"/>
      <c r="C49" s="41" t="s">
        <v>143</v>
      </c>
      <c r="D49" s="27" t="s">
        <v>98</v>
      </c>
      <c r="E49" s="34">
        <v>3</v>
      </c>
      <c r="F49" s="102"/>
      <c r="G49" s="110">
        <f aca="true" t="shared" si="3" ref="G49:G50">E49*F49</f>
        <v>0</v>
      </c>
      <c r="H49" s="52">
        <f aca="true" t="shared" si="4" ref="H49:H50">F49*0.3</f>
        <v>0</v>
      </c>
      <c r="I49" s="112">
        <f aca="true" t="shared" si="5" ref="I49:I50">E49*H49</f>
        <v>0</v>
      </c>
      <c r="J49" s="2"/>
      <c r="K49" s="2"/>
    </row>
    <row r="50" spans="1:11" s="3" customFormat="1" ht="15.75" customHeight="1">
      <c r="A50" s="77"/>
      <c r="B50" s="78"/>
      <c r="C50" s="42" t="s">
        <v>144</v>
      </c>
      <c r="D50" s="29" t="s">
        <v>87</v>
      </c>
      <c r="E50" s="80">
        <v>6</v>
      </c>
      <c r="F50" s="172"/>
      <c r="G50" s="121">
        <f t="shared" si="3"/>
        <v>0</v>
      </c>
      <c r="H50" s="81">
        <f t="shared" si="4"/>
        <v>0</v>
      </c>
      <c r="I50" s="114">
        <f t="shared" si="5"/>
        <v>0</v>
      </c>
      <c r="J50" s="2"/>
      <c r="K50" s="205"/>
    </row>
    <row r="51" spans="1:11" ht="15" customHeight="1">
      <c r="A51" s="43" t="s">
        <v>8</v>
      </c>
      <c r="B51" s="44">
        <v>6</v>
      </c>
      <c r="C51" s="45" t="s">
        <v>102</v>
      </c>
      <c r="D51" s="31"/>
      <c r="E51" s="167"/>
      <c r="F51" s="173"/>
      <c r="G51" s="123"/>
      <c r="H51" s="134"/>
      <c r="I51" s="116"/>
      <c r="J51" s="1"/>
      <c r="K51" s="1"/>
    </row>
    <row r="52" spans="1:11" ht="15" customHeight="1">
      <c r="A52" s="39"/>
      <c r="B52" s="40"/>
      <c r="C52" s="174" t="s">
        <v>146</v>
      </c>
      <c r="D52" s="74"/>
      <c r="E52" s="100"/>
      <c r="F52" s="94"/>
      <c r="G52" s="110"/>
      <c r="H52" s="52"/>
      <c r="I52" s="112"/>
      <c r="J52" s="1"/>
      <c r="K52" s="1"/>
    </row>
    <row r="53" spans="1:11" ht="15" customHeight="1">
      <c r="A53" s="39"/>
      <c r="B53" s="40"/>
      <c r="C53" s="41" t="s">
        <v>155</v>
      </c>
      <c r="D53" s="27"/>
      <c r="E53" s="34"/>
      <c r="F53" s="102"/>
      <c r="G53" s="110"/>
      <c r="H53" s="52"/>
      <c r="I53" s="112"/>
      <c r="J53" s="1"/>
      <c r="K53" s="1"/>
    </row>
    <row r="54" spans="1:9" ht="15" customHeight="1">
      <c r="A54" s="39"/>
      <c r="B54" s="40"/>
      <c r="C54" s="41" t="s">
        <v>103</v>
      </c>
      <c r="D54" s="27"/>
      <c r="E54" s="34"/>
      <c r="F54" s="102"/>
      <c r="G54" s="110"/>
      <c r="H54" s="52"/>
      <c r="I54" s="112"/>
    </row>
    <row r="55" spans="1:9" ht="15" customHeight="1">
      <c r="A55" s="39"/>
      <c r="B55" s="40"/>
      <c r="C55" s="166" t="s">
        <v>104</v>
      </c>
      <c r="D55" s="175"/>
      <c r="E55" s="176"/>
      <c r="F55" s="177"/>
      <c r="G55" s="110"/>
      <c r="H55" s="52"/>
      <c r="I55" s="112"/>
    </row>
    <row r="56" spans="1:9" ht="15" customHeight="1">
      <c r="A56" s="39"/>
      <c r="B56" s="40"/>
      <c r="C56" s="166" t="s">
        <v>105</v>
      </c>
      <c r="D56" s="175"/>
      <c r="E56" s="176"/>
      <c r="F56" s="177"/>
      <c r="G56" s="110"/>
      <c r="H56" s="52"/>
      <c r="I56" s="112"/>
    </row>
    <row r="57" spans="1:11" ht="15" customHeight="1">
      <c r="A57" s="77"/>
      <c r="B57" s="78"/>
      <c r="C57" s="42" t="s">
        <v>106</v>
      </c>
      <c r="D57" s="29" t="s">
        <v>95</v>
      </c>
      <c r="E57" s="80">
        <v>25</v>
      </c>
      <c r="F57" s="82"/>
      <c r="G57" s="121">
        <f>E57*F57</f>
        <v>0</v>
      </c>
      <c r="H57" s="81">
        <f>F57*0.3</f>
        <v>0</v>
      </c>
      <c r="I57" s="114">
        <f>E57*H57</f>
        <v>0</v>
      </c>
      <c r="K57" s="178"/>
    </row>
    <row r="58" spans="1:11" s="51" customFormat="1" ht="15.75" customHeight="1" thickBot="1">
      <c r="A58" s="208" t="s">
        <v>8</v>
      </c>
      <c r="B58" s="209">
        <v>7</v>
      </c>
      <c r="C58" s="210" t="s">
        <v>13</v>
      </c>
      <c r="D58" s="211" t="s">
        <v>17</v>
      </c>
      <c r="E58" s="212">
        <v>16</v>
      </c>
      <c r="F58" s="213"/>
      <c r="G58" s="214">
        <f>E58*F58</f>
        <v>0</v>
      </c>
      <c r="H58" s="215">
        <f>F58*0.3</f>
        <v>0</v>
      </c>
      <c r="I58" s="216">
        <f>E58*H58</f>
        <v>0</v>
      </c>
      <c r="K58" s="2"/>
    </row>
    <row r="59" spans="1:11" s="85" customFormat="1" ht="15.75">
      <c r="A59" s="217"/>
      <c r="B59" s="218"/>
      <c r="C59" s="219" t="s">
        <v>24</v>
      </c>
      <c r="D59" s="220"/>
      <c r="E59" s="221"/>
      <c r="F59" s="265">
        <f>SUM(G7:G58)</f>
        <v>0</v>
      </c>
      <c r="G59" s="266"/>
      <c r="H59" s="222"/>
      <c r="I59" s="223">
        <f>SUM(I7:I58)</f>
        <v>0</v>
      </c>
      <c r="K59" s="2"/>
    </row>
    <row r="60" spans="1:11" s="51" customFormat="1" ht="15.75" customHeight="1">
      <c r="A60" s="46"/>
      <c r="B60" s="47"/>
      <c r="C60" s="41" t="s">
        <v>26</v>
      </c>
      <c r="D60" s="27"/>
      <c r="E60" s="34"/>
      <c r="F60" s="102"/>
      <c r="G60" s="101" t="s">
        <v>18</v>
      </c>
      <c r="H60" s="64"/>
      <c r="I60" s="112">
        <f>F59*0.02</f>
        <v>0</v>
      </c>
      <c r="K60" s="2"/>
    </row>
    <row r="61" spans="1:11" s="51" customFormat="1" ht="15.75" customHeight="1">
      <c r="A61" s="60"/>
      <c r="B61" s="96"/>
      <c r="C61" s="53" t="s">
        <v>25</v>
      </c>
      <c r="D61" s="38"/>
      <c r="E61" s="97"/>
      <c r="F61" s="91"/>
      <c r="G61" s="103" t="s">
        <v>18</v>
      </c>
      <c r="H61" s="65"/>
      <c r="I61" s="119">
        <f>F59*0.036</f>
        <v>0</v>
      </c>
      <c r="K61" s="1"/>
    </row>
    <row r="62" spans="1:11" ht="18.75">
      <c r="A62" s="66"/>
      <c r="B62" s="67"/>
      <c r="C62" s="68" t="s">
        <v>34</v>
      </c>
      <c r="D62" s="69"/>
      <c r="E62" s="70"/>
      <c r="F62" s="261">
        <f>F59</f>
        <v>0</v>
      </c>
      <c r="G62" s="262"/>
      <c r="H62" s="105"/>
      <c r="I62" s="120">
        <f>SUM(I59:I61)</f>
        <v>0</v>
      </c>
      <c r="K62" s="1"/>
    </row>
    <row r="63" spans="1:9" ht="19.5" thickBot="1">
      <c r="A63" s="8"/>
      <c r="B63" s="9"/>
      <c r="C63" s="10" t="s">
        <v>35</v>
      </c>
      <c r="D63" s="20"/>
      <c r="E63" s="11"/>
      <c r="F63" s="243">
        <f>SUM(F62:I62)</f>
        <v>0</v>
      </c>
      <c r="G63" s="244"/>
      <c r="H63" s="244"/>
      <c r="I63" s="245"/>
    </row>
    <row r="64" spans="2:9" s="51" customFormat="1" ht="15">
      <c r="B64" s="98"/>
      <c r="D64" s="99"/>
      <c r="E64" s="99"/>
      <c r="F64" s="99"/>
      <c r="G64" s="99"/>
      <c r="H64" s="99"/>
      <c r="I64" s="99"/>
    </row>
    <row r="65" spans="2:9" s="51" customFormat="1" ht="15">
      <c r="B65" s="98"/>
      <c r="D65" s="99"/>
      <c r="E65" s="99"/>
      <c r="F65" s="99"/>
      <c r="G65" s="99"/>
      <c r="H65" s="99"/>
      <c r="I65" s="99"/>
    </row>
  </sheetData>
  <mergeCells count="21">
    <mergeCell ref="F63:I63"/>
    <mergeCell ref="F59:G59"/>
    <mergeCell ref="F62:G62"/>
    <mergeCell ref="E37:E38"/>
    <mergeCell ref="F37:G37"/>
    <mergeCell ref="H37:I37"/>
    <mergeCell ref="A3:B3"/>
    <mergeCell ref="A1:I1"/>
    <mergeCell ref="A5:B6"/>
    <mergeCell ref="C5:C6"/>
    <mergeCell ref="D5:D6"/>
    <mergeCell ref="E5:E6"/>
    <mergeCell ref="F5:G5"/>
    <mergeCell ref="H5:I5"/>
    <mergeCell ref="A2:B2"/>
    <mergeCell ref="A33:I33"/>
    <mergeCell ref="A34:B34"/>
    <mergeCell ref="A35:B35"/>
    <mergeCell ref="A37:B38"/>
    <mergeCell ref="C37:C38"/>
    <mergeCell ref="D37:D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"/>
  <sheetViews>
    <sheetView showZeros="0" workbookViewId="0" topLeftCell="A1">
      <selection activeCell="F8" sqref="F8"/>
    </sheetView>
  </sheetViews>
  <sheetFormatPr defaultColWidth="9.125" defaultRowHeight="12.75"/>
  <cols>
    <col min="1" max="1" width="5.25390625" style="0" customWidth="1"/>
    <col min="2" max="2" width="5.25390625" style="12" customWidth="1"/>
    <col min="3" max="3" width="68.875" style="0" customWidth="1"/>
    <col min="4" max="4" width="8.125" style="13" bestFit="1" customWidth="1"/>
    <col min="5" max="5" width="6.25390625" style="13" bestFit="1" customWidth="1"/>
    <col min="6" max="6" width="8.625" style="13" customWidth="1"/>
    <col min="7" max="7" width="12.875" style="13" customWidth="1"/>
    <col min="8" max="8" width="8.625" style="13" customWidth="1"/>
    <col min="9" max="9" width="13.00390625" style="13" customWidth="1"/>
    <col min="10" max="10" width="1.37890625" style="0" customWidth="1"/>
    <col min="11" max="11" width="10.625" style="0" bestFit="1" customWidth="1"/>
  </cols>
  <sheetData>
    <row r="1" spans="1:9" s="83" customFormat="1" ht="26.25" customHeight="1">
      <c r="A1" s="257" t="str">
        <f>'Zař. č. 1'!A1:I1</f>
        <v xml:space="preserve"> SOUPIS PRACÍ A DODÁVEK - VZDUCHOTECHNIKA</v>
      </c>
      <c r="B1" s="257"/>
      <c r="C1" s="257"/>
      <c r="D1" s="257"/>
      <c r="E1" s="257"/>
      <c r="F1" s="257"/>
      <c r="G1" s="257"/>
      <c r="H1" s="257"/>
      <c r="I1" s="257"/>
    </row>
    <row r="2" spans="1:9" s="85" customFormat="1" ht="18.75">
      <c r="A2" s="258" t="s">
        <v>0</v>
      </c>
      <c r="B2" s="258"/>
      <c r="C2" s="84" t="str">
        <f>'Zař. č. 1'!C2</f>
        <v>Nejdek, Mateřská škola Závodu míru 1247, minimalizace radonu v objektu</v>
      </c>
      <c r="D2" s="15"/>
      <c r="E2" s="15"/>
      <c r="F2" s="15"/>
      <c r="G2" s="15"/>
      <c r="H2" s="1"/>
      <c r="I2" s="1"/>
    </row>
    <row r="3" spans="1:9" s="85" customFormat="1" ht="18.75">
      <c r="A3" s="258" t="s">
        <v>28</v>
      </c>
      <c r="B3" s="258"/>
      <c r="C3" s="84" t="s">
        <v>138</v>
      </c>
      <c r="D3" s="15"/>
      <c r="E3" s="15"/>
      <c r="F3" s="15"/>
      <c r="G3" s="15"/>
      <c r="H3" s="1"/>
      <c r="I3" s="1"/>
    </row>
    <row r="4" spans="1:9" ht="7.5" customHeight="1" thickBot="1">
      <c r="A4" s="1"/>
      <c r="B4" s="14"/>
      <c r="C4" s="1"/>
      <c r="D4" s="15"/>
      <c r="E4" s="15"/>
      <c r="F4" s="15"/>
      <c r="G4" s="15"/>
      <c r="H4" s="1"/>
      <c r="I4" s="1"/>
    </row>
    <row r="5" spans="1:11" s="51" customFormat="1" ht="15.75" customHeight="1">
      <c r="A5" s="246" t="s">
        <v>23</v>
      </c>
      <c r="B5" s="247"/>
      <c r="C5" s="250" t="s">
        <v>1</v>
      </c>
      <c r="D5" s="263" t="s">
        <v>2</v>
      </c>
      <c r="E5" s="254" t="s">
        <v>29</v>
      </c>
      <c r="F5" s="252" t="s">
        <v>20</v>
      </c>
      <c r="G5" s="256"/>
      <c r="H5" s="252" t="s">
        <v>22</v>
      </c>
      <c r="I5" s="253"/>
      <c r="J5" s="50"/>
      <c r="K5" s="50"/>
    </row>
    <row r="6" spans="1:11" s="51" customFormat="1" ht="15.75" customHeight="1" thickBot="1">
      <c r="A6" s="248"/>
      <c r="B6" s="249"/>
      <c r="C6" s="251"/>
      <c r="D6" s="264"/>
      <c r="E6" s="255"/>
      <c r="F6" s="106" t="s">
        <v>21</v>
      </c>
      <c r="G6" s="107" t="s">
        <v>19</v>
      </c>
      <c r="H6" s="108" t="s">
        <v>21</v>
      </c>
      <c r="I6" s="109" t="s">
        <v>19</v>
      </c>
      <c r="J6" s="50"/>
      <c r="K6" s="50"/>
    </row>
    <row r="7" spans="1:11" s="3" customFormat="1" ht="15.75" customHeight="1">
      <c r="A7" s="153" t="s">
        <v>9</v>
      </c>
      <c r="B7" s="44">
        <v>1</v>
      </c>
      <c r="C7" s="133" t="s">
        <v>149</v>
      </c>
      <c r="D7" s="31" t="s">
        <v>40</v>
      </c>
      <c r="E7" s="32">
        <v>1</v>
      </c>
      <c r="F7" s="206"/>
      <c r="G7" s="123">
        <f>E7*F7</f>
        <v>0</v>
      </c>
      <c r="H7" s="134">
        <f>F7*0.15</f>
        <v>0</v>
      </c>
      <c r="I7" s="116">
        <f>E7*H7</f>
        <v>0</v>
      </c>
      <c r="J7" s="2"/>
      <c r="K7" s="2"/>
    </row>
    <row r="8" spans="1:11" s="3" customFormat="1" ht="15.75" customHeight="1">
      <c r="A8" s="39"/>
      <c r="B8" s="40"/>
      <c r="C8" s="41" t="s">
        <v>70</v>
      </c>
      <c r="D8" s="74"/>
      <c r="E8" s="100"/>
      <c r="F8" s="76"/>
      <c r="G8" s="110"/>
      <c r="H8" s="52"/>
      <c r="I8" s="112"/>
      <c r="J8" s="2"/>
      <c r="K8" s="2"/>
    </row>
    <row r="9" spans="1:11" s="3" customFormat="1" ht="15.75" customHeight="1">
      <c r="A9" s="39"/>
      <c r="B9" s="40"/>
      <c r="C9" s="41" t="s">
        <v>85</v>
      </c>
      <c r="D9" s="27"/>
      <c r="E9" s="28"/>
      <c r="F9" s="135"/>
      <c r="G9" s="110"/>
      <c r="H9" s="52"/>
      <c r="I9" s="112"/>
      <c r="J9" s="2"/>
      <c r="K9" s="2"/>
    </row>
    <row r="10" spans="1:11" s="3" customFormat="1" ht="15.75" customHeight="1">
      <c r="A10" s="39"/>
      <c r="B10" s="40"/>
      <c r="C10" s="41" t="s">
        <v>72</v>
      </c>
      <c r="D10" s="27"/>
      <c r="E10" s="28"/>
      <c r="F10" s="135"/>
      <c r="G10" s="110"/>
      <c r="H10" s="52"/>
      <c r="I10" s="112"/>
      <c r="J10" s="2"/>
      <c r="K10" s="2"/>
    </row>
    <row r="11" spans="1:11" s="3" customFormat="1" ht="15.75" customHeight="1">
      <c r="A11" s="39"/>
      <c r="B11" s="40"/>
      <c r="C11" s="41" t="s">
        <v>71</v>
      </c>
      <c r="D11" s="27"/>
      <c r="E11" s="28"/>
      <c r="F11" s="135"/>
      <c r="G11" s="110"/>
      <c r="H11" s="52"/>
      <c r="I11" s="112"/>
      <c r="J11" s="2"/>
      <c r="K11" s="2"/>
    </row>
    <row r="12" spans="1:11" s="3" customFormat="1" ht="15.75" customHeight="1">
      <c r="A12" s="39"/>
      <c r="B12" s="40"/>
      <c r="C12" s="136" t="s">
        <v>41</v>
      </c>
      <c r="D12" s="27"/>
      <c r="E12" s="28"/>
      <c r="F12" s="135"/>
      <c r="G12" s="110"/>
      <c r="H12" s="52"/>
      <c r="I12" s="112"/>
      <c r="J12" s="2"/>
      <c r="K12" s="2"/>
    </row>
    <row r="13" spans="1:11" s="3" customFormat="1" ht="15.75" customHeight="1">
      <c r="A13" s="39"/>
      <c r="B13" s="40"/>
      <c r="C13" s="136" t="s">
        <v>42</v>
      </c>
      <c r="D13" s="27"/>
      <c r="E13" s="28"/>
      <c r="F13" s="135"/>
      <c r="G13" s="110"/>
      <c r="H13" s="52"/>
      <c r="I13" s="112"/>
      <c r="J13" s="2"/>
      <c r="K13" s="2"/>
    </row>
    <row r="14" spans="1:11" s="3" customFormat="1" ht="15.75" customHeight="1">
      <c r="A14" s="39"/>
      <c r="B14" s="40"/>
      <c r="C14" s="136" t="s">
        <v>43</v>
      </c>
      <c r="D14" s="27"/>
      <c r="E14" s="28"/>
      <c r="F14" s="135"/>
      <c r="G14" s="110"/>
      <c r="H14" s="52"/>
      <c r="I14" s="112"/>
      <c r="J14" s="2"/>
      <c r="K14" s="2"/>
    </row>
    <row r="15" spans="1:11" s="3" customFormat="1" ht="15.75" customHeight="1">
      <c r="A15" s="39"/>
      <c r="B15" s="40"/>
      <c r="C15" s="41" t="s">
        <v>73</v>
      </c>
      <c r="D15" s="137"/>
      <c r="E15" s="138"/>
      <c r="F15" s="139"/>
      <c r="G15" s="110"/>
      <c r="H15" s="52"/>
      <c r="I15" s="112"/>
      <c r="J15" s="2"/>
      <c r="K15" s="2"/>
    </row>
    <row r="16" spans="1:11" s="3" customFormat="1" ht="15.75" customHeight="1">
      <c r="A16" s="39"/>
      <c r="B16" s="40"/>
      <c r="C16" s="41" t="s">
        <v>52</v>
      </c>
      <c r="D16" s="137"/>
      <c r="E16" s="138"/>
      <c r="F16" s="140"/>
      <c r="G16" s="110"/>
      <c r="H16" s="52"/>
      <c r="I16" s="112"/>
      <c r="J16" s="2"/>
      <c r="K16" s="2"/>
    </row>
    <row r="17" spans="1:11" s="3" customFormat="1" ht="15.75" customHeight="1">
      <c r="A17" s="46"/>
      <c r="B17" s="47"/>
      <c r="C17" s="41" t="s">
        <v>74</v>
      </c>
      <c r="D17" s="27"/>
      <c r="E17" s="28"/>
      <c r="F17" s="141"/>
      <c r="G17" s="110"/>
      <c r="H17" s="52"/>
      <c r="I17" s="112"/>
      <c r="J17" s="2"/>
      <c r="K17" s="2"/>
    </row>
    <row r="18" spans="1:11" s="3" customFormat="1" ht="15.75" customHeight="1">
      <c r="A18" s="46"/>
      <c r="B18" s="47"/>
      <c r="C18" s="41" t="s">
        <v>52</v>
      </c>
      <c r="D18" s="27"/>
      <c r="E18" s="28"/>
      <c r="F18" s="141"/>
      <c r="G18" s="110"/>
      <c r="H18" s="52"/>
      <c r="I18" s="112"/>
      <c r="J18" s="2"/>
      <c r="K18" s="2"/>
    </row>
    <row r="19" spans="1:11" s="3" customFormat="1" ht="15.75" customHeight="1">
      <c r="A19" s="46"/>
      <c r="B19" s="47"/>
      <c r="C19" s="41" t="s">
        <v>53</v>
      </c>
      <c r="D19" s="27"/>
      <c r="E19" s="28"/>
      <c r="F19" s="141"/>
      <c r="G19" s="110"/>
      <c r="H19" s="52"/>
      <c r="I19" s="112"/>
      <c r="J19" s="2"/>
      <c r="K19" s="2"/>
    </row>
    <row r="20" spans="1:11" s="3" customFormat="1" ht="15.75" customHeight="1">
      <c r="A20" s="46"/>
      <c r="B20" s="47"/>
      <c r="C20" s="41" t="s">
        <v>75</v>
      </c>
      <c r="D20" s="27"/>
      <c r="E20" s="28"/>
      <c r="F20" s="141"/>
      <c r="G20" s="110"/>
      <c r="H20" s="52"/>
      <c r="I20" s="112"/>
      <c r="J20" s="2"/>
      <c r="K20" s="2"/>
    </row>
    <row r="21" spans="1:11" s="3" customFormat="1" ht="15.75" customHeight="1">
      <c r="A21" s="46"/>
      <c r="B21" s="47"/>
      <c r="C21" s="41" t="s">
        <v>55</v>
      </c>
      <c r="D21" s="27"/>
      <c r="E21" s="28"/>
      <c r="F21" s="141"/>
      <c r="G21" s="110"/>
      <c r="H21" s="52"/>
      <c r="I21" s="112"/>
      <c r="J21" s="2"/>
      <c r="K21" s="2"/>
    </row>
    <row r="22" spans="1:11" s="3" customFormat="1" ht="15.75" customHeight="1">
      <c r="A22" s="46"/>
      <c r="B22" s="47"/>
      <c r="C22" s="41" t="s">
        <v>56</v>
      </c>
      <c r="D22" s="27"/>
      <c r="E22" s="28"/>
      <c r="F22" s="141"/>
      <c r="G22" s="110"/>
      <c r="H22" s="52"/>
      <c r="I22" s="112"/>
      <c r="J22" s="2"/>
      <c r="K22" s="2"/>
    </row>
    <row r="23" spans="1:11" s="3" customFormat="1" ht="15.75" customHeight="1">
      <c r="A23" s="60"/>
      <c r="B23" s="96"/>
      <c r="C23" s="41" t="s">
        <v>44</v>
      </c>
      <c r="D23" s="27"/>
      <c r="E23" s="28"/>
      <c r="F23" s="141"/>
      <c r="G23" s="110"/>
      <c r="H23" s="52"/>
      <c r="I23" s="112"/>
      <c r="J23" s="2"/>
      <c r="K23" s="2"/>
    </row>
    <row r="24" spans="1:11" s="3" customFormat="1" ht="15.75" customHeight="1">
      <c r="A24" s="142"/>
      <c r="B24" s="143"/>
      <c r="C24" s="42" t="s">
        <v>45</v>
      </c>
      <c r="D24" s="144"/>
      <c r="E24" s="145"/>
      <c r="F24" s="146"/>
      <c r="G24" s="147"/>
      <c r="H24" s="148"/>
      <c r="I24" s="149"/>
      <c r="J24" s="2"/>
      <c r="K24" s="2"/>
    </row>
    <row r="25" spans="1:11" s="3" customFormat="1" ht="15.75" customHeight="1">
      <c r="A25" s="153" t="s">
        <v>9</v>
      </c>
      <c r="B25" s="150" t="s">
        <v>46</v>
      </c>
      <c r="C25" s="73" t="s">
        <v>150</v>
      </c>
      <c r="D25" s="74" t="s">
        <v>40</v>
      </c>
      <c r="E25" s="100">
        <v>1</v>
      </c>
      <c r="F25" s="76"/>
      <c r="G25" s="122">
        <f>E25*F25</f>
        <v>0</v>
      </c>
      <c r="H25" s="93">
        <f>F25*0.15</f>
        <v>0</v>
      </c>
      <c r="I25" s="115">
        <f>E25*H25</f>
        <v>0</v>
      </c>
      <c r="J25" s="2"/>
      <c r="K25" s="2"/>
    </row>
    <row r="26" spans="1:11" s="3" customFormat="1" ht="15.75" customHeight="1">
      <c r="A26" s="71"/>
      <c r="B26" s="150"/>
      <c r="C26" s="73" t="s">
        <v>57</v>
      </c>
      <c r="D26" s="74"/>
      <c r="E26" s="100"/>
      <c r="F26" s="229" t="s">
        <v>166</v>
      </c>
      <c r="G26" s="122"/>
      <c r="H26" s="93"/>
      <c r="I26" s="115"/>
      <c r="J26" s="2"/>
      <c r="K26" s="2"/>
    </row>
    <row r="27" spans="1:11" s="3" customFormat="1" ht="15.75" customHeight="1">
      <c r="A27" s="71"/>
      <c r="B27" s="150"/>
      <c r="C27" s="73" t="s">
        <v>47</v>
      </c>
      <c r="D27" s="74"/>
      <c r="E27" s="100"/>
      <c r="F27" s="229" t="s">
        <v>167</v>
      </c>
      <c r="G27" s="110"/>
      <c r="H27" s="52"/>
      <c r="I27" s="112"/>
      <c r="J27" s="2"/>
      <c r="K27" s="2"/>
    </row>
    <row r="28" spans="1:11" ht="15.75" customHeight="1">
      <c r="A28" s="77"/>
      <c r="B28" s="152"/>
      <c r="C28" s="42" t="s">
        <v>60</v>
      </c>
      <c r="D28" s="29"/>
      <c r="E28" s="80"/>
      <c r="F28" s="231" t="s">
        <v>168</v>
      </c>
      <c r="G28" s="121"/>
      <c r="H28" s="81"/>
      <c r="I28" s="114"/>
      <c r="J28" s="1"/>
      <c r="K28" s="1"/>
    </row>
    <row r="29" spans="1:11" s="3" customFormat="1" ht="15.75" customHeight="1">
      <c r="A29" s="43" t="s">
        <v>9</v>
      </c>
      <c r="B29" s="44">
        <v>2</v>
      </c>
      <c r="C29" s="170" t="s">
        <v>154</v>
      </c>
      <c r="D29" s="31"/>
      <c r="E29" s="167"/>
      <c r="F29" s="181"/>
      <c r="G29" s="123"/>
      <c r="H29" s="134"/>
      <c r="I29" s="116"/>
      <c r="J29" s="2"/>
      <c r="K29" s="2"/>
    </row>
    <row r="30" spans="1:11" s="3" customFormat="1" ht="15.75" customHeight="1" thickBot="1">
      <c r="A30" s="154"/>
      <c r="B30" s="155"/>
      <c r="C30" s="54" t="s">
        <v>89</v>
      </c>
      <c r="D30" s="35" t="s">
        <v>87</v>
      </c>
      <c r="E30" s="36">
        <v>2</v>
      </c>
      <c r="F30" s="224"/>
      <c r="G30" s="111">
        <f>E30*F30</f>
        <v>0</v>
      </c>
      <c r="H30" s="63">
        <f>F30*0.3</f>
        <v>0</v>
      </c>
      <c r="I30" s="113">
        <f>E30*H30</f>
        <v>0</v>
      </c>
      <c r="J30" s="2"/>
      <c r="K30" s="2"/>
    </row>
    <row r="31" spans="1:11" s="3" customFormat="1" ht="15.75" customHeight="1">
      <c r="A31" s="225"/>
      <c r="B31" s="226"/>
      <c r="C31" s="227"/>
      <c r="D31" s="89"/>
      <c r="E31" s="90"/>
      <c r="F31" s="37"/>
      <c r="G31" s="228"/>
      <c r="H31" s="91"/>
      <c r="I31" s="228"/>
      <c r="J31" s="2"/>
      <c r="K31" s="2"/>
    </row>
    <row r="32" spans="1:11" s="4" customFormat="1" ht="15.75" customHeight="1">
      <c r="A32" s="157"/>
      <c r="B32" s="158"/>
      <c r="C32" s="50"/>
      <c r="D32" s="159"/>
      <c r="E32" s="160"/>
      <c r="F32" s="161"/>
      <c r="G32" s="162"/>
      <c r="H32" s="163"/>
      <c r="I32" s="164"/>
      <c r="J32" s="1"/>
      <c r="K32" s="1"/>
    </row>
    <row r="33" spans="1:9" s="83" customFormat="1" ht="26.25" customHeight="1">
      <c r="A33" s="257" t="str">
        <f>$A$1</f>
        <v xml:space="preserve"> SOUPIS PRACÍ A DODÁVEK - VZDUCHOTECHNIKA</v>
      </c>
      <c r="B33" s="257"/>
      <c r="C33" s="257"/>
      <c r="D33" s="257"/>
      <c r="E33" s="257"/>
      <c r="F33" s="257"/>
      <c r="G33" s="257"/>
      <c r="H33" s="257"/>
      <c r="I33" s="257"/>
    </row>
    <row r="34" spans="1:9" s="85" customFormat="1" ht="18.75">
      <c r="A34" s="258" t="s">
        <v>0</v>
      </c>
      <c r="B34" s="258"/>
      <c r="C34" s="84" t="str">
        <f>$C$2</f>
        <v>Nejdek, Mateřská škola Závodu míru 1247, minimalizace radonu v objektu</v>
      </c>
      <c r="D34" s="15"/>
      <c r="E34" s="15"/>
      <c r="F34" s="15"/>
      <c r="G34" s="15"/>
      <c r="H34" s="1"/>
      <c r="I34" s="1"/>
    </row>
    <row r="35" spans="1:9" s="85" customFormat="1" ht="18.75">
      <c r="A35" s="258" t="s">
        <v>28</v>
      </c>
      <c r="B35" s="258"/>
      <c r="C35" s="84" t="str">
        <f>$C$3</f>
        <v>4 - Pavilon 3 - třída Berušky</v>
      </c>
      <c r="D35" s="15"/>
      <c r="E35" s="15"/>
      <c r="F35" s="15"/>
      <c r="G35" s="15"/>
      <c r="H35" s="1"/>
      <c r="I35" s="1"/>
    </row>
    <row r="36" spans="1:9" ht="7.5" customHeight="1" thickBot="1">
      <c r="A36" s="1"/>
      <c r="B36" s="14"/>
      <c r="C36" s="1"/>
      <c r="D36" s="15"/>
      <c r="E36" s="15"/>
      <c r="F36" s="15"/>
      <c r="G36" s="15"/>
      <c r="H36" s="1"/>
      <c r="I36" s="1"/>
    </row>
    <row r="37" spans="1:11" s="51" customFormat="1" ht="15.75" customHeight="1">
      <c r="A37" s="246" t="s">
        <v>23</v>
      </c>
      <c r="B37" s="247"/>
      <c r="C37" s="250" t="s">
        <v>1</v>
      </c>
      <c r="D37" s="263" t="s">
        <v>2</v>
      </c>
      <c r="E37" s="254" t="s">
        <v>29</v>
      </c>
      <c r="F37" s="252" t="s">
        <v>20</v>
      </c>
      <c r="G37" s="256"/>
      <c r="H37" s="252" t="s">
        <v>22</v>
      </c>
      <c r="I37" s="253"/>
      <c r="J37" s="50"/>
      <c r="K37" s="50"/>
    </row>
    <row r="38" spans="1:11" s="51" customFormat="1" ht="15.75" customHeight="1" thickBot="1">
      <c r="A38" s="248"/>
      <c r="B38" s="249"/>
      <c r="C38" s="251"/>
      <c r="D38" s="264"/>
      <c r="E38" s="255"/>
      <c r="F38" s="106" t="s">
        <v>21</v>
      </c>
      <c r="G38" s="107" t="s">
        <v>19</v>
      </c>
      <c r="H38" s="108" t="s">
        <v>21</v>
      </c>
      <c r="I38" s="109" t="s">
        <v>19</v>
      </c>
      <c r="J38" s="50"/>
      <c r="K38" s="50"/>
    </row>
    <row r="39" spans="1:11" s="3" customFormat="1" ht="15.75" customHeight="1">
      <c r="A39" s="43" t="s">
        <v>9</v>
      </c>
      <c r="B39" s="44">
        <v>3</v>
      </c>
      <c r="C39" s="170" t="s">
        <v>156</v>
      </c>
      <c r="D39" s="31"/>
      <c r="E39" s="167"/>
      <c r="F39" s="207"/>
      <c r="G39" s="123"/>
      <c r="H39" s="134"/>
      <c r="I39" s="116"/>
      <c r="J39" s="2"/>
      <c r="K39" s="2"/>
    </row>
    <row r="40" spans="1:11" s="3" customFormat="1" ht="15.75" customHeight="1">
      <c r="A40" s="77"/>
      <c r="B40" s="152"/>
      <c r="C40" s="42" t="s">
        <v>145</v>
      </c>
      <c r="D40" s="29" t="s">
        <v>87</v>
      </c>
      <c r="E40" s="80">
        <v>1</v>
      </c>
      <c r="F40" s="172"/>
      <c r="G40" s="121">
        <f>E40*F40</f>
        <v>0</v>
      </c>
      <c r="H40" s="81">
        <f>F40*0.3</f>
        <v>0</v>
      </c>
      <c r="I40" s="114">
        <f>E40*H40</f>
        <v>0</v>
      </c>
      <c r="J40" s="2"/>
      <c r="K40" s="2"/>
    </row>
    <row r="41" spans="1:11" s="3" customFormat="1" ht="15.75" customHeight="1">
      <c r="A41" s="43" t="s">
        <v>9</v>
      </c>
      <c r="B41" s="44">
        <v>4</v>
      </c>
      <c r="C41" s="170" t="s">
        <v>157</v>
      </c>
      <c r="D41" s="31"/>
      <c r="E41" s="167"/>
      <c r="F41" s="76"/>
      <c r="G41" s="123"/>
      <c r="H41" s="134"/>
      <c r="I41" s="116"/>
      <c r="J41" s="2"/>
      <c r="K41" s="2"/>
    </row>
    <row r="42" spans="1:11" s="3" customFormat="1" ht="15.75" customHeight="1">
      <c r="A42" s="55"/>
      <c r="B42" s="171"/>
      <c r="C42" s="42" t="s">
        <v>148</v>
      </c>
      <c r="D42" s="29" t="s">
        <v>87</v>
      </c>
      <c r="E42" s="80">
        <v>1</v>
      </c>
      <c r="F42" s="81"/>
      <c r="G42" s="121">
        <f>E42*F42</f>
        <v>0</v>
      </c>
      <c r="H42" s="81">
        <f>F42*0.3</f>
        <v>0</v>
      </c>
      <c r="I42" s="114">
        <f>E42*H42</f>
        <v>0</v>
      </c>
      <c r="J42" s="2"/>
      <c r="K42" s="2"/>
    </row>
    <row r="43" spans="1:11" s="3" customFormat="1" ht="15.75" customHeight="1">
      <c r="A43" s="43" t="s">
        <v>9</v>
      </c>
      <c r="B43" s="44">
        <v>5</v>
      </c>
      <c r="C43" s="45" t="s">
        <v>91</v>
      </c>
      <c r="D43" s="27"/>
      <c r="E43" s="28"/>
      <c r="F43" s="76"/>
      <c r="G43" s="110"/>
      <c r="H43" s="52"/>
      <c r="I43" s="112"/>
      <c r="J43" s="2"/>
      <c r="K43" s="2"/>
    </row>
    <row r="44" spans="1:11" s="3" customFormat="1" ht="15.75" customHeight="1">
      <c r="A44" s="39"/>
      <c r="B44" s="40"/>
      <c r="C44" s="41" t="s">
        <v>92</v>
      </c>
      <c r="D44" s="27"/>
      <c r="E44" s="28"/>
      <c r="F44" s="76"/>
      <c r="G44" s="110"/>
      <c r="H44" s="52"/>
      <c r="I44" s="112"/>
      <c r="J44" s="2"/>
      <c r="K44" s="2"/>
    </row>
    <row r="45" spans="1:11" s="3" customFormat="1" ht="15.75" customHeight="1">
      <c r="A45" s="39"/>
      <c r="B45" s="40"/>
      <c r="C45" s="166" t="s">
        <v>93</v>
      </c>
      <c r="D45" s="27"/>
      <c r="E45" s="28"/>
      <c r="F45" s="76"/>
      <c r="G45" s="110"/>
      <c r="H45" s="52"/>
      <c r="I45" s="112"/>
      <c r="J45" s="2"/>
      <c r="K45" s="2"/>
    </row>
    <row r="46" spans="1:11" s="3" customFormat="1" ht="15.75" customHeight="1">
      <c r="A46" s="77"/>
      <c r="B46" s="78"/>
      <c r="C46" s="42" t="s">
        <v>94</v>
      </c>
      <c r="D46" s="29" t="s">
        <v>95</v>
      </c>
      <c r="E46" s="30">
        <v>7</v>
      </c>
      <c r="F46" s="79"/>
      <c r="G46" s="121">
        <f>E46*F46</f>
        <v>0</v>
      </c>
      <c r="H46" s="81">
        <f>F46*0.3</f>
        <v>0</v>
      </c>
      <c r="I46" s="114">
        <f>E46*H46</f>
        <v>0</v>
      </c>
      <c r="J46" s="2"/>
      <c r="K46" s="2"/>
    </row>
    <row r="47" spans="1:11" s="3" customFormat="1" ht="15.75" customHeight="1">
      <c r="A47" s="43" t="s">
        <v>9</v>
      </c>
      <c r="B47" s="44">
        <v>6</v>
      </c>
      <c r="C47" s="45" t="s">
        <v>96</v>
      </c>
      <c r="D47" s="31"/>
      <c r="E47" s="167"/>
      <c r="F47" s="33"/>
      <c r="G47" s="123"/>
      <c r="H47" s="134"/>
      <c r="I47" s="116"/>
      <c r="J47" s="2"/>
      <c r="K47" s="2"/>
    </row>
    <row r="48" spans="1:11" s="3" customFormat="1" ht="15.75" customHeight="1">
      <c r="A48" s="39"/>
      <c r="B48" s="40"/>
      <c r="C48" s="41" t="s">
        <v>97</v>
      </c>
      <c r="D48" s="27"/>
      <c r="E48" s="34"/>
      <c r="F48" s="168"/>
      <c r="G48" s="110"/>
      <c r="H48" s="52"/>
      <c r="I48" s="112"/>
      <c r="J48" s="2"/>
      <c r="K48" s="2"/>
    </row>
    <row r="49" spans="1:11" s="3" customFormat="1" ht="15.75" customHeight="1">
      <c r="A49" s="39"/>
      <c r="B49" s="40"/>
      <c r="C49" s="41" t="s">
        <v>99</v>
      </c>
      <c r="D49" s="27" t="s">
        <v>98</v>
      </c>
      <c r="E49" s="34">
        <v>2</v>
      </c>
      <c r="F49" s="102"/>
      <c r="G49" s="110">
        <f aca="true" t="shared" si="0" ref="G49:G50">E49*F49</f>
        <v>0</v>
      </c>
      <c r="H49" s="52">
        <f aca="true" t="shared" si="1" ref="H49:H50">F49*0.3</f>
        <v>0</v>
      </c>
      <c r="I49" s="112">
        <f aca="true" t="shared" si="2" ref="I49:I50">E49*H49</f>
        <v>0</v>
      </c>
      <c r="J49" s="2"/>
      <c r="K49" s="2"/>
    </row>
    <row r="50" spans="1:11" s="3" customFormat="1" ht="15.75" customHeight="1">
      <c r="A50" s="77"/>
      <c r="B50" s="78"/>
      <c r="C50" s="42" t="s">
        <v>100</v>
      </c>
      <c r="D50" s="29" t="s">
        <v>87</v>
      </c>
      <c r="E50" s="80">
        <v>7</v>
      </c>
      <c r="F50" s="172"/>
      <c r="G50" s="121">
        <f t="shared" si="0"/>
        <v>0</v>
      </c>
      <c r="H50" s="81">
        <f t="shared" si="1"/>
        <v>0</v>
      </c>
      <c r="I50" s="114">
        <f t="shared" si="2"/>
        <v>0</v>
      </c>
      <c r="J50" s="2"/>
      <c r="K50" s="205"/>
    </row>
    <row r="51" spans="1:11" ht="15" customHeight="1">
      <c r="A51" s="43" t="s">
        <v>9</v>
      </c>
      <c r="B51" s="44">
        <v>7</v>
      </c>
      <c r="C51" s="45" t="s">
        <v>102</v>
      </c>
      <c r="D51" s="31"/>
      <c r="E51" s="167"/>
      <c r="F51" s="173"/>
      <c r="G51" s="123"/>
      <c r="H51" s="134"/>
      <c r="I51" s="116"/>
      <c r="J51" s="1"/>
      <c r="K51" s="1"/>
    </row>
    <row r="52" spans="1:11" ht="15" customHeight="1">
      <c r="A52" s="39"/>
      <c r="B52" s="40"/>
      <c r="C52" s="174" t="s">
        <v>146</v>
      </c>
      <c r="D52" s="74"/>
      <c r="E52" s="100"/>
      <c r="F52" s="94"/>
      <c r="G52" s="110"/>
      <c r="H52" s="52"/>
      <c r="I52" s="112"/>
      <c r="J52" s="1"/>
      <c r="K52" s="1"/>
    </row>
    <row r="53" spans="1:11" ht="15" customHeight="1">
      <c r="A53" s="39"/>
      <c r="B53" s="40"/>
      <c r="C53" s="41" t="s">
        <v>155</v>
      </c>
      <c r="D53" s="27"/>
      <c r="E53" s="34"/>
      <c r="F53" s="102"/>
      <c r="G53" s="110"/>
      <c r="H53" s="52"/>
      <c r="I53" s="112"/>
      <c r="J53" s="1"/>
      <c r="K53" s="1"/>
    </row>
    <row r="54" spans="1:9" ht="15" customHeight="1">
      <c r="A54" s="39"/>
      <c r="B54" s="40"/>
      <c r="C54" s="41" t="s">
        <v>103</v>
      </c>
      <c r="D54" s="27"/>
      <c r="E54" s="34"/>
      <c r="F54" s="102"/>
      <c r="G54" s="110"/>
      <c r="H54" s="52"/>
      <c r="I54" s="112"/>
    </row>
    <row r="55" spans="1:9" ht="15" customHeight="1">
      <c r="A55" s="39"/>
      <c r="B55" s="40"/>
      <c r="C55" s="166" t="s">
        <v>104</v>
      </c>
      <c r="D55" s="175"/>
      <c r="E55" s="176"/>
      <c r="F55" s="177"/>
      <c r="G55" s="110"/>
      <c r="H55" s="52"/>
      <c r="I55" s="112"/>
    </row>
    <row r="56" spans="1:9" ht="15" customHeight="1">
      <c r="A56" s="39"/>
      <c r="B56" s="40"/>
      <c r="C56" s="166" t="s">
        <v>105</v>
      </c>
      <c r="D56" s="175"/>
      <c r="E56" s="176"/>
      <c r="F56" s="177"/>
      <c r="G56" s="110"/>
      <c r="H56" s="52"/>
      <c r="I56" s="112"/>
    </row>
    <row r="57" spans="1:11" ht="15" customHeight="1">
      <c r="A57" s="77"/>
      <c r="B57" s="78"/>
      <c r="C57" s="42" t="s">
        <v>106</v>
      </c>
      <c r="D57" s="29" t="s">
        <v>95</v>
      </c>
      <c r="E57" s="80">
        <v>16</v>
      </c>
      <c r="F57" s="82"/>
      <c r="G57" s="121">
        <f>E57*F57</f>
        <v>0</v>
      </c>
      <c r="H57" s="81">
        <f>F57*0.3</f>
        <v>0</v>
      </c>
      <c r="I57" s="114">
        <f>E57*H57</f>
        <v>0</v>
      </c>
      <c r="K57" s="178"/>
    </row>
    <row r="58" spans="1:11" s="51" customFormat="1" ht="15.75" customHeight="1" thickBot="1">
      <c r="A58" s="208" t="s">
        <v>9</v>
      </c>
      <c r="B58" s="209">
        <v>8</v>
      </c>
      <c r="C58" s="210" t="s">
        <v>13</v>
      </c>
      <c r="D58" s="211" t="s">
        <v>17</v>
      </c>
      <c r="E58" s="212">
        <v>11</v>
      </c>
      <c r="F58" s="213"/>
      <c r="G58" s="214">
        <f>E58*F58</f>
        <v>0</v>
      </c>
      <c r="H58" s="215">
        <f>F58*0.3</f>
        <v>0</v>
      </c>
      <c r="I58" s="216">
        <f>E58*H58</f>
        <v>0</v>
      </c>
      <c r="K58" s="2"/>
    </row>
    <row r="59" spans="1:11" s="85" customFormat="1" ht="15.75">
      <c r="A59" s="217"/>
      <c r="B59" s="218"/>
      <c r="C59" s="219" t="s">
        <v>24</v>
      </c>
      <c r="D59" s="220"/>
      <c r="E59" s="221"/>
      <c r="F59" s="265">
        <f>SUM(G7:G58)</f>
        <v>0</v>
      </c>
      <c r="G59" s="266"/>
      <c r="H59" s="222"/>
      <c r="I59" s="223">
        <f>SUM(I7:I58)</f>
        <v>0</v>
      </c>
      <c r="K59" s="2"/>
    </row>
    <row r="60" spans="1:11" s="51" customFormat="1" ht="15.75" customHeight="1">
      <c r="A60" s="46"/>
      <c r="B60" s="47"/>
      <c r="C60" s="41" t="s">
        <v>26</v>
      </c>
      <c r="D60" s="27"/>
      <c r="E60" s="34"/>
      <c r="F60" s="102"/>
      <c r="G60" s="101" t="s">
        <v>18</v>
      </c>
      <c r="H60" s="64"/>
      <c r="I60" s="112">
        <f>F59*0.02</f>
        <v>0</v>
      </c>
      <c r="K60" s="2"/>
    </row>
    <row r="61" spans="1:11" s="51" customFormat="1" ht="15.75" customHeight="1">
      <c r="A61" s="60"/>
      <c r="B61" s="96"/>
      <c r="C61" s="53" t="s">
        <v>25</v>
      </c>
      <c r="D61" s="38"/>
      <c r="E61" s="97"/>
      <c r="F61" s="91"/>
      <c r="G61" s="103" t="s">
        <v>18</v>
      </c>
      <c r="H61" s="65"/>
      <c r="I61" s="119">
        <f>F59*0.036</f>
        <v>0</v>
      </c>
      <c r="K61" s="1"/>
    </row>
    <row r="62" spans="1:11" ht="18.75">
      <c r="A62" s="66"/>
      <c r="B62" s="67"/>
      <c r="C62" s="68" t="s">
        <v>36</v>
      </c>
      <c r="D62" s="69"/>
      <c r="E62" s="70"/>
      <c r="F62" s="261">
        <f>F59</f>
        <v>0</v>
      </c>
      <c r="G62" s="262"/>
      <c r="H62" s="105"/>
      <c r="I62" s="120">
        <f>SUM(I59:I61)</f>
        <v>0</v>
      </c>
      <c r="K62" s="1"/>
    </row>
    <row r="63" spans="1:9" ht="19.5" thickBot="1">
      <c r="A63" s="8"/>
      <c r="B63" s="9"/>
      <c r="C63" s="10" t="s">
        <v>37</v>
      </c>
      <c r="D63" s="20"/>
      <c r="E63" s="11"/>
      <c r="F63" s="243">
        <f>SUM(F62:I62)</f>
        <v>0</v>
      </c>
      <c r="G63" s="244"/>
      <c r="H63" s="244"/>
      <c r="I63" s="245"/>
    </row>
    <row r="64" spans="2:9" s="51" customFormat="1" ht="15">
      <c r="B64" s="98"/>
      <c r="D64" s="99"/>
      <c r="E64" s="99"/>
      <c r="F64" s="99"/>
      <c r="G64" s="99"/>
      <c r="H64" s="99"/>
      <c r="I64" s="99"/>
    </row>
    <row r="65" spans="2:9" s="51" customFormat="1" ht="15">
      <c r="B65" s="98"/>
      <c r="D65" s="99"/>
      <c r="E65" s="99"/>
      <c r="F65" s="99"/>
      <c r="G65" s="99"/>
      <c r="H65" s="99"/>
      <c r="I65" s="99"/>
    </row>
  </sheetData>
  <mergeCells count="21">
    <mergeCell ref="C37:C38"/>
    <mergeCell ref="D37:D38"/>
    <mergeCell ref="E37:E38"/>
    <mergeCell ref="F37:G37"/>
    <mergeCell ref="H37:I37"/>
    <mergeCell ref="F59:G59"/>
    <mergeCell ref="F62:G62"/>
    <mergeCell ref="F63:I63"/>
    <mergeCell ref="A1:I1"/>
    <mergeCell ref="A2:B2"/>
    <mergeCell ref="A3:B3"/>
    <mergeCell ref="A5:B6"/>
    <mergeCell ref="C5:C6"/>
    <mergeCell ref="D5:D6"/>
    <mergeCell ref="E5:E6"/>
    <mergeCell ref="F5:G5"/>
    <mergeCell ref="H5:I5"/>
    <mergeCell ref="A33:I33"/>
    <mergeCell ref="A34:B34"/>
    <mergeCell ref="A35:B35"/>
    <mergeCell ref="A37:B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7"/>
  <sheetViews>
    <sheetView showZeros="0" workbookViewId="0" topLeftCell="A1">
      <selection activeCell="F9" sqref="F9"/>
    </sheetView>
  </sheetViews>
  <sheetFormatPr defaultColWidth="9.125" defaultRowHeight="12.75"/>
  <cols>
    <col min="1" max="1" width="5.25390625" style="0" customWidth="1"/>
    <col min="2" max="2" width="5.25390625" style="12" customWidth="1"/>
    <col min="3" max="3" width="68.875" style="0" customWidth="1"/>
    <col min="4" max="4" width="8.125" style="13" bestFit="1" customWidth="1"/>
    <col min="5" max="5" width="6.25390625" style="13" bestFit="1" customWidth="1"/>
    <col min="6" max="6" width="8.625" style="13" customWidth="1"/>
    <col min="7" max="7" width="12.875" style="13" customWidth="1"/>
    <col min="8" max="8" width="8.625" style="13" customWidth="1"/>
    <col min="9" max="9" width="13.00390625" style="13" customWidth="1"/>
    <col min="10" max="10" width="1.37890625" style="0" customWidth="1"/>
    <col min="11" max="11" width="9.625" style="0" bestFit="1" customWidth="1"/>
  </cols>
  <sheetData>
    <row r="1" spans="1:9" s="83" customFormat="1" ht="26.25" customHeight="1">
      <c r="A1" s="257" t="str">
        <f>'Zař. č. 1'!A1:I1</f>
        <v xml:space="preserve"> SOUPIS PRACÍ A DODÁVEK - VZDUCHOTECHNIKA</v>
      </c>
      <c r="B1" s="257"/>
      <c r="C1" s="257"/>
      <c r="D1" s="257"/>
      <c r="E1" s="257"/>
      <c r="F1" s="257"/>
      <c r="G1" s="257"/>
      <c r="H1" s="257"/>
      <c r="I1" s="257"/>
    </row>
    <row r="2" spans="1:9" s="85" customFormat="1" ht="18.75">
      <c r="A2" s="258" t="s">
        <v>0</v>
      </c>
      <c r="B2" s="258"/>
      <c r="C2" s="84" t="str">
        <f>'Zař. č. 1'!C2</f>
        <v>Nejdek, Mateřská škola Závodu míru 1247, minimalizace radonu v objektu</v>
      </c>
      <c r="D2" s="15"/>
      <c r="E2" s="15"/>
      <c r="F2" s="15"/>
      <c r="G2" s="15"/>
      <c r="H2" s="1"/>
      <c r="I2" s="1"/>
    </row>
    <row r="3" spans="1:9" s="85" customFormat="1" ht="18.75">
      <c r="A3" s="258" t="s">
        <v>28</v>
      </c>
      <c r="B3" s="258"/>
      <c r="C3" s="84" t="s">
        <v>139</v>
      </c>
      <c r="D3" s="15"/>
      <c r="E3" s="15"/>
      <c r="F3" s="15"/>
      <c r="G3" s="15"/>
      <c r="H3" s="1"/>
      <c r="I3" s="1"/>
    </row>
    <row r="4" spans="1:9" ht="7.5" customHeight="1" thickBot="1">
      <c r="A4" s="1"/>
      <c r="B4" s="14"/>
      <c r="C4" s="1"/>
      <c r="D4" s="15"/>
      <c r="E4" s="15"/>
      <c r="F4" s="15"/>
      <c r="G4" s="15"/>
      <c r="H4" s="1"/>
      <c r="I4" s="1"/>
    </row>
    <row r="5" spans="1:11" s="51" customFormat="1" ht="15.75" customHeight="1">
      <c r="A5" s="246" t="s">
        <v>23</v>
      </c>
      <c r="B5" s="247"/>
      <c r="C5" s="250" t="s">
        <v>1</v>
      </c>
      <c r="D5" s="263" t="s">
        <v>2</v>
      </c>
      <c r="E5" s="254" t="s">
        <v>29</v>
      </c>
      <c r="F5" s="252" t="s">
        <v>20</v>
      </c>
      <c r="G5" s="256"/>
      <c r="H5" s="252" t="s">
        <v>22</v>
      </c>
      <c r="I5" s="253"/>
      <c r="J5" s="50"/>
      <c r="K5" s="50"/>
    </row>
    <row r="6" spans="1:11" s="51" customFormat="1" ht="15.75" customHeight="1" thickBot="1">
      <c r="A6" s="248"/>
      <c r="B6" s="249"/>
      <c r="C6" s="251"/>
      <c r="D6" s="264"/>
      <c r="E6" s="255"/>
      <c r="F6" s="106" t="s">
        <v>21</v>
      </c>
      <c r="G6" s="107" t="s">
        <v>19</v>
      </c>
      <c r="H6" s="108" t="s">
        <v>21</v>
      </c>
      <c r="I6" s="109" t="s">
        <v>19</v>
      </c>
      <c r="J6" s="50"/>
      <c r="K6" s="50"/>
    </row>
    <row r="7" spans="1:11" s="3" customFormat="1" ht="15.75" customHeight="1">
      <c r="A7" s="179" t="s">
        <v>10</v>
      </c>
      <c r="B7" s="44">
        <v>1</v>
      </c>
      <c r="C7" s="180" t="s">
        <v>158</v>
      </c>
      <c r="D7" s="31"/>
      <c r="E7" s="32"/>
      <c r="F7" s="181"/>
      <c r="G7" s="123"/>
      <c r="H7" s="134"/>
      <c r="I7" s="116"/>
      <c r="J7" s="2"/>
      <c r="K7" s="2"/>
    </row>
    <row r="8" spans="1:11" s="3" customFormat="1" ht="15.75" customHeight="1">
      <c r="A8" s="39"/>
      <c r="B8" s="40"/>
      <c r="C8" s="182" t="s">
        <v>110</v>
      </c>
      <c r="D8" s="27"/>
      <c r="E8" s="28"/>
      <c r="F8" s="183"/>
      <c r="G8" s="110"/>
      <c r="H8" s="52"/>
      <c r="I8" s="112"/>
      <c r="J8" s="2"/>
      <c r="K8" s="2"/>
    </row>
    <row r="9" spans="1:11" s="3" customFormat="1" ht="15.75" customHeight="1">
      <c r="A9" s="39"/>
      <c r="B9" s="40"/>
      <c r="C9" s="184" t="s">
        <v>112</v>
      </c>
      <c r="D9" s="175"/>
      <c r="E9" s="185"/>
      <c r="F9" s="186"/>
      <c r="G9" s="110"/>
      <c r="H9" s="52"/>
      <c r="I9" s="112"/>
      <c r="J9" s="2"/>
      <c r="K9" s="2"/>
    </row>
    <row r="10" spans="1:11" s="3" customFormat="1" ht="15.75" customHeight="1">
      <c r="A10" s="77"/>
      <c r="B10" s="78"/>
      <c r="C10" s="187" t="s">
        <v>111</v>
      </c>
      <c r="D10" s="29" t="s">
        <v>87</v>
      </c>
      <c r="E10" s="30">
        <v>2</v>
      </c>
      <c r="F10" s="79"/>
      <c r="G10" s="121">
        <f>E10*F10</f>
        <v>0</v>
      </c>
      <c r="H10" s="81">
        <f>F10*0.3</f>
        <v>0</v>
      </c>
      <c r="I10" s="114">
        <f>E10*H10</f>
        <v>0</v>
      </c>
      <c r="J10" s="2"/>
      <c r="K10" s="2"/>
    </row>
    <row r="11" spans="1:11" s="3" customFormat="1" ht="15.75" customHeight="1">
      <c r="A11" s="188" t="s">
        <v>10</v>
      </c>
      <c r="B11" s="189" t="s">
        <v>46</v>
      </c>
      <c r="C11" s="190" t="s">
        <v>109</v>
      </c>
      <c r="D11" s="191" t="s">
        <v>87</v>
      </c>
      <c r="E11" s="192">
        <v>4</v>
      </c>
      <c r="F11" s="193"/>
      <c r="G11" s="121">
        <f>E11*F11</f>
        <v>0</v>
      </c>
      <c r="H11" s="81">
        <f>F11*0.3</f>
        <v>0</v>
      </c>
      <c r="I11" s="114">
        <f>E11*H11</f>
        <v>0</v>
      </c>
      <c r="J11" s="2"/>
      <c r="K11" s="2"/>
    </row>
    <row r="12" spans="1:11" s="3" customFormat="1" ht="15.75" customHeight="1">
      <c r="A12" s="71" t="s">
        <v>10</v>
      </c>
      <c r="B12" s="72">
        <v>2</v>
      </c>
      <c r="C12" s="73" t="s">
        <v>151</v>
      </c>
      <c r="D12" s="74"/>
      <c r="E12" s="100"/>
      <c r="F12" s="76"/>
      <c r="G12" s="122"/>
      <c r="H12" s="93"/>
      <c r="I12" s="115"/>
      <c r="J12" s="2"/>
      <c r="K12" s="2"/>
    </row>
    <row r="13" spans="1:11" s="3" customFormat="1" ht="15.75" customHeight="1">
      <c r="A13" s="77"/>
      <c r="B13" s="152"/>
      <c r="C13" s="42" t="s">
        <v>113</v>
      </c>
      <c r="D13" s="29" t="s">
        <v>87</v>
      </c>
      <c r="E13" s="80">
        <v>4</v>
      </c>
      <c r="F13" s="165"/>
      <c r="G13" s="121">
        <f>E13*F13</f>
        <v>0</v>
      </c>
      <c r="H13" s="81">
        <f>F13*0.3</f>
        <v>0</v>
      </c>
      <c r="I13" s="114">
        <f>E13*H13</f>
        <v>0</v>
      </c>
      <c r="J13" s="2"/>
      <c r="K13" s="2"/>
    </row>
    <row r="14" spans="1:11" s="3" customFormat="1" ht="15.75" customHeight="1">
      <c r="A14" s="43" t="s">
        <v>10</v>
      </c>
      <c r="B14" s="44">
        <v>3</v>
      </c>
      <c r="C14" s="170" t="s">
        <v>159</v>
      </c>
      <c r="D14" s="31"/>
      <c r="E14" s="167"/>
      <c r="F14" s="181"/>
      <c r="G14" s="123"/>
      <c r="H14" s="134"/>
      <c r="I14" s="116"/>
      <c r="J14" s="2"/>
      <c r="K14" s="2"/>
    </row>
    <row r="15" spans="1:11" s="3" customFormat="1" ht="15.75" customHeight="1">
      <c r="A15" s="55"/>
      <c r="B15" s="171"/>
      <c r="C15" s="42" t="s">
        <v>114</v>
      </c>
      <c r="D15" s="144" t="s">
        <v>87</v>
      </c>
      <c r="E15" s="195">
        <v>2</v>
      </c>
      <c r="F15" s="196"/>
      <c r="G15" s="121">
        <f>E15*F15</f>
        <v>0</v>
      </c>
      <c r="H15" s="81">
        <f>F15*0.3</f>
        <v>0</v>
      </c>
      <c r="I15" s="114">
        <f>E15*H15</f>
        <v>0</v>
      </c>
      <c r="J15" s="2"/>
      <c r="K15" s="2"/>
    </row>
    <row r="16" spans="1:11" s="3" customFormat="1" ht="15.75" customHeight="1">
      <c r="A16" s="43" t="s">
        <v>10</v>
      </c>
      <c r="B16" s="44">
        <v>4</v>
      </c>
      <c r="C16" s="170" t="s">
        <v>160</v>
      </c>
      <c r="D16" s="31"/>
      <c r="E16" s="167"/>
      <c r="F16" s="181"/>
      <c r="G16" s="123"/>
      <c r="H16" s="134"/>
      <c r="I16" s="116"/>
      <c r="J16" s="2"/>
      <c r="K16" s="2"/>
    </row>
    <row r="17" spans="1:11" s="3" customFormat="1" ht="15.75" customHeight="1">
      <c r="A17" s="55"/>
      <c r="B17" s="171"/>
      <c r="C17" s="42" t="s">
        <v>115</v>
      </c>
      <c r="D17" s="144" t="s">
        <v>87</v>
      </c>
      <c r="E17" s="195">
        <v>2</v>
      </c>
      <c r="F17" s="196"/>
      <c r="G17" s="121">
        <f>E17*F17</f>
        <v>0</v>
      </c>
      <c r="H17" s="81">
        <f>F17*0.3</f>
        <v>0</v>
      </c>
      <c r="I17" s="114">
        <f>E17*H17</f>
        <v>0</v>
      </c>
      <c r="J17" s="2"/>
      <c r="K17" s="2"/>
    </row>
    <row r="18" spans="1:11" s="3" customFormat="1" ht="15.75" customHeight="1">
      <c r="A18" s="43" t="s">
        <v>10</v>
      </c>
      <c r="B18" s="194" t="s">
        <v>118</v>
      </c>
      <c r="C18" s="73" t="s">
        <v>161</v>
      </c>
      <c r="D18" s="31"/>
      <c r="E18" s="167"/>
      <c r="F18" s="181"/>
      <c r="G18" s="122"/>
      <c r="H18" s="93"/>
      <c r="I18" s="115"/>
      <c r="J18" s="2"/>
      <c r="K18" s="2"/>
    </row>
    <row r="19" spans="1:11" s="3" customFormat="1" ht="15.75" customHeight="1">
      <c r="A19" s="39"/>
      <c r="B19" s="151"/>
      <c r="C19" s="41" t="s">
        <v>116</v>
      </c>
      <c r="D19" s="27"/>
      <c r="E19" s="34"/>
      <c r="F19" s="197"/>
      <c r="G19" s="110"/>
      <c r="H19" s="52"/>
      <c r="I19" s="112"/>
      <c r="J19" s="2"/>
      <c r="K19" s="2"/>
    </row>
    <row r="20" spans="1:11" s="3" customFormat="1" ht="15.75" customHeight="1">
      <c r="A20" s="77"/>
      <c r="B20" s="152"/>
      <c r="C20" s="42" t="s">
        <v>117</v>
      </c>
      <c r="D20" s="29" t="s">
        <v>87</v>
      </c>
      <c r="E20" s="80">
        <v>1</v>
      </c>
      <c r="F20" s="198"/>
      <c r="G20" s="121">
        <f>E20*F20</f>
        <v>0</v>
      </c>
      <c r="H20" s="81">
        <f>F20*0.3</f>
        <v>0</v>
      </c>
      <c r="I20" s="114">
        <f>E20*H20</f>
        <v>0</v>
      </c>
      <c r="J20" s="2"/>
      <c r="K20" s="2"/>
    </row>
    <row r="21" spans="1:11" s="3" customFormat="1" ht="15.75" customHeight="1">
      <c r="A21" s="43" t="s">
        <v>10</v>
      </c>
      <c r="B21" s="194" t="s">
        <v>120</v>
      </c>
      <c r="C21" s="170" t="s">
        <v>121</v>
      </c>
      <c r="D21" s="31"/>
      <c r="E21" s="167"/>
      <c r="F21" s="33"/>
      <c r="G21" s="204"/>
      <c r="H21" s="134"/>
      <c r="I21" s="116"/>
      <c r="J21" s="2"/>
      <c r="K21" s="2"/>
    </row>
    <row r="22" spans="1:11" s="3" customFormat="1" ht="15.75" customHeight="1">
      <c r="A22" s="39"/>
      <c r="B22" s="40"/>
      <c r="C22" s="41" t="s">
        <v>124</v>
      </c>
      <c r="D22" s="74" t="s">
        <v>87</v>
      </c>
      <c r="E22" s="75">
        <v>1</v>
      </c>
      <c r="F22" s="197"/>
      <c r="G22" s="110">
        <f aca="true" t="shared" si="0" ref="G22:G26">E22*F22</f>
        <v>0</v>
      </c>
      <c r="H22" s="52">
        <f aca="true" t="shared" si="1" ref="H22:H26">F22*0.3</f>
        <v>0</v>
      </c>
      <c r="I22" s="112">
        <f aca="true" t="shared" si="2" ref="I22:I26">E22*H22</f>
        <v>0</v>
      </c>
      <c r="J22" s="2"/>
      <c r="K22" s="2"/>
    </row>
    <row r="23" spans="1:11" s="3" customFormat="1" ht="15.75" customHeight="1">
      <c r="A23" s="39"/>
      <c r="B23" s="40"/>
      <c r="C23" s="41" t="s">
        <v>125</v>
      </c>
      <c r="D23" s="27" t="s">
        <v>87</v>
      </c>
      <c r="E23" s="28">
        <v>1</v>
      </c>
      <c r="F23" s="197"/>
      <c r="G23" s="110">
        <f t="shared" si="0"/>
        <v>0</v>
      </c>
      <c r="H23" s="52">
        <f t="shared" si="1"/>
        <v>0</v>
      </c>
      <c r="I23" s="112">
        <f t="shared" si="2"/>
        <v>0</v>
      </c>
      <c r="J23" s="2"/>
      <c r="K23" s="2"/>
    </row>
    <row r="24" spans="1:11" s="3" customFormat="1" ht="15.75" customHeight="1">
      <c r="A24" s="39"/>
      <c r="B24" s="40"/>
      <c r="C24" s="41" t="s">
        <v>123</v>
      </c>
      <c r="D24" s="27" t="s">
        <v>40</v>
      </c>
      <c r="E24" s="28">
        <v>1</v>
      </c>
      <c r="F24" s="197"/>
      <c r="G24" s="110">
        <f t="shared" si="0"/>
        <v>0</v>
      </c>
      <c r="H24" s="52">
        <f t="shared" si="1"/>
        <v>0</v>
      </c>
      <c r="I24" s="112">
        <f t="shared" si="2"/>
        <v>0</v>
      </c>
      <c r="J24" s="2"/>
      <c r="K24" s="2"/>
    </row>
    <row r="25" spans="1:11" s="3" customFormat="1" ht="15.75" customHeight="1">
      <c r="A25" s="39"/>
      <c r="B25" s="40"/>
      <c r="C25" s="41" t="s">
        <v>122</v>
      </c>
      <c r="D25" s="27" t="s">
        <v>87</v>
      </c>
      <c r="E25" s="28">
        <v>1</v>
      </c>
      <c r="F25" s="197"/>
      <c r="G25" s="110">
        <f t="shared" si="0"/>
        <v>0</v>
      </c>
      <c r="H25" s="52">
        <f t="shared" si="1"/>
        <v>0</v>
      </c>
      <c r="I25" s="112">
        <f t="shared" si="2"/>
        <v>0</v>
      </c>
      <c r="J25" s="2"/>
      <c r="K25" s="2"/>
    </row>
    <row r="26" spans="1:11" ht="15.75" customHeight="1">
      <c r="A26" s="39"/>
      <c r="B26" s="40"/>
      <c r="C26" s="41" t="s">
        <v>147</v>
      </c>
      <c r="D26" s="27" t="s">
        <v>40</v>
      </c>
      <c r="E26" s="28">
        <v>1</v>
      </c>
      <c r="F26" s="197"/>
      <c r="G26" s="110">
        <f t="shared" si="0"/>
        <v>0</v>
      </c>
      <c r="H26" s="52">
        <f t="shared" si="1"/>
        <v>0</v>
      </c>
      <c r="I26" s="112">
        <f t="shared" si="2"/>
        <v>0</v>
      </c>
      <c r="J26" s="1"/>
      <c r="K26" s="1"/>
    </row>
    <row r="27" spans="1:11" s="3" customFormat="1" ht="15.75" customHeight="1">
      <c r="A27" s="199" t="s">
        <v>10</v>
      </c>
      <c r="B27" s="200" t="s">
        <v>128</v>
      </c>
      <c r="C27" s="170" t="s">
        <v>162</v>
      </c>
      <c r="D27" s="31"/>
      <c r="E27" s="167"/>
      <c r="F27" s="181"/>
      <c r="G27" s="123"/>
      <c r="H27" s="134"/>
      <c r="I27" s="116"/>
      <c r="J27" s="2"/>
      <c r="K27" s="2"/>
    </row>
    <row r="28" spans="1:11" s="3" customFormat="1" ht="15.75" customHeight="1">
      <c r="A28" s="55"/>
      <c r="B28" s="57"/>
      <c r="C28" s="42" t="s">
        <v>119</v>
      </c>
      <c r="D28" s="29" t="s">
        <v>87</v>
      </c>
      <c r="E28" s="80">
        <v>1</v>
      </c>
      <c r="F28" s="79"/>
      <c r="G28" s="121">
        <f>E28*F28</f>
        <v>0</v>
      </c>
      <c r="H28" s="81">
        <f>F28*0.3</f>
        <v>0</v>
      </c>
      <c r="I28" s="114">
        <f>E28*H28</f>
        <v>0</v>
      </c>
      <c r="J28" s="2"/>
      <c r="K28" s="2"/>
    </row>
    <row r="29" spans="1:11" s="3" customFormat="1" ht="15.75" customHeight="1">
      <c r="A29" s="201" t="s">
        <v>10</v>
      </c>
      <c r="B29" s="202" t="s">
        <v>129</v>
      </c>
      <c r="C29" s="73" t="s">
        <v>163</v>
      </c>
      <c r="D29" s="74"/>
      <c r="E29" s="100"/>
      <c r="F29" s="203"/>
      <c r="G29" s="110"/>
      <c r="H29" s="52"/>
      <c r="I29" s="112"/>
      <c r="J29" s="2"/>
      <c r="K29" s="2"/>
    </row>
    <row r="30" spans="1:11" s="3" customFormat="1" ht="15.75" customHeight="1" thickBot="1">
      <c r="A30" s="48"/>
      <c r="B30" s="49"/>
      <c r="C30" s="54" t="s">
        <v>126</v>
      </c>
      <c r="D30" s="35" t="s">
        <v>87</v>
      </c>
      <c r="E30" s="36">
        <v>1</v>
      </c>
      <c r="F30" s="156"/>
      <c r="G30" s="111">
        <f>E30*F30</f>
        <v>0</v>
      </c>
      <c r="H30" s="63">
        <f>F30*0.3</f>
        <v>0</v>
      </c>
      <c r="I30" s="113">
        <f>E30*H30</f>
        <v>0</v>
      </c>
      <c r="J30" s="2"/>
      <c r="K30" s="2"/>
    </row>
    <row r="31" spans="1:11" s="4" customFormat="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4" customFormat="1" ht="15.75" customHeight="1">
      <c r="A32" s="86"/>
      <c r="B32" s="87"/>
      <c r="C32" s="88"/>
      <c r="D32" s="89"/>
      <c r="E32" s="90"/>
      <c r="F32" s="91"/>
      <c r="G32" s="92"/>
      <c r="H32" s="18"/>
      <c r="I32" s="17"/>
      <c r="J32" s="1"/>
      <c r="K32" s="1"/>
    </row>
    <row r="33" spans="1:9" s="83" customFormat="1" ht="26.25" customHeight="1">
      <c r="A33" s="257" t="str">
        <f>$A$1</f>
        <v xml:space="preserve"> SOUPIS PRACÍ A DODÁVEK - VZDUCHOTECHNIKA</v>
      </c>
      <c r="B33" s="257"/>
      <c r="C33" s="257"/>
      <c r="D33" s="257"/>
      <c r="E33" s="257"/>
      <c r="F33" s="257"/>
      <c r="G33" s="257"/>
      <c r="H33" s="257"/>
      <c r="I33" s="257"/>
    </row>
    <row r="34" spans="1:9" s="85" customFormat="1" ht="18.75">
      <c r="A34" s="258" t="s">
        <v>0</v>
      </c>
      <c r="B34" s="258"/>
      <c r="C34" s="84" t="str">
        <f>$C$2</f>
        <v>Nejdek, Mateřská škola Závodu míru 1247, minimalizace radonu v objektu</v>
      </c>
      <c r="D34" s="15"/>
      <c r="E34" s="15"/>
      <c r="F34" s="15"/>
      <c r="G34" s="15"/>
      <c r="H34" s="1"/>
      <c r="I34" s="1"/>
    </row>
    <row r="35" spans="1:9" s="85" customFormat="1" ht="18.75">
      <c r="A35" s="258" t="s">
        <v>28</v>
      </c>
      <c r="B35" s="258"/>
      <c r="C35" s="84" t="str">
        <f>$C$3</f>
        <v>5 - Technický kanál - odvětrání</v>
      </c>
      <c r="D35" s="15"/>
      <c r="E35" s="15"/>
      <c r="F35" s="15"/>
      <c r="G35" s="15"/>
      <c r="H35" s="1"/>
      <c r="I35" s="1"/>
    </row>
    <row r="36" spans="1:9" ht="7.5" customHeight="1" thickBot="1">
      <c r="A36" s="1"/>
      <c r="B36" s="14"/>
      <c r="C36" s="1"/>
      <c r="D36" s="15"/>
      <c r="E36" s="15"/>
      <c r="F36" s="15"/>
      <c r="G36" s="15"/>
      <c r="H36" s="1"/>
      <c r="I36" s="1"/>
    </row>
    <row r="37" spans="1:11" s="51" customFormat="1" ht="15.75" customHeight="1">
      <c r="A37" s="246" t="s">
        <v>23</v>
      </c>
      <c r="B37" s="247"/>
      <c r="C37" s="250" t="s">
        <v>1</v>
      </c>
      <c r="D37" s="263" t="s">
        <v>2</v>
      </c>
      <c r="E37" s="254" t="s">
        <v>29</v>
      </c>
      <c r="F37" s="252" t="s">
        <v>20</v>
      </c>
      <c r="G37" s="256"/>
      <c r="H37" s="252" t="s">
        <v>22</v>
      </c>
      <c r="I37" s="253"/>
      <c r="J37" s="50"/>
      <c r="K37" s="50"/>
    </row>
    <row r="38" spans="1:11" s="51" customFormat="1" ht="15.75" customHeight="1" thickBot="1">
      <c r="A38" s="248"/>
      <c r="B38" s="249"/>
      <c r="C38" s="251"/>
      <c r="D38" s="264"/>
      <c r="E38" s="255"/>
      <c r="F38" s="106" t="s">
        <v>21</v>
      </c>
      <c r="G38" s="107" t="s">
        <v>19</v>
      </c>
      <c r="H38" s="108" t="s">
        <v>21</v>
      </c>
      <c r="I38" s="109" t="s">
        <v>19</v>
      </c>
      <c r="J38" s="50"/>
      <c r="K38" s="50"/>
    </row>
    <row r="39" spans="1:11" s="3" customFormat="1" ht="15.75" customHeight="1">
      <c r="A39" s="43" t="s">
        <v>10</v>
      </c>
      <c r="B39" s="44">
        <v>8</v>
      </c>
      <c r="C39" s="170" t="s">
        <v>127</v>
      </c>
      <c r="D39" s="31"/>
      <c r="E39" s="167"/>
      <c r="F39" s="181"/>
      <c r="G39" s="123"/>
      <c r="H39" s="134"/>
      <c r="I39" s="116"/>
      <c r="J39" s="2"/>
      <c r="K39" s="2"/>
    </row>
    <row r="40" spans="1:11" s="3" customFormat="1" ht="15.75" customHeight="1">
      <c r="A40" s="55"/>
      <c r="B40" s="171"/>
      <c r="C40" s="42" t="s">
        <v>130</v>
      </c>
      <c r="D40" s="29" t="s">
        <v>87</v>
      </c>
      <c r="E40" s="80">
        <v>2</v>
      </c>
      <c r="F40" s="81"/>
      <c r="G40" s="121">
        <f>E40*F40</f>
        <v>0</v>
      </c>
      <c r="H40" s="81">
        <f>F40*0.3</f>
        <v>0</v>
      </c>
      <c r="I40" s="114">
        <f>E40*H40</f>
        <v>0</v>
      </c>
      <c r="J40" s="2"/>
      <c r="K40" s="2"/>
    </row>
    <row r="41" spans="1:11" s="3" customFormat="1" ht="15.75" customHeight="1">
      <c r="A41" s="43" t="s">
        <v>10</v>
      </c>
      <c r="B41" s="44">
        <v>9</v>
      </c>
      <c r="C41" s="170" t="s">
        <v>127</v>
      </c>
      <c r="D41" s="31"/>
      <c r="E41" s="167"/>
      <c r="F41" s="181"/>
      <c r="G41" s="123"/>
      <c r="H41" s="134"/>
      <c r="I41" s="116"/>
      <c r="J41" s="2"/>
      <c r="K41" s="2"/>
    </row>
    <row r="42" spans="1:11" s="3" customFormat="1" ht="15.75" customHeight="1">
      <c r="A42" s="55"/>
      <c r="B42" s="171"/>
      <c r="C42" s="42" t="s">
        <v>131</v>
      </c>
      <c r="D42" s="29" t="s">
        <v>87</v>
      </c>
      <c r="E42" s="80">
        <v>2</v>
      </c>
      <c r="F42" s="81"/>
      <c r="G42" s="121">
        <f>E42*F42</f>
        <v>0</v>
      </c>
      <c r="H42" s="81">
        <f>F42*0.3</f>
        <v>0</v>
      </c>
      <c r="I42" s="114">
        <f>E42*H42</f>
        <v>0</v>
      </c>
      <c r="J42" s="2"/>
      <c r="K42" s="2"/>
    </row>
    <row r="43" spans="1:11" s="3" customFormat="1" ht="15.75" customHeight="1">
      <c r="A43" s="43" t="s">
        <v>10</v>
      </c>
      <c r="B43" s="44">
        <v>10</v>
      </c>
      <c r="C43" s="45" t="s">
        <v>96</v>
      </c>
      <c r="D43" s="31"/>
      <c r="E43" s="167"/>
      <c r="F43" s="33"/>
      <c r="G43" s="123"/>
      <c r="H43" s="134"/>
      <c r="I43" s="116"/>
      <c r="J43" s="2"/>
      <c r="K43" s="2"/>
    </row>
    <row r="44" spans="1:11" s="3" customFormat="1" ht="15.75" customHeight="1">
      <c r="A44" s="39"/>
      <c r="B44" s="40"/>
      <c r="C44" s="41" t="s">
        <v>97</v>
      </c>
      <c r="D44" s="27"/>
      <c r="E44" s="34"/>
      <c r="F44" s="168"/>
      <c r="G44" s="110"/>
      <c r="H44" s="52"/>
      <c r="I44" s="112"/>
      <c r="J44" s="2"/>
      <c r="K44" s="2"/>
    </row>
    <row r="45" spans="1:11" s="3" customFormat="1" ht="15.75" customHeight="1">
      <c r="A45" s="39"/>
      <c r="B45" s="40"/>
      <c r="C45" s="41" t="s">
        <v>132</v>
      </c>
      <c r="D45" s="27" t="s">
        <v>98</v>
      </c>
      <c r="E45" s="34">
        <v>1</v>
      </c>
      <c r="F45" s="102"/>
      <c r="G45" s="110">
        <f aca="true" t="shared" si="3" ref="G45:G47">E45*F45</f>
        <v>0</v>
      </c>
      <c r="H45" s="52">
        <f aca="true" t="shared" si="4" ref="H45:H47">F45*0.3</f>
        <v>0</v>
      </c>
      <c r="I45" s="112">
        <f aca="true" t="shared" si="5" ref="I45:I47">E45*H45</f>
        <v>0</v>
      </c>
      <c r="J45" s="2"/>
      <c r="K45" s="2"/>
    </row>
    <row r="46" spans="1:11" s="3" customFormat="1" ht="15.75" customHeight="1">
      <c r="A46" s="39"/>
      <c r="B46" s="40"/>
      <c r="C46" s="41" t="s">
        <v>133</v>
      </c>
      <c r="D46" s="27" t="s">
        <v>98</v>
      </c>
      <c r="E46" s="34">
        <v>8</v>
      </c>
      <c r="F46" s="102"/>
      <c r="G46" s="110">
        <f t="shared" si="3"/>
        <v>0</v>
      </c>
      <c r="H46" s="52">
        <f t="shared" si="4"/>
        <v>0</v>
      </c>
      <c r="I46" s="112">
        <f t="shared" si="5"/>
        <v>0</v>
      </c>
      <c r="J46" s="2"/>
      <c r="K46" s="2"/>
    </row>
    <row r="47" spans="1:11" s="3" customFormat="1" ht="15.75" customHeight="1">
      <c r="A47" s="77"/>
      <c r="B47" s="78"/>
      <c r="C47" s="42" t="s">
        <v>134</v>
      </c>
      <c r="D47" s="29" t="s">
        <v>87</v>
      </c>
      <c r="E47" s="80">
        <v>7</v>
      </c>
      <c r="F47" s="172"/>
      <c r="G47" s="121">
        <f t="shared" si="3"/>
        <v>0</v>
      </c>
      <c r="H47" s="81">
        <f t="shared" si="4"/>
        <v>0</v>
      </c>
      <c r="I47" s="114">
        <f t="shared" si="5"/>
        <v>0</v>
      </c>
      <c r="J47" s="2"/>
      <c r="K47" s="205"/>
    </row>
    <row r="48" spans="1:11" s="51" customFormat="1" ht="15.75" customHeight="1">
      <c r="A48" s="43" t="s">
        <v>10</v>
      </c>
      <c r="B48" s="44">
        <v>11</v>
      </c>
      <c r="C48" s="45" t="s">
        <v>13</v>
      </c>
      <c r="D48" s="31"/>
      <c r="E48" s="32"/>
      <c r="F48" s="33"/>
      <c r="G48" s="123"/>
      <c r="H48" s="56"/>
      <c r="I48" s="116"/>
      <c r="K48" s="2"/>
    </row>
    <row r="49" spans="1:11" s="51" customFormat="1" ht="15.75" customHeight="1">
      <c r="A49" s="60"/>
      <c r="B49" s="61"/>
      <c r="C49" s="53" t="s">
        <v>27</v>
      </c>
      <c r="D49" s="38"/>
      <c r="E49" s="62"/>
      <c r="F49" s="37"/>
      <c r="G49" s="124"/>
      <c r="H49" s="65"/>
      <c r="I49" s="117"/>
      <c r="K49" s="2"/>
    </row>
    <row r="50" spans="1:11" s="51" customFormat="1" ht="15.75" customHeight="1" thickBot="1">
      <c r="A50" s="48"/>
      <c r="B50" s="49"/>
      <c r="C50" s="54" t="s">
        <v>15</v>
      </c>
      <c r="D50" s="35" t="s">
        <v>17</v>
      </c>
      <c r="E50" s="58">
        <v>8</v>
      </c>
      <c r="F50" s="59"/>
      <c r="G50" s="111">
        <f>E50*F50</f>
        <v>0</v>
      </c>
      <c r="H50" s="63">
        <f>F50*0.3</f>
        <v>0</v>
      </c>
      <c r="I50" s="113">
        <f>E50*H50</f>
        <v>0</v>
      </c>
      <c r="K50" s="2"/>
    </row>
    <row r="51" spans="1:11" s="85" customFormat="1" ht="15.75">
      <c r="A51" s="5"/>
      <c r="B51" s="7"/>
      <c r="C51" s="95" t="s">
        <v>24</v>
      </c>
      <c r="D51" s="19"/>
      <c r="E51" s="6"/>
      <c r="F51" s="259">
        <f>SUM(G7:G50)</f>
        <v>0</v>
      </c>
      <c r="G51" s="260"/>
      <c r="H51" s="104"/>
      <c r="I51" s="118">
        <f>SUM(I7:I50)</f>
        <v>0</v>
      </c>
      <c r="K51" s="2"/>
    </row>
    <row r="52" spans="1:11" s="51" customFormat="1" ht="15.75" customHeight="1">
      <c r="A52" s="46"/>
      <c r="B52" s="47"/>
      <c r="C52" s="41" t="s">
        <v>26</v>
      </c>
      <c r="D52" s="27"/>
      <c r="E52" s="34"/>
      <c r="F52" s="102"/>
      <c r="G52" s="101" t="s">
        <v>18</v>
      </c>
      <c r="H52" s="64"/>
      <c r="I52" s="112">
        <f>F51*0.02</f>
        <v>0</v>
      </c>
      <c r="K52" s="2"/>
    </row>
    <row r="53" spans="1:11" s="51" customFormat="1" ht="15.75" customHeight="1">
      <c r="A53" s="60"/>
      <c r="B53" s="96"/>
      <c r="C53" s="53" t="s">
        <v>25</v>
      </c>
      <c r="D53" s="38"/>
      <c r="E53" s="97"/>
      <c r="F53" s="91"/>
      <c r="G53" s="103" t="s">
        <v>18</v>
      </c>
      <c r="H53" s="65"/>
      <c r="I53" s="119">
        <f>F51*0.036</f>
        <v>0</v>
      </c>
      <c r="K53" s="1"/>
    </row>
    <row r="54" spans="1:11" ht="18.75">
      <c r="A54" s="66"/>
      <c r="B54" s="67"/>
      <c r="C54" s="68" t="s">
        <v>38</v>
      </c>
      <c r="D54" s="69"/>
      <c r="E54" s="70"/>
      <c r="F54" s="261">
        <f>F51</f>
        <v>0</v>
      </c>
      <c r="G54" s="262"/>
      <c r="H54" s="105"/>
      <c r="I54" s="120">
        <f>SUM(I51:I53)</f>
        <v>0</v>
      </c>
      <c r="K54" s="1"/>
    </row>
    <row r="55" spans="1:9" ht="19.5" thickBot="1">
      <c r="A55" s="8"/>
      <c r="B55" s="9"/>
      <c r="C55" s="10" t="s">
        <v>39</v>
      </c>
      <c r="D55" s="20"/>
      <c r="E55" s="11"/>
      <c r="F55" s="243">
        <f>SUM(F54:I54)</f>
        <v>0</v>
      </c>
      <c r="G55" s="244"/>
      <c r="H55" s="244"/>
      <c r="I55" s="245"/>
    </row>
    <row r="56" spans="2:9" s="51" customFormat="1" ht="15">
      <c r="B56" s="98"/>
      <c r="D56" s="99"/>
      <c r="E56" s="99"/>
      <c r="F56" s="99"/>
      <c r="G56" s="99"/>
      <c r="H56" s="99"/>
      <c r="I56" s="99"/>
    </row>
    <row r="57" spans="2:9" s="51" customFormat="1" ht="15">
      <c r="B57" s="98"/>
      <c r="D57" s="99"/>
      <c r="E57" s="99"/>
      <c r="F57" s="99"/>
      <c r="G57" s="99"/>
      <c r="H57" s="99"/>
      <c r="I57" s="99"/>
    </row>
  </sheetData>
  <mergeCells count="21">
    <mergeCell ref="C37:C38"/>
    <mergeCell ref="D37:D38"/>
    <mergeCell ref="E37:E38"/>
    <mergeCell ref="F37:G37"/>
    <mergeCell ref="H37:I37"/>
    <mergeCell ref="F51:G51"/>
    <mergeCell ref="F54:G54"/>
    <mergeCell ref="F55:I55"/>
    <mergeCell ref="A1:I1"/>
    <mergeCell ref="A2:B2"/>
    <mergeCell ref="A3:B3"/>
    <mergeCell ref="A5:B6"/>
    <mergeCell ref="C5:C6"/>
    <mergeCell ref="D5:D6"/>
    <mergeCell ref="E5:E6"/>
    <mergeCell ref="F5:G5"/>
    <mergeCell ref="H5:I5"/>
    <mergeCell ref="A33:I33"/>
    <mergeCell ref="A34:B34"/>
    <mergeCell ref="A35:B35"/>
    <mergeCell ref="A37:B3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DEA95EAEF7DB4A83A7C5C1540E5E74" ma:contentTypeVersion="17" ma:contentTypeDescription="Vytvoří nový dokument" ma:contentTypeScope="" ma:versionID="d3b54124ef0cd75235560be21dd8d159">
  <xsd:schema xmlns:xsd="http://www.w3.org/2001/XMLSchema" xmlns:xs="http://www.w3.org/2001/XMLSchema" xmlns:p="http://schemas.microsoft.com/office/2006/metadata/properties" xmlns:ns2="e548e4b1-cdf7-46c4-8ee3-1491bcb1d477" xmlns:ns3="ce169dd3-d5cb-47a3-887f-cb6e6ea03ca7" targetNamespace="http://schemas.microsoft.com/office/2006/metadata/properties" ma:root="true" ma:fieldsID="b0c0acf25d9743944d1f463470224715" ns2:_="" ns3:_="">
    <xsd:import namespace="e548e4b1-cdf7-46c4-8ee3-1491bcb1d477"/>
    <xsd:import namespace="ce169dd3-d5cb-47a3-887f-cb6e6ea03c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8e4b1-cdf7-46c4-8ee3-1491bcb1d4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8ea028-be28-437d-8636-e4eeb35ed98a}" ma:internalName="TaxCatchAll" ma:showField="CatchAllData" ma:web="e548e4b1-cdf7-46c4-8ee3-1491bcb1d4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69dd3-d5cb-47a3-887f-cb6e6ea03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aab49bf8-0112-4a17-bdd2-0d09fb038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48e4b1-cdf7-46c4-8ee3-1491bcb1d477" xsi:nil="true"/>
    <lcf76f155ced4ddcb4097134ff3c332f xmlns="ce169dd3-d5cb-47a3-887f-cb6e6ea03c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286401-51F0-4D3C-8B60-A01628244D6B}"/>
</file>

<file path=customXml/itemProps2.xml><?xml version="1.0" encoding="utf-8"?>
<ds:datastoreItem xmlns:ds="http://schemas.openxmlformats.org/officeDocument/2006/customXml" ds:itemID="{D376F59E-DF70-47D2-BD0D-D0CA191F2344}"/>
</file>

<file path=customXml/itemProps3.xml><?xml version="1.0" encoding="utf-8"?>
<ds:datastoreItem xmlns:ds="http://schemas.openxmlformats.org/officeDocument/2006/customXml" ds:itemID="{55BD56E1-5760-40B1-B89E-F75E7DBEAC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GAS Projekt -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Matoušek</dc:creator>
  <cp:keywords/>
  <dc:description/>
  <cp:lastModifiedBy>Petr</cp:lastModifiedBy>
  <cp:lastPrinted>2021-09-17T11:39:59Z</cp:lastPrinted>
  <dcterms:created xsi:type="dcterms:W3CDTF">1999-03-17T10:00:04Z</dcterms:created>
  <dcterms:modified xsi:type="dcterms:W3CDTF">2021-09-17T12:53:11Z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0x01010041DEA95EAEF7DB4A83A7C5C1540E5E74</vt:lpwstr>
  </property>
</Properties>
</file>