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S:\Dokumenty OISM\Správa majetku\Rubesova\Mosty\Most M15\R_VV\"/>
    </mc:Choice>
  </mc:AlternateContent>
  <xr:revisionPtr revIDLastSave="0" documentId="13_ncr:1_{B1284091-FD26-4BB6-A141-1445AEB183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15-01" sheetId="2" r:id="rId1"/>
  </sheets>
  <calcPr calcId="191029"/>
</workbook>
</file>

<file path=xl/calcChain.xml><?xml version="1.0" encoding="utf-8"?>
<calcChain xmlns="http://schemas.openxmlformats.org/spreadsheetml/2006/main">
  <c r="I225" i="2" l="1"/>
  <c r="O225" i="2" s="1"/>
  <c r="I220" i="2"/>
  <c r="O220" i="2" s="1"/>
  <c r="I214" i="2"/>
  <c r="O214" i="2" s="1"/>
  <c r="I208" i="2"/>
  <c r="O208" i="2" s="1"/>
  <c r="I204" i="2"/>
  <c r="O204" i="2" s="1"/>
  <c r="I200" i="2"/>
  <c r="O200" i="2" s="1"/>
  <c r="I196" i="2"/>
  <c r="O196" i="2" s="1"/>
  <c r="I192" i="2"/>
  <c r="O192" i="2" s="1"/>
  <c r="I188" i="2"/>
  <c r="O188" i="2" s="1"/>
  <c r="I184" i="2"/>
  <c r="O184" i="2" s="1"/>
  <c r="I180" i="2"/>
  <c r="I179" i="2" s="1"/>
  <c r="O175" i="2"/>
  <c r="I175" i="2"/>
  <c r="O167" i="2"/>
  <c r="I167" i="2"/>
  <c r="I163" i="2"/>
  <c r="O163" i="2" s="1"/>
  <c r="O159" i="2"/>
  <c r="I159" i="2"/>
  <c r="O155" i="2"/>
  <c r="I155" i="2"/>
  <c r="I150" i="2"/>
  <c r="O150" i="2" s="1"/>
  <c r="I144" i="2"/>
  <c r="O144" i="2" s="1"/>
  <c r="I140" i="2"/>
  <c r="O140" i="2" s="1"/>
  <c r="I134" i="2"/>
  <c r="O134" i="2" s="1"/>
  <c r="I128" i="2"/>
  <c r="O128" i="2" s="1"/>
  <c r="I122" i="2"/>
  <c r="I121" i="2" s="1"/>
  <c r="O117" i="2"/>
  <c r="I117" i="2"/>
  <c r="O113" i="2"/>
  <c r="I113" i="2"/>
  <c r="O109" i="2"/>
  <c r="I109" i="2"/>
  <c r="O105" i="2"/>
  <c r="I105" i="2"/>
  <c r="O101" i="2"/>
  <c r="I101" i="2"/>
  <c r="O97" i="2"/>
  <c r="I97" i="2"/>
  <c r="I96" i="2" s="1"/>
  <c r="I92" i="2"/>
  <c r="I83" i="2" s="1"/>
  <c r="I88" i="2"/>
  <c r="O88" i="2" s="1"/>
  <c r="I84" i="2"/>
  <c r="O84" i="2" s="1"/>
  <c r="O79" i="2"/>
  <c r="I79" i="2"/>
  <c r="O75" i="2"/>
  <c r="I75" i="2"/>
  <c r="I71" i="2"/>
  <c r="O71" i="2" s="1"/>
  <c r="I56" i="2"/>
  <c r="I66" i="2"/>
  <c r="O66" i="2" s="1"/>
  <c r="I62" i="2"/>
  <c r="O62" i="2" s="1"/>
  <c r="I57" i="2"/>
  <c r="O57" i="2" s="1"/>
  <c r="O52" i="2"/>
  <c r="I52" i="2"/>
  <c r="I48" i="2"/>
  <c r="O48" i="2" s="1"/>
  <c r="I44" i="2"/>
  <c r="O44" i="2" s="1"/>
  <c r="O40" i="2"/>
  <c r="I40" i="2"/>
  <c r="I36" i="2"/>
  <c r="O36" i="2" s="1"/>
  <c r="I32" i="2"/>
  <c r="O32" i="2" s="1"/>
  <c r="O28" i="2"/>
  <c r="I28" i="2"/>
  <c r="I24" i="2"/>
  <c r="O24" i="2" s="1"/>
  <c r="I20" i="2"/>
  <c r="O20" i="2" s="1"/>
  <c r="I16" i="2"/>
  <c r="O16" i="2" s="1"/>
  <c r="I13" i="2"/>
  <c r="O13" i="2" s="1"/>
  <c r="O9" i="2"/>
  <c r="I9" i="2"/>
  <c r="I8" i="2" s="1"/>
  <c r="I19" i="2" l="1"/>
  <c r="I3" i="2" s="1"/>
  <c r="O122" i="2"/>
  <c r="O180" i="2"/>
  <c r="I70" i="2"/>
  <c r="O92" i="2"/>
  <c r="I154" i="2"/>
</calcChain>
</file>

<file path=xl/sharedStrings.xml><?xml version="1.0" encoding="utf-8"?>
<sst xmlns="http://schemas.openxmlformats.org/spreadsheetml/2006/main" count="618" uniqueCount="266">
  <si>
    <t>EstiCon</t>
  </si>
  <si>
    <t xml:space="preserve">Firma: </t>
  </si>
  <si>
    <t>Soupis prací objektu</t>
  </si>
  <si>
    <t>S</t>
  </si>
  <si>
    <t>Stavba:</t>
  </si>
  <si>
    <t>2023-001</t>
  </si>
  <si>
    <t>MOSTY BERNOV</t>
  </si>
  <si>
    <t>M15-01</t>
  </si>
  <si>
    <t>O</t>
  </si>
  <si>
    <t>Rozpočet:</t>
  </si>
  <si>
    <t>Most přes Nejdecký potok - pod hrází přehrady - bez úprav pod mostem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</si>
  <si>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</si>
  <si>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</si>
  <si>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</si>
  <si>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</si>
  <si>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</si>
  <si>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</si>
  <si>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</si>
  <si>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</si>
  <si>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</si>
  <si>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</si>
  <si>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</si>
  <si>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</si>
  <si>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</si>
  <si>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</si>
  <si>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014132</t>
  </si>
  <si>
    <t/>
  </si>
  <si>
    <t>POPLATKY ZA SKLÁDKU TYP S-NO (NEBEZPEČNÝ ODPAD)</t>
  </si>
  <si>
    <t>T</t>
  </si>
  <si>
    <t>PP</t>
  </si>
  <si>
    <t>VV</t>
  </si>
  <si>
    <t>dle pol.97817 45,0*0,012 = 0,540 [A]</t>
  </si>
  <si>
    <t>TS</t>
  </si>
  <si>
    <t>zahrnuje veškeré poplatky provozovateli skládky související s uložením odpadu na skládce.</t>
  </si>
  <si>
    <t>02720</t>
  </si>
  <si>
    <t>POMOC PRÁCE ZŘÍZ NEBO ZAJIŠŤ REGULACI A OCHRANU DOPRAVY</t>
  </si>
  <si>
    <t>KPLMĚSÍC</t>
  </si>
  <si>
    <t>Dopravní opatření po dobu stavby cca 7 měsíců. Regulace dopravy třícestnými semafory do jednoho jízdního pruhu</t>
  </si>
  <si>
    <t>zahrnuje veškeré náklady spojené s objednatelem požadovanými zařízeními</t>
  </si>
  <si>
    <t>02911</t>
  </si>
  <si>
    <t>OSTATNÍ POŽADAVKY - GEODETICKÉ ZAMĚŘENÍ</t>
  </si>
  <si>
    <t>HM</t>
  </si>
  <si>
    <t>Skutečné provedení stavby</t>
  </si>
  <si>
    <t>zahrnuje veškeré náklady spojené s objednatelem požadovanými pracemi</t>
  </si>
  <si>
    <t>1</t>
  </si>
  <si>
    <t>Zemní práce</t>
  </si>
  <si>
    <t>11316</t>
  </si>
  <si>
    <t>ODSTRANENÍ KRYTU ZPEVNENÝCH PLOCH ZE SILNICNÍCH DÍLCU</t>
  </si>
  <si>
    <t>M3</t>
  </si>
  <si>
    <t>na předpolích 4,00*(4,25+2,35)*0,18 = 4,752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</si>
  <si>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</si>
  <si>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11334</t>
  </si>
  <si>
    <t>ODSTRANENÍ PODKLADU ZPEVNENÝCH PLOCH S CEMENT POJIVEM</t>
  </si>
  <si>
    <t xml:space="preserve"> (4,250+2,35)*4,00*0,25 = 6,600 [A]</t>
  </si>
  <si>
    <t>11343</t>
  </si>
  <si>
    <t>ODSTRAN KRYTU ZPEVNENÝCH PLOCH S ASFALT POJIVEM VCET PODKLADU</t>
  </si>
  <si>
    <t>vozovka na mostě 4,00*12,00*0,35 = 16,800 [A]</t>
  </si>
  <si>
    <t>113766</t>
  </si>
  <si>
    <t>FRÉZOVÁNÍ DRÁŽKY PRUREZU DO 800MM2 V ASFALTOVÉ VOZOVCE</t>
  </si>
  <si>
    <t>M</t>
  </si>
  <si>
    <t>řezaná spára ve vozovce 2*4,00 = 8,000 [A]</t>
  </si>
  <si>
    <t>Položka zahrnuje veškerou manipulaci s vybouranou sutí a s vybouranými hmotami vc. uložení na skládku.</t>
  </si>
  <si>
    <t>13173</t>
  </si>
  <si>
    <t>HLOUBENÍ JAM ZAPAŽ I NEPAŽ TŘ. I</t>
  </si>
  <si>
    <t>- v případě zpětného použití odvoz a uložení na mezideponii
- odvoz přebytku na skládku, vč. uložení a poplatku</t>
  </si>
  <si>
    <t>na předpolích 4,80*(1,13+0,97) = 10,080 [A]</t>
  </si>
  <si>
    <t>17481</t>
  </si>
  <si>
    <t>ZÁSYP JAM A RÝH Z NAKUPOVANÝCH MATERIÁLŮ</t>
  </si>
  <si>
    <t>zásyp chráničky ŠD tl.10cm</t>
  </si>
  <si>
    <t>na předploích 4,80*(1,13+0,97) = 10,080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</si>
  <si>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</si>
  <si>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</si>
  <si>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</si>
  <si>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M2</t>
  </si>
  <si>
    <t>cca 200m2</t>
  </si>
  <si>
    <t xml:space="preserve"> 50 = 50,000 [A]</t>
  </si>
  <si>
    <t>položka zahrnuje srovnání výškových rozdílů terénu</t>
  </si>
  <si>
    <t>18220</t>
  </si>
  <si>
    <t>ROZPROSTŘENÍ ORNICE VE SVAHU</t>
  </si>
  <si>
    <t>v tl. 0,25m 50*0,25 = 12,500 [A]</t>
  </si>
  <si>
    <t>položka zahrnuje:
nutné přemístění ornice z dočasných skládek vzdálených do 50m
rozprostření ornice v předepsané tloušťce ve svahu přes 1:5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</si>
  <si>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</si>
  <si>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</si>
  <si>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</si>
  <si>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2</t>
  </si>
  <si>
    <t>Základy</t>
  </si>
  <si>
    <t>21263</t>
  </si>
  <si>
    <t>TRATIVODY KOMPLET Z TRUB Z PLAST HMOT DN DO 150MM</t>
  </si>
  <si>
    <t>z HDPE DN 150 včetně obetonování drenážním betonem</t>
  </si>
  <si>
    <t xml:space="preserve"> "rubová drenáž vyústěná před líc křídel"</t>
  </si>
  <si>
    <t>drenáž za opěrami 2*(4,80+2) = 13,600 [A]</t>
  </si>
  <si>
    <t>Položka platí pro kompletní konstrukce trativodů a zahrnuje zejména:
- výkop, výplň, zásyp trativodu včetně dopravy, uložení přebytečného materiálu, dodávky vhodného materiálu pro výplň a zásyp
- zřízení spojovací vrstvy
- zřízení podkladu a lože trativodu z vhodného materiálu
- dodávka a uložení trativodu
- obsyp trativodu vhodným materiálem, případně vložení separační nebo drenážní vložky
- ukončení trativodu zaústěním do potrubí nebo vodoteče, případně vybudování ukončujícího objektu (kapličky) dle VL
Popisy prací zahrnují veškerý materiál, výrobky a polotovary, včetně mimostaveništní a vnitrostaveništní dopravy (rovněž přesuny), včetně naložení a složení, případně s uložením</t>
  </si>
  <si>
    <t>26144</t>
  </si>
  <si>
    <t>VRTY PRO KOTVENÍ, INJEKTÁŽ A MIKROPILOTY NA POVRCHU TR. IV D DO 200MM</t>
  </si>
  <si>
    <t>vrty skrz křídlo mostu 2*1,00 = 2,000 [A]</t>
  </si>
  <si>
    <t>položka zahrnuje:
premístení, montáž a demontáž vrtných souprav
svislou dopravu zeminy z vrtu
vodorovnou dopravu zeminy bez uložení na skládku
prípadne nutné pažení docasné (vcetne odpažení) i trvalé</t>
  </si>
  <si>
    <t>261514</t>
  </si>
  <si>
    <t>VRTY PRO KOTVENÍ A INJEKTÁŽ TŘ V NA POVRCHU D DO 35MM</t>
  </si>
  <si>
    <t>vrty pro kotvení římsy 2*13*0,25 = 6,500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</si>
  <si>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</si>
  <si>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3</t>
  </si>
  <si>
    <t>Svislé konstrukce</t>
  </si>
  <si>
    <t>31717</t>
  </si>
  <si>
    <t>KOVOVÉ KONSTRUKCE PRO KOTVENÍ ŘÍMSY</t>
  </si>
  <si>
    <t>KG</t>
  </si>
  <si>
    <t>1 ks = 6 kg, kotvení á 1,0 m 2*13*6 = 156,000 [A]</t>
  </si>
  <si>
    <t>Dodání kotev včetně ukotvení vlepením do vyvrtaného otvoru
Vrty nejsou ve specifikaci</t>
  </si>
  <si>
    <t>317325</t>
  </si>
  <si>
    <t>ŘÍMSY ZE ŽELEZOBETONU DO C30/37 (B37)</t>
  </si>
  <si>
    <t>beton C30/37 XF4 + XD3, včetně provedení a těsnění pracovních a dilatačních spar</t>
  </si>
  <si>
    <t xml:space="preserve"> 0,28*12*2 = 6,720 [A]</t>
  </si>
  <si>
    <t>317365</t>
  </si>
  <si>
    <t>VÝZTUŽ ŘÍMS Z OCELI 10505</t>
  </si>
  <si>
    <t>odhad 160 kg/m3</t>
  </si>
  <si>
    <t>dle pol.317325 6,720*0,16 = 1,075 [A]</t>
  </si>
  <si>
    <t>4</t>
  </si>
  <si>
    <t>Vodorovné konstrukce</t>
  </si>
  <si>
    <t>421325</t>
  </si>
  <si>
    <t>MOSTNÍ NOSNÉ DESKOVÉ KONSTRUKCE ZE ŽELEZOBETONU C30/37</t>
  </si>
  <si>
    <t>spřažená deska C30/37-XF2</t>
  </si>
  <si>
    <t xml:space="preserve"> 2,20*4,98 = 10,956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</si>
  <si>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</si>
  <si>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</si>
  <si>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10505, B500B</t>
  </si>
  <si>
    <t>odhad cca 160kg/m3, včetně ukotvení do spár mezi nosníky
kotvení se předpokládá po 30cm DN 16, hloubka vrtu 30cm</t>
  </si>
  <si>
    <t>"z pol. 421325" 10,956*0,160 = 1,753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</si>
  <si>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</si>
  <si>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45860</t>
  </si>
  <si>
    <t>VÝPLŇ ZA OPĚRAMI A ZDMI Z MEZEROVITÉHO BETONU</t>
  </si>
  <si>
    <t xml:space="preserve"> 4,80*(1,13+0,97) = 10,080 [D]</t>
  </si>
  <si>
    <t>položka zahrnuje:
- dodávku mezerovitého betonu předepsané kvality a zásyp se zhutněním včetně mimostaveništní a vnitrostaveništní dopravy</t>
  </si>
  <si>
    <t>5</t>
  </si>
  <si>
    <t>Komunikace</t>
  </si>
  <si>
    <t>56213</t>
  </si>
  <si>
    <t>VOZOVKOVÉ VRSTVY Z MATERIÁLU STABIL CEMENTEM TL DO 150MM</t>
  </si>
  <si>
    <t>NA PŘEDPOLÍ 4,0*(4,25+2,35) = 26,400 [A]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</si>
  <si>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nezahrnuje postriky, nátery
- nezahrnuje úpravu povrchu krytu</t>
  </si>
  <si>
    <t>56314</t>
  </si>
  <si>
    <t>VOZOVKOVÉ VRSTVY Z MECHANICKY ZPEVNENÉHO KAMENIVA TL. DO 200MM</t>
  </si>
  <si>
    <t>- dodání kameniva predepsané kvality a zrnitosti
- rozprostrení a zhutnení vrstvy v predepsané tlouštce
- zrízení vrstvy bez rozlišení šírky, pokládání vrstvy po etapách
- nezahrnuje postriky, nátery</t>
  </si>
  <si>
    <t>572213</t>
  </si>
  <si>
    <t>SPOJOVACÍ POSTŘIK Z EMULZE DO 0,5KG/M2</t>
  </si>
  <si>
    <t>PS-E 0,35 kg/m2</t>
  </si>
  <si>
    <t xml:space="preserve"> 62,4*2 = 124,800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</si>
  <si>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</si>
  <si>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574A33</t>
  </si>
  <si>
    <t>ASFALTOVÝ BETON PRO OBRUSNÉ VRSTVY ACO 11 TL. 40MM</t>
  </si>
  <si>
    <t>OCHRANA IZOLACE MÍSTO MA</t>
  </si>
  <si>
    <t>OCHRANA IZOLACE 4,0*9,00 = 36,000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</si>
  <si>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</si>
  <si>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574B34</t>
  </si>
  <si>
    <t>ASFALTOVÝ BETON PRO OBRUSNÉ VRSTVY MODIFIK ACO 11+, 11S TL. 40MM</t>
  </si>
  <si>
    <t>"tl. 40 mm" (9,0+4,25+2,35)*4,00 = 62,400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</si>
  <si>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</si>
  <si>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</si>
  <si>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</si>
  <si>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NA PŘEDPOLÍCH (4,25+2,35)*4,00 = 26,400 [A]</t>
  </si>
  <si>
    <t>6</t>
  </si>
  <si>
    <t>Úpravy povrchů, podlahy, výplně otvorů</t>
  </si>
  <si>
    <t>626111</t>
  </si>
  <si>
    <t>REPROFILACE PODHLEDŮ, SVISLÝCH PLOCH SANAČNÍ MALTOU JEDNOVRST TL 10MM</t>
  </si>
  <si>
    <t>BOKY NK A KŘÍDEL (50%) 2*7,09*0,50 = 7,090 [A]</t>
  </si>
  <si>
    <t>PODHLED NK (50%) 7,60*5,00*0,50 = 19,000 [B]</t>
  </si>
  <si>
    <t>Mezisoučet = 26,090 [C]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</si>
  <si>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</si>
  <si>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626112</t>
  </si>
  <si>
    <t>REPROFILACE PODHLEDU, SVISLÝCH PLOCH SANACNÍ MALTOU JEDNOVRST TL 20MM</t>
  </si>
  <si>
    <t>BOKY NK A KŘÍDEL (20%) 2*7,09*0,20 = 2,836 [A]</t>
  </si>
  <si>
    <t>PODHLED NK (20%) 7,60*5,00*0,20 = 7,600 [B]</t>
  </si>
  <si>
    <t>Mezisoučet = 10,436 [C]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</si>
  <si>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</si>
  <si>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626113</t>
  </si>
  <si>
    <t>REPROFILACE PODHLEDU, SVISLÝCH PLOCH SANACNÍ MALTOU JEDNOVRST TL 30MM</t>
  </si>
  <si>
    <t>BOKY NK A KŘÍDEL (30%) 2*7,09*0,30 = 4,254 [A]</t>
  </si>
  <si>
    <t>PODHLED NK (30%) 7,60*5,00*0,30 = 11,400 [B]</t>
  </si>
  <si>
    <t>Mezisoučet = 15,654 [C]</t>
  </si>
  <si>
    <t>62631</t>
  </si>
  <si>
    <t>SPOJOVACÍ MŮSTEK MEZI STARÝM A NOVÝM BETONEM</t>
  </si>
  <si>
    <t xml:space="preserve"> 5,00*9,00 = 45,000 [A]</t>
  </si>
  <si>
    <t>62641</t>
  </si>
  <si>
    <t>SJEDNOCUJÍCÍ STERKA JEMNOU MALTOU TL CCA 2MM</t>
  </si>
  <si>
    <t>BOKY NK A KŘÍDEL 2*7,09 = 14,180 [A]</t>
  </si>
  <si>
    <t>PODHLED NK 7,60*5,00 = 38,000 [B]</t>
  </si>
  <si>
    <t>Mezisoučet = 52,180 [D]</t>
  </si>
  <si>
    <t>62651</t>
  </si>
  <si>
    <t>OCHRANA VÝZTUŽE PŘI DOSTATEČNÉM KRYTÍ</t>
  </si>
  <si>
    <t>ošetření obnažené výztuže</t>
  </si>
  <si>
    <t>z pol. 62651 a 62631 45+52,18 = 97,180 [A]</t>
  </si>
  <si>
    <t>položka zahrnuje:
dodávku veškerého materiálu potřebného pro předepsanou úpravu v předepsané kvalitě
položení vrstvy v předepsané tloušťce
potřebná lešení a podpěrné konstrukce</t>
  </si>
  <si>
    <t>7</t>
  </si>
  <si>
    <t>Přidružená stavební výroba</t>
  </si>
  <si>
    <t>711412</t>
  </si>
  <si>
    <t>IZOLACE MOSTOVEK CELOPLOŠNÁ ASFALTOVÝMI PÁSY</t>
  </si>
  <si>
    <t>horní povrch NK s přesahy na koncové příčníky (0,70+9,0+0,70)*5,0 = 52,000 [A]</t>
  </si>
  <si>
    <t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</si>
  <si>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</si>
  <si>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</si>
  <si>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pod římsou 0,80*9,0*2 = 14,400 [A]</t>
  </si>
  <si>
    <t>položka zahrnuje:
- dodání  predepsaného ochranného materiálu
- zrízení ochrany izolace</t>
  </si>
  <si>
    <t>711509</t>
  </si>
  <si>
    <t>OCHRANA IZOLACE NA POVRCHU TEXTILIÍ</t>
  </si>
  <si>
    <t>geotextilie 600 g/m2</t>
  </si>
  <si>
    <t xml:space="preserve"> (1,0+1,0)*5,0 = 10,000 [A]</t>
  </si>
  <si>
    <t>78382</t>
  </si>
  <si>
    <t>NÁTĚRY BETON KONSTR TYP S2 (OS-B)</t>
  </si>
  <si>
    <t>ochranný a sjednocující nátěr splňující vlastnosti
- protikarbonatační schopnost vyjádřená difuzním odporem SD (CO2) větším než
50 m
- hydrofobizační schopnost a schopnost zajistit průnik vodník par difuzní odpor SD
(H2O) menší než 2 m,
typ S2 (OS-B)
- odstín barvy RAL 7030 (celý viditelný povrch bet. konstrukcí - šedivá v odstínu
betonu)</t>
  </si>
  <si>
    <t xml:space="preserve">sjednocovací nátěr </t>
  </si>
  <si>
    <t>boky 2*7,09 = 14,180 [B]</t>
  </si>
  <si>
    <t>podhled desky 7,60*5,00 = 38,000 [C]</t>
  </si>
  <si>
    <t>opěry (1,05+0,65)*5,00 = 8,500 [D]</t>
  </si>
  <si>
    <t>Celkové množství = 60,680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</si>
  <si>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</si>
  <si>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</si>
  <si>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</si>
  <si>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ochranný povlak (S4 dle TKP PK, kap. 31)</t>
  </si>
  <si>
    <t>nášlap římsy (0,15+0,15)*12,0*2 = 7,200 [A]</t>
  </si>
  <si>
    <t>9</t>
  </si>
  <si>
    <t>Ostatní konstrukce a práce</t>
  </si>
  <si>
    <t>9112B1</t>
  </si>
  <si>
    <t>ZÁBRADLÍ MOSTNÍ SE SVISLOU VÝPLNÍ - DODÁVKA A MONTÁŽ</t>
  </si>
  <si>
    <t xml:space="preserve"> 2*12,00 = 24,000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</si>
  <si>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</si>
  <si>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</si>
  <si>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</si>
  <si>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položka zahrnuje:
- demontáž a odstranění zařízení
- jeho odvoz na předepsané místo</t>
  </si>
  <si>
    <t>91355</t>
  </si>
  <si>
    <t>EVIDENČNÍ ČÍSLO MOSTU</t>
  </si>
  <si>
    <t>KUS</t>
  </si>
  <si>
    <t xml:space="preserve"> 2*1,0 = 2,000 [A]</t>
  </si>
  <si>
    <t>917224</t>
  </si>
  <si>
    <t>SILNIČNÍ A CHODNÍKOVÉ OBRUBY Z BETONOVÝCH OBRUBNÍKŮ ŠÍŘ 150MM</t>
  </si>
  <si>
    <t>obrubníky v provedení do prostředí XF4 včetně zabetonování do  
betonu C20/25n XF3 a spárování cem. maltou MC25 XF4</t>
  </si>
  <si>
    <t>za římsami 4*3,00 = 12,000 [A]</t>
  </si>
  <si>
    <t>Položka zahrnuje:
dodání a pokládku betonových obrubníků o rozměrech předepsaných zadávací dokumentací
betonové lože i boční betonovou opěrku.</t>
  </si>
  <si>
    <t>931316</t>
  </si>
  <si>
    <t>TESNENÍ DILATAC SPAR ASF ZÁLIVKOU PRUR DO 800MM2</t>
  </si>
  <si>
    <t>U ŘÍMS 2*12,00 = 24,000 [A]</t>
  </si>
  <si>
    <t>položka zahrnuje dodávku a osazení predepsaného materiálu, ocištení ploch spáry pred úpravou, ocištení okolí spáry po úprave
nezahrnuje tesnící profil</t>
  </si>
  <si>
    <t>93135</t>
  </si>
  <si>
    <t>TĚSNĚNÍ DILATAČ SPAR PRYŽ PÁSKOU NEBO KRUH PROFILEM</t>
  </si>
  <si>
    <t>Popisy prací zahrnují veškerý materiál, výrobky a polotovary, včetně mimostaveništní a vnitrostaveništní dopravy (rovněž přesuny), včetně naložení a složení, případně s uložením.</t>
  </si>
  <si>
    <t>93139</t>
  </si>
  <si>
    <t>TESNENÍ DILATAC SPAR MATERIÁLEM PRO EMZ</t>
  </si>
  <si>
    <t>PROŘÍZNUTÍ NAD NOSNÍKY 0,03*0,05*4,0*2 = 0,012 [A]</t>
  </si>
  <si>
    <t>položka zahrnuje úpravu spáry a prípravu povrchu (nahrátí, penetraci sten), dodání a pokládku predepsané smesi
nezahrnuje tesnící profil</t>
  </si>
  <si>
    <t>938542</t>
  </si>
  <si>
    <t>OCIŠTENÍ BETON KONSTR OTRYSKÁNÍM TLAK VODOU DO 500 BARU</t>
  </si>
  <si>
    <t>v místech sanací 52,18 = 52,180 [A]</t>
  </si>
  <si>
    <t>na horním povrchu 5*9 = 45,000 [B]</t>
  </si>
  <si>
    <t>Mezisoučet = 97,180 [D]</t>
  </si>
  <si>
    <t>položka zahrnuje ocištení predepsaným zpusobem vcetne odklizení vzniklého odpadu</t>
  </si>
  <si>
    <t>938543</t>
  </si>
  <si>
    <t>OCIŠTENÍ BETON KONSTR OTRYSKÁNÍM TLAK VODOU DO 1000 BARU</t>
  </si>
  <si>
    <t>V MÍSTECH SANACÍ 52,18 = 52,180 [A]</t>
  </si>
  <si>
    <t>NA HORNÍM POVRCHU NK 5,0*9,0 = 45,000 [B]</t>
  </si>
  <si>
    <t>Mezisoučet = 97,180 [C]</t>
  </si>
  <si>
    <t>96616</t>
  </si>
  <si>
    <t>BOURÁNÍ KONSTRUKCÍ ZE ŽELEZOBETONU</t>
  </si>
  <si>
    <t>- vč. naložení, odvozu na skládku, uložení a poplatku
- nebo předrcení a zpětné využití na stavbě (včetně manipulace a dočasného uložení na mezideponii)
- v případě zpětného použití je v položce zahrnuta separace výztuže a její likvidace</t>
  </si>
  <si>
    <t>ŘÍMSY 12,0*2*0,35*0,60 = 5,040 [A]</t>
  </si>
  <si>
    <t>NADBETONÁVKA NAD NOSNÍKY 5,0*9,0*0,15 = 6,750 [B]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</si>
  <si>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</si>
  <si>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97817</t>
  </si>
  <si>
    <t>ODSTRANĚNÍ MOSTNÍ IZOLACE</t>
  </si>
  <si>
    <t>odvoz na skládku nebezpečného odpadu</t>
  </si>
  <si>
    <t xml:space="preserve"> 5,0*9,0 = 45,000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</si>
</sst>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5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 applyProtection="1">
      <alignment horizontal="center"/>
      <protection locked="0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1" xfId="0" applyFont="1" applyBorder="1" applyAlignment="1">
      <alignment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2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5" xr:uid="{00000000-0005-0000-0000-000005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6" xr:uid="{00000000-0005-0000-0000-000006000000}"/>
    <cellStyle name="StavbaRozpocetHeaderStyle" xfId="3" xr:uid="{00000000-0005-0000-0000-000003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8"/>
  <sheetViews>
    <sheetView tabSelected="1" topLeftCell="B55" workbookViewId="0"/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5" max="16" width="8.8554687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x14ac:dyDescent="0.25">
      <c r="A3" t="s">
        <v>3</v>
      </c>
      <c r="B3" s="5" t="s">
        <v>4</v>
      </c>
      <c r="C3" s="22" t="s">
        <v>5</v>
      </c>
      <c r="D3" s="23"/>
      <c r="E3" s="5" t="s">
        <v>6</v>
      </c>
      <c r="F3" s="2"/>
      <c r="G3" s="2"/>
      <c r="H3" s="6" t="s">
        <v>7</v>
      </c>
      <c r="I3" s="7">
        <f>SUMIFS(I8:I228,A8:A228,"SD")</f>
        <v>0</v>
      </c>
      <c r="O3">
        <v>0</v>
      </c>
      <c r="P3">
        <v>2</v>
      </c>
    </row>
    <row r="4" spans="1:16" ht="30" x14ac:dyDescent="0.25">
      <c r="A4" t="s">
        <v>8</v>
      </c>
      <c r="B4" s="5" t="s">
        <v>9</v>
      </c>
      <c r="C4" s="22" t="s">
        <v>7</v>
      </c>
      <c r="D4" s="23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4" t="s">
        <v>11</v>
      </c>
      <c r="B5" s="24" t="s">
        <v>12</v>
      </c>
      <c r="C5" s="24" t="s">
        <v>13</v>
      </c>
      <c r="D5" s="24" t="s">
        <v>14</v>
      </c>
      <c r="E5" s="24" t="s">
        <v>15</v>
      </c>
      <c r="F5" s="24" t="s">
        <v>16</v>
      </c>
      <c r="G5" s="24" t="s">
        <v>17</v>
      </c>
      <c r="H5" s="24" t="s">
        <v>18</v>
      </c>
      <c r="I5" s="24"/>
      <c r="O5">
        <v>0.21</v>
      </c>
    </row>
    <row r="6" spans="1:16" x14ac:dyDescent="0.25">
      <c r="A6" s="24"/>
      <c r="B6" s="24"/>
      <c r="C6" s="24"/>
      <c r="D6" s="24"/>
      <c r="E6" s="24"/>
      <c r="F6" s="24"/>
      <c r="G6" s="24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SUMIFS(I9:I18,A9:A18,"P")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t="s">
        <v>26</v>
      </c>
      <c r="E9" s="14" t="s">
        <v>27</v>
      </c>
      <c r="F9" s="15" t="s">
        <v>28</v>
      </c>
      <c r="G9" s="16">
        <v>0.54</v>
      </c>
      <c r="H9" s="17">
        <v>0</v>
      </c>
      <c r="I9" s="18">
        <f>ROUND(G9*H9,P4)</f>
        <v>0</v>
      </c>
      <c r="O9" s="19">
        <f>I9*0.21</f>
        <v>0</v>
      </c>
      <c r="P9">
        <v>3</v>
      </c>
    </row>
    <row r="10" spans="1:16" x14ac:dyDescent="0.25">
      <c r="A10" s="12" t="s">
        <v>29</v>
      </c>
      <c r="E10" s="20" t="s">
        <v>26</v>
      </c>
    </row>
    <row r="11" spans="1:16" x14ac:dyDescent="0.25">
      <c r="A11" s="12" t="s">
        <v>30</v>
      </c>
      <c r="E11" s="21" t="s">
        <v>31</v>
      </c>
    </row>
    <row r="12" spans="1:16" ht="30" x14ac:dyDescent="0.25">
      <c r="A12" s="12" t="s">
        <v>32</v>
      </c>
      <c r="E12" s="14" t="s">
        <v>33</v>
      </c>
    </row>
    <row r="13" spans="1:16" x14ac:dyDescent="0.25">
      <c r="A13" s="12" t="s">
        <v>24</v>
      </c>
      <c r="B13" s="12">
        <v>2</v>
      </c>
      <c r="C13" s="13" t="s">
        <v>34</v>
      </c>
      <c r="D13" t="s">
        <v>26</v>
      </c>
      <c r="E13" s="14" t="s">
        <v>35</v>
      </c>
      <c r="F13" s="15" t="s">
        <v>36</v>
      </c>
      <c r="G13" s="16">
        <v>4</v>
      </c>
      <c r="H13" s="17">
        <v>0</v>
      </c>
      <c r="I13" s="18">
        <f>ROUND(G13*H13,P4)</f>
        <v>0</v>
      </c>
      <c r="O13" s="19">
        <f>I13*0.21</f>
        <v>0</v>
      </c>
      <c r="P13">
        <v>3</v>
      </c>
    </row>
    <row r="14" spans="1:16" ht="30" x14ac:dyDescent="0.25">
      <c r="A14" s="12" t="s">
        <v>29</v>
      </c>
      <c r="E14" s="14" t="s">
        <v>37</v>
      </c>
    </row>
    <row r="15" spans="1:16" ht="30" x14ac:dyDescent="0.25">
      <c r="A15" s="12" t="s">
        <v>32</v>
      </c>
      <c r="E15" s="14" t="s">
        <v>38</v>
      </c>
    </row>
    <row r="16" spans="1:16" x14ac:dyDescent="0.25">
      <c r="A16" s="12" t="s">
        <v>24</v>
      </c>
      <c r="B16" s="12">
        <v>3</v>
      </c>
      <c r="C16" s="13" t="s">
        <v>39</v>
      </c>
      <c r="D16" t="s">
        <v>26</v>
      </c>
      <c r="E16" s="14" t="s">
        <v>40</v>
      </c>
      <c r="F16" s="15" t="s">
        <v>41</v>
      </c>
      <c r="G16" s="16">
        <v>1</v>
      </c>
      <c r="H16" s="17">
        <v>0</v>
      </c>
      <c r="I16" s="18">
        <f>ROUND(G16*H16,P4)</f>
        <v>0</v>
      </c>
      <c r="O16" s="19">
        <f>I16*0.21</f>
        <v>0</v>
      </c>
      <c r="P16">
        <v>3</v>
      </c>
    </row>
    <row r="17" spans="1:16" x14ac:dyDescent="0.25">
      <c r="A17" s="12" t="s">
        <v>29</v>
      </c>
      <c r="E17" s="14" t="s">
        <v>42</v>
      </c>
    </row>
    <row r="18" spans="1:16" ht="30" x14ac:dyDescent="0.25">
      <c r="A18" s="12" t="s">
        <v>32</v>
      </c>
      <c r="E18" s="14" t="s">
        <v>43</v>
      </c>
    </row>
    <row r="19" spans="1:16" x14ac:dyDescent="0.25">
      <c r="A19" s="9" t="s">
        <v>21</v>
      </c>
      <c r="B19" s="9"/>
      <c r="C19" s="10" t="s">
        <v>44</v>
      </c>
      <c r="D19" s="9"/>
      <c r="E19" s="9" t="s">
        <v>45</v>
      </c>
      <c r="F19" s="9"/>
      <c r="G19" s="9"/>
      <c r="H19" s="9"/>
      <c r="I19" s="11">
        <f>SUMIFS(I20:I55,A20:A55,"P")</f>
        <v>0</v>
      </c>
    </row>
    <row r="20" spans="1:16" x14ac:dyDescent="0.25">
      <c r="A20" s="12" t="s">
        <v>24</v>
      </c>
      <c r="B20" s="12">
        <v>8</v>
      </c>
      <c r="C20" s="13" t="s">
        <v>46</v>
      </c>
      <c r="D20" t="s">
        <v>26</v>
      </c>
      <c r="E20" s="14" t="s">
        <v>47</v>
      </c>
      <c r="F20" s="15" t="s">
        <v>48</v>
      </c>
      <c r="G20" s="16">
        <v>4.7519999999999998</v>
      </c>
      <c r="H20" s="17">
        <v>0</v>
      </c>
      <c r="I20" s="18">
        <f>ROUND(G20*H20,P4)</f>
        <v>0</v>
      </c>
      <c r="O20" s="19">
        <f>I20*0.21</f>
        <v>0</v>
      </c>
      <c r="P20">
        <v>3</v>
      </c>
    </row>
    <row r="21" spans="1:16" x14ac:dyDescent="0.25">
      <c r="A21" s="12" t="s">
        <v>29</v>
      </c>
      <c r="E21" s="20" t="s">
        <v>26</v>
      </c>
    </row>
    <row r="22" spans="1:16" x14ac:dyDescent="0.25">
      <c r="A22" s="12" t="s">
        <v>30</v>
      </c>
      <c r="E22" s="21" t="s">
        <v>49</v>
      </c>
    </row>
    <row r="23" spans="1:16" ht="90" x14ac:dyDescent="0.25">
      <c r="A23" s="12" t="s">
        <v>32</v>
      </c>
      <c r="E23" s="14" t="s">
        <v>50</v>
      </c>
    </row>
    <row r="24" spans="1:16" x14ac:dyDescent="0.25">
      <c r="A24" s="12" t="s">
        <v>24</v>
      </c>
      <c r="B24" s="12">
        <v>9</v>
      </c>
      <c r="C24" s="13" t="s">
        <v>51</v>
      </c>
      <c r="D24" t="s">
        <v>26</v>
      </c>
      <c r="E24" s="14" t="s">
        <v>52</v>
      </c>
      <c r="F24" s="15" t="s">
        <v>48</v>
      </c>
      <c r="G24" s="16">
        <v>6.6</v>
      </c>
      <c r="H24" s="17">
        <v>0</v>
      </c>
      <c r="I24" s="18">
        <f>ROUND(G24*H24,P4)</f>
        <v>0</v>
      </c>
      <c r="O24" s="19">
        <f>I24*0.21</f>
        <v>0</v>
      </c>
      <c r="P24">
        <v>3</v>
      </c>
    </row>
    <row r="25" spans="1:16" x14ac:dyDescent="0.25">
      <c r="A25" s="12" t="s">
        <v>29</v>
      </c>
      <c r="E25" s="20" t="s">
        <v>26</v>
      </c>
    </row>
    <row r="26" spans="1:16" x14ac:dyDescent="0.25">
      <c r="A26" s="12" t="s">
        <v>30</v>
      </c>
      <c r="E26" s="21" t="s">
        <v>53</v>
      </c>
    </row>
    <row r="27" spans="1:16" ht="90" x14ac:dyDescent="0.25">
      <c r="A27" s="12" t="s">
        <v>32</v>
      </c>
      <c r="E27" s="14" t="s">
        <v>50</v>
      </c>
    </row>
    <row r="28" spans="1:16" ht="30" x14ac:dyDescent="0.25">
      <c r="A28" s="12" t="s">
        <v>24</v>
      </c>
      <c r="B28" s="12">
        <v>10</v>
      </c>
      <c r="C28" s="13" t="s">
        <v>54</v>
      </c>
      <c r="D28" t="s">
        <v>26</v>
      </c>
      <c r="E28" s="14" t="s">
        <v>55</v>
      </c>
      <c r="F28" s="15" t="s">
        <v>48</v>
      </c>
      <c r="G28" s="16">
        <v>16.8</v>
      </c>
      <c r="H28" s="17">
        <v>0</v>
      </c>
      <c r="I28" s="18">
        <f>ROUND(G28*H28,P4)</f>
        <v>0</v>
      </c>
      <c r="O28" s="19">
        <f>I28*0.21</f>
        <v>0</v>
      </c>
      <c r="P28">
        <v>3</v>
      </c>
    </row>
    <row r="29" spans="1:16" x14ac:dyDescent="0.25">
      <c r="A29" s="12" t="s">
        <v>29</v>
      </c>
      <c r="E29" s="20" t="s">
        <v>26</v>
      </c>
    </row>
    <row r="30" spans="1:16" x14ac:dyDescent="0.25">
      <c r="A30" s="12" t="s">
        <v>30</v>
      </c>
      <c r="E30" s="21" t="s">
        <v>56</v>
      </c>
    </row>
    <row r="31" spans="1:16" ht="90" x14ac:dyDescent="0.25">
      <c r="A31" s="12" t="s">
        <v>32</v>
      </c>
      <c r="E31" s="14" t="s">
        <v>50</v>
      </c>
    </row>
    <row r="32" spans="1:16" x14ac:dyDescent="0.25">
      <c r="A32" s="12" t="s">
        <v>24</v>
      </c>
      <c r="B32" s="12">
        <v>11</v>
      </c>
      <c r="C32" s="13" t="s">
        <v>57</v>
      </c>
      <c r="D32" t="s">
        <v>26</v>
      </c>
      <c r="E32" s="14" t="s">
        <v>58</v>
      </c>
      <c r="F32" s="15" t="s">
        <v>59</v>
      </c>
      <c r="G32" s="16">
        <v>8</v>
      </c>
      <c r="H32" s="17">
        <v>0</v>
      </c>
      <c r="I32" s="18">
        <f>ROUND(G32*H32,P4)</f>
        <v>0</v>
      </c>
      <c r="O32" s="19">
        <f>I32*0.21</f>
        <v>0</v>
      </c>
      <c r="P32">
        <v>3</v>
      </c>
    </row>
    <row r="33" spans="1:16" x14ac:dyDescent="0.25">
      <c r="A33" s="12" t="s">
        <v>29</v>
      </c>
      <c r="E33" s="20" t="s">
        <v>26</v>
      </c>
    </row>
    <row r="34" spans="1:16" x14ac:dyDescent="0.25">
      <c r="A34" s="12" t="s">
        <v>30</v>
      </c>
      <c r="E34" s="21" t="s">
        <v>60</v>
      </c>
    </row>
    <row r="35" spans="1:16" ht="30" x14ac:dyDescent="0.25">
      <c r="A35" s="12" t="s">
        <v>32</v>
      </c>
      <c r="E35" s="14" t="s">
        <v>61</v>
      </c>
    </row>
    <row r="36" spans="1:16" x14ac:dyDescent="0.25">
      <c r="A36" s="12" t="s">
        <v>24</v>
      </c>
      <c r="B36" s="12">
        <v>13</v>
      </c>
      <c r="C36" s="13" t="s">
        <v>62</v>
      </c>
      <c r="D36" t="s">
        <v>26</v>
      </c>
      <c r="E36" s="14" t="s">
        <v>63</v>
      </c>
      <c r="F36" s="15" t="s">
        <v>48</v>
      </c>
      <c r="G36" s="16">
        <v>10.08</v>
      </c>
      <c r="H36" s="17">
        <v>0</v>
      </c>
      <c r="I36" s="18">
        <f>ROUND(G36*H36,P4)</f>
        <v>0</v>
      </c>
      <c r="O36" s="19">
        <f>I36*0.21</f>
        <v>0</v>
      </c>
      <c r="P36">
        <v>3</v>
      </c>
    </row>
    <row r="37" spans="1:16" ht="30" x14ac:dyDescent="0.25">
      <c r="A37" s="12" t="s">
        <v>29</v>
      </c>
      <c r="E37" s="14" t="s">
        <v>64</v>
      </c>
    </row>
    <row r="38" spans="1:16" x14ac:dyDescent="0.25">
      <c r="A38" s="12" t="s">
        <v>30</v>
      </c>
      <c r="E38" s="21" t="s">
        <v>65</v>
      </c>
    </row>
    <row r="39" spans="1:16" x14ac:dyDescent="0.25">
      <c r="A39" s="12" t="s">
        <v>32</v>
      </c>
      <c r="E39" s="20" t="s">
        <v>26</v>
      </c>
    </row>
    <row r="40" spans="1:16" x14ac:dyDescent="0.25">
      <c r="A40" s="12" t="s">
        <v>24</v>
      </c>
      <c r="B40" s="12">
        <v>14</v>
      </c>
      <c r="C40" s="13" t="s">
        <v>66</v>
      </c>
      <c r="D40" t="s">
        <v>26</v>
      </c>
      <c r="E40" s="14" t="s">
        <v>67</v>
      </c>
      <c r="F40" s="15" t="s">
        <v>48</v>
      </c>
      <c r="G40" s="16">
        <v>10.08</v>
      </c>
      <c r="H40" s="17">
        <v>0</v>
      </c>
      <c r="I40" s="18">
        <f>ROUND(G40*H40,P4)</f>
        <v>0</v>
      </c>
      <c r="O40" s="19">
        <f>I40*0.21</f>
        <v>0</v>
      </c>
      <c r="P40">
        <v>3</v>
      </c>
    </row>
    <row r="41" spans="1:16" x14ac:dyDescent="0.25">
      <c r="A41" s="12" t="s">
        <v>29</v>
      </c>
      <c r="E41" s="14" t="s">
        <v>68</v>
      </c>
    </row>
    <row r="42" spans="1:16" x14ac:dyDescent="0.25">
      <c r="A42" s="12" t="s">
        <v>30</v>
      </c>
      <c r="E42" s="21" t="s">
        <v>69</v>
      </c>
    </row>
    <row r="43" spans="1:16" ht="330" x14ac:dyDescent="0.25">
      <c r="A43" s="12" t="s">
        <v>32</v>
      </c>
      <c r="E43" s="14" t="s">
        <v>70</v>
      </c>
    </row>
    <row r="44" spans="1:16" x14ac:dyDescent="0.25">
      <c r="A44" s="12" t="s">
        <v>24</v>
      </c>
      <c r="B44" s="12">
        <v>15</v>
      </c>
      <c r="C44" s="13" t="s">
        <v>71</v>
      </c>
      <c r="D44" t="s">
        <v>26</v>
      </c>
      <c r="E44" s="14" t="s">
        <v>72</v>
      </c>
      <c r="F44" s="15" t="s">
        <v>73</v>
      </c>
      <c r="G44" s="16">
        <v>50</v>
      </c>
      <c r="H44" s="17">
        <v>0</v>
      </c>
      <c r="I44" s="18">
        <f>ROUND(G44*H44,P4)</f>
        <v>0</v>
      </c>
      <c r="O44" s="19">
        <f>I44*0.21</f>
        <v>0</v>
      </c>
      <c r="P44">
        <v>3</v>
      </c>
    </row>
    <row r="45" spans="1:16" x14ac:dyDescent="0.25">
      <c r="A45" s="12" t="s">
        <v>29</v>
      </c>
      <c r="E45" s="14" t="s">
        <v>74</v>
      </c>
    </row>
    <row r="46" spans="1:16" x14ac:dyDescent="0.25">
      <c r="A46" s="12" t="s">
        <v>30</v>
      </c>
      <c r="E46" s="21" t="s">
        <v>75</v>
      </c>
    </row>
    <row r="47" spans="1:16" x14ac:dyDescent="0.25">
      <c r="A47" s="12" t="s">
        <v>32</v>
      </c>
      <c r="E47" s="14" t="s">
        <v>76</v>
      </c>
    </row>
    <row r="48" spans="1:16" x14ac:dyDescent="0.25">
      <c r="A48" s="12" t="s">
        <v>24</v>
      </c>
      <c r="B48" s="12">
        <v>16</v>
      </c>
      <c r="C48" s="13" t="s">
        <v>77</v>
      </c>
      <c r="D48" t="s">
        <v>26</v>
      </c>
      <c r="E48" s="14" t="s">
        <v>78</v>
      </c>
      <c r="F48" s="15" t="s">
        <v>48</v>
      </c>
      <c r="G48" s="16">
        <v>12.5</v>
      </c>
      <c r="H48" s="17">
        <v>0</v>
      </c>
      <c r="I48" s="18">
        <f>ROUND(G48*H48,P4)</f>
        <v>0</v>
      </c>
      <c r="O48" s="19">
        <f>I48*0.21</f>
        <v>0</v>
      </c>
      <c r="P48">
        <v>3</v>
      </c>
    </row>
    <row r="49" spans="1:16" x14ac:dyDescent="0.25">
      <c r="A49" s="12" t="s">
        <v>29</v>
      </c>
      <c r="E49" s="20" t="s">
        <v>26</v>
      </c>
    </row>
    <row r="50" spans="1:16" x14ac:dyDescent="0.25">
      <c r="A50" s="12" t="s">
        <v>30</v>
      </c>
      <c r="E50" s="21" t="s">
        <v>79</v>
      </c>
    </row>
    <row r="51" spans="1:16" ht="45" x14ac:dyDescent="0.25">
      <c r="A51" s="12" t="s">
        <v>32</v>
      </c>
      <c r="E51" s="14" t="s">
        <v>80</v>
      </c>
    </row>
    <row r="52" spans="1:16" x14ac:dyDescent="0.25">
      <c r="A52" s="12" t="s">
        <v>24</v>
      </c>
      <c r="B52" s="12">
        <v>17</v>
      </c>
      <c r="C52" s="13" t="s">
        <v>81</v>
      </c>
      <c r="D52" t="s">
        <v>26</v>
      </c>
      <c r="E52" s="14" t="s">
        <v>82</v>
      </c>
      <c r="F52" s="15" t="s">
        <v>73</v>
      </c>
      <c r="G52" s="16">
        <v>50</v>
      </c>
      <c r="H52" s="17">
        <v>0</v>
      </c>
      <c r="I52" s="18">
        <f>ROUND(G52*H52,P4)</f>
        <v>0</v>
      </c>
      <c r="O52" s="19">
        <f>I52*0.21</f>
        <v>0</v>
      </c>
      <c r="P52">
        <v>3</v>
      </c>
    </row>
    <row r="53" spans="1:16" x14ac:dyDescent="0.25">
      <c r="A53" s="12" t="s">
        <v>29</v>
      </c>
      <c r="E53" s="20" t="s">
        <v>26</v>
      </c>
    </row>
    <row r="54" spans="1:16" x14ac:dyDescent="0.25">
      <c r="A54" s="12" t="s">
        <v>30</v>
      </c>
      <c r="E54" s="21" t="s">
        <v>75</v>
      </c>
    </row>
    <row r="55" spans="1:16" ht="30" x14ac:dyDescent="0.25">
      <c r="A55" s="12" t="s">
        <v>32</v>
      </c>
      <c r="E55" s="14" t="s">
        <v>83</v>
      </c>
    </row>
    <row r="56" spans="1:16" x14ac:dyDescent="0.25">
      <c r="A56" s="9" t="s">
        <v>21</v>
      </c>
      <c r="B56" s="9"/>
      <c r="C56" s="10" t="s">
        <v>84</v>
      </c>
      <c r="D56" s="9"/>
      <c r="E56" s="9" t="s">
        <v>85</v>
      </c>
      <c r="F56" s="9"/>
      <c r="G56" s="9"/>
      <c r="H56" s="9"/>
      <c r="I56" s="11">
        <f>SUMIFS(I57:I69,A57:A69,"P")</f>
        <v>0</v>
      </c>
    </row>
    <row r="57" spans="1:16" x14ac:dyDescent="0.25">
      <c r="A57" s="12" t="s">
        <v>24</v>
      </c>
      <c r="B57" s="12">
        <v>18</v>
      </c>
      <c r="C57" s="13" t="s">
        <v>86</v>
      </c>
      <c r="D57" t="s">
        <v>26</v>
      </c>
      <c r="E57" s="14" t="s">
        <v>87</v>
      </c>
      <c r="F57" s="15" t="s">
        <v>59</v>
      </c>
      <c r="G57" s="16">
        <v>13.6</v>
      </c>
      <c r="H57" s="17">
        <v>0</v>
      </c>
      <c r="I57" s="18">
        <f>ROUND(G57*H57,P4)</f>
        <v>0</v>
      </c>
      <c r="O57" s="19">
        <f>I57*0.21</f>
        <v>0</v>
      </c>
      <c r="P57">
        <v>3</v>
      </c>
    </row>
    <row r="58" spans="1:16" x14ac:dyDescent="0.25">
      <c r="A58" s="12" t="s">
        <v>29</v>
      </c>
      <c r="E58" s="14" t="s">
        <v>88</v>
      </c>
    </row>
    <row r="59" spans="1:16" x14ac:dyDescent="0.25">
      <c r="A59" s="12" t="s">
        <v>30</v>
      </c>
      <c r="E59" s="21" t="s">
        <v>89</v>
      </c>
    </row>
    <row r="60" spans="1:16" x14ac:dyDescent="0.25">
      <c r="A60" s="12" t="s">
        <v>30</v>
      </c>
      <c r="E60" s="21" t="s">
        <v>90</v>
      </c>
    </row>
    <row r="61" spans="1:16" ht="225" x14ac:dyDescent="0.25">
      <c r="A61" s="12" t="s">
        <v>32</v>
      </c>
      <c r="E61" s="14" t="s">
        <v>91</v>
      </c>
    </row>
    <row r="62" spans="1:16" ht="30" x14ac:dyDescent="0.25">
      <c r="A62" s="12" t="s">
        <v>24</v>
      </c>
      <c r="B62" s="12">
        <v>19</v>
      </c>
      <c r="C62" s="13" t="s">
        <v>92</v>
      </c>
      <c r="D62" t="s">
        <v>26</v>
      </c>
      <c r="E62" s="14" t="s">
        <v>93</v>
      </c>
      <c r="F62" s="15" t="s">
        <v>59</v>
      </c>
      <c r="G62" s="16">
        <v>2</v>
      </c>
      <c r="H62" s="17">
        <v>0</v>
      </c>
      <c r="I62" s="18">
        <f>ROUND(G62*H62,P4)</f>
        <v>0</v>
      </c>
      <c r="O62" s="19">
        <f>I62*0.21</f>
        <v>0</v>
      </c>
      <c r="P62">
        <v>3</v>
      </c>
    </row>
    <row r="63" spans="1:16" x14ac:dyDescent="0.25">
      <c r="A63" s="12" t="s">
        <v>29</v>
      </c>
      <c r="E63" s="20" t="s">
        <v>26</v>
      </c>
    </row>
    <row r="64" spans="1:16" x14ac:dyDescent="0.25">
      <c r="A64" s="12" t="s">
        <v>30</v>
      </c>
      <c r="E64" s="21" t="s">
        <v>94</v>
      </c>
    </row>
    <row r="65" spans="1:16" ht="75" x14ac:dyDescent="0.25">
      <c r="A65" s="12" t="s">
        <v>32</v>
      </c>
      <c r="E65" s="14" t="s">
        <v>95</v>
      </c>
    </row>
    <row r="66" spans="1:16" x14ac:dyDescent="0.25">
      <c r="A66" s="12" t="s">
        <v>24</v>
      </c>
      <c r="B66" s="12">
        <v>20</v>
      </c>
      <c r="C66" s="13" t="s">
        <v>96</v>
      </c>
      <c r="D66" t="s">
        <v>26</v>
      </c>
      <c r="E66" s="14" t="s">
        <v>97</v>
      </c>
      <c r="F66" s="15" t="s">
        <v>59</v>
      </c>
      <c r="G66" s="16">
        <v>6.5</v>
      </c>
      <c r="H66" s="17">
        <v>0</v>
      </c>
      <c r="I66" s="18">
        <f>ROUND(G66*H66,P4)</f>
        <v>0</v>
      </c>
      <c r="O66" s="19">
        <f>I66*0.21</f>
        <v>0</v>
      </c>
      <c r="P66">
        <v>3</v>
      </c>
    </row>
    <row r="67" spans="1:16" x14ac:dyDescent="0.25">
      <c r="A67" s="12" t="s">
        <v>29</v>
      </c>
      <c r="E67" s="20" t="s">
        <v>26</v>
      </c>
    </row>
    <row r="68" spans="1:16" x14ac:dyDescent="0.25">
      <c r="A68" s="12" t="s">
        <v>30</v>
      </c>
      <c r="E68" s="21" t="s">
        <v>98</v>
      </c>
    </row>
    <row r="69" spans="1:16" ht="75" x14ac:dyDescent="0.25">
      <c r="A69" s="12" t="s">
        <v>32</v>
      </c>
      <c r="E69" s="14" t="s">
        <v>99</v>
      </c>
    </row>
    <row r="70" spans="1:16" x14ac:dyDescent="0.25">
      <c r="A70" s="9" t="s">
        <v>21</v>
      </c>
      <c r="B70" s="9"/>
      <c r="C70" s="10" t="s">
        <v>100</v>
      </c>
      <c r="D70" s="9"/>
      <c r="E70" s="9" t="s">
        <v>101</v>
      </c>
      <c r="F70" s="9"/>
      <c r="G70" s="9"/>
      <c r="H70" s="9"/>
      <c r="I70" s="11">
        <f>SUMIFS(I71:I82,A71:A82,"P")</f>
        <v>0</v>
      </c>
    </row>
    <row r="71" spans="1:16" x14ac:dyDescent="0.25">
      <c r="A71" s="12" t="s">
        <v>24</v>
      </c>
      <c r="B71" s="12">
        <v>21</v>
      </c>
      <c r="C71" s="13" t="s">
        <v>102</v>
      </c>
      <c r="D71" t="s">
        <v>26</v>
      </c>
      <c r="E71" s="14" t="s">
        <v>103</v>
      </c>
      <c r="F71" s="15" t="s">
        <v>104</v>
      </c>
      <c r="G71" s="16">
        <v>156</v>
      </c>
      <c r="H71" s="17">
        <v>0</v>
      </c>
      <c r="I71" s="18">
        <f>ROUND(G71*H71,P4)</f>
        <v>0</v>
      </c>
      <c r="O71" s="19">
        <f>I71*0.21</f>
        <v>0</v>
      </c>
      <c r="P71">
        <v>3</v>
      </c>
    </row>
    <row r="72" spans="1:16" x14ac:dyDescent="0.25">
      <c r="A72" s="12" t="s">
        <v>29</v>
      </c>
      <c r="E72" s="20" t="s">
        <v>26</v>
      </c>
    </row>
    <row r="73" spans="1:16" x14ac:dyDescent="0.25">
      <c r="A73" s="12" t="s">
        <v>30</v>
      </c>
      <c r="E73" s="21" t="s">
        <v>105</v>
      </c>
    </row>
    <row r="74" spans="1:16" ht="30" x14ac:dyDescent="0.25">
      <c r="A74" s="12" t="s">
        <v>32</v>
      </c>
      <c r="E74" s="14" t="s">
        <v>106</v>
      </c>
    </row>
    <row r="75" spans="1:16" x14ac:dyDescent="0.25">
      <c r="A75" s="12" t="s">
        <v>24</v>
      </c>
      <c r="B75" s="12">
        <v>22</v>
      </c>
      <c r="C75" s="13" t="s">
        <v>107</v>
      </c>
      <c r="D75" t="s">
        <v>26</v>
      </c>
      <c r="E75" s="14" t="s">
        <v>108</v>
      </c>
      <c r="F75" s="15" t="s">
        <v>48</v>
      </c>
      <c r="G75" s="16">
        <v>6.72</v>
      </c>
      <c r="H75" s="17">
        <v>0</v>
      </c>
      <c r="I75" s="18">
        <f>ROUND(G75*H75,P4)</f>
        <v>0</v>
      </c>
      <c r="O75" s="19">
        <f>I75*0.21</f>
        <v>0</v>
      </c>
      <c r="P75">
        <v>3</v>
      </c>
    </row>
    <row r="76" spans="1:16" ht="30" x14ac:dyDescent="0.25">
      <c r="A76" s="12" t="s">
        <v>29</v>
      </c>
      <c r="E76" s="14" t="s">
        <v>109</v>
      </c>
    </row>
    <row r="77" spans="1:16" x14ac:dyDescent="0.25">
      <c r="A77" s="12" t="s">
        <v>30</v>
      </c>
      <c r="E77" s="21" t="s">
        <v>110</v>
      </c>
    </row>
    <row r="78" spans="1:16" x14ac:dyDescent="0.25">
      <c r="A78" s="12" t="s">
        <v>32</v>
      </c>
      <c r="E78" s="20" t="s">
        <v>26</v>
      </c>
    </row>
    <row r="79" spans="1:16" x14ac:dyDescent="0.25">
      <c r="A79" s="12" t="s">
        <v>24</v>
      </c>
      <c r="B79" s="12">
        <v>23</v>
      </c>
      <c r="C79" s="13" t="s">
        <v>111</v>
      </c>
      <c r="D79" t="s">
        <v>26</v>
      </c>
      <c r="E79" s="14" t="s">
        <v>112</v>
      </c>
      <c r="F79" s="15" t="s">
        <v>28</v>
      </c>
      <c r="G79" s="16">
        <v>1.075</v>
      </c>
      <c r="H79" s="17">
        <v>0</v>
      </c>
      <c r="I79" s="18">
        <f>ROUND(G79*H79,P4)</f>
        <v>0</v>
      </c>
      <c r="O79" s="19">
        <f>I79*0.21</f>
        <v>0</v>
      </c>
      <c r="P79">
        <v>3</v>
      </c>
    </row>
    <row r="80" spans="1:16" x14ac:dyDescent="0.25">
      <c r="A80" s="12" t="s">
        <v>29</v>
      </c>
      <c r="E80" s="14" t="s">
        <v>113</v>
      </c>
    </row>
    <row r="81" spans="1:16" x14ac:dyDescent="0.25">
      <c r="A81" s="12" t="s">
        <v>30</v>
      </c>
      <c r="E81" s="21" t="s">
        <v>114</v>
      </c>
    </row>
    <row r="82" spans="1:16" x14ac:dyDescent="0.25">
      <c r="A82" s="12" t="s">
        <v>32</v>
      </c>
      <c r="E82" s="20" t="s">
        <v>26</v>
      </c>
    </row>
    <row r="83" spans="1:16" x14ac:dyDescent="0.25">
      <c r="A83" s="9" t="s">
        <v>21</v>
      </c>
      <c r="B83" s="9"/>
      <c r="C83" s="10" t="s">
        <v>115</v>
      </c>
      <c r="D83" s="9"/>
      <c r="E83" s="9" t="s">
        <v>116</v>
      </c>
      <c r="F83" s="9"/>
      <c r="G83" s="9"/>
      <c r="H83" s="9"/>
      <c r="I83" s="11">
        <f>SUMIFS(I84:I95,A84:A95,"P")</f>
        <v>0</v>
      </c>
    </row>
    <row r="84" spans="1:16" x14ac:dyDescent="0.25">
      <c r="A84" s="12" t="s">
        <v>24</v>
      </c>
      <c r="B84" s="12">
        <v>26</v>
      </c>
      <c r="C84" s="13" t="s">
        <v>117</v>
      </c>
      <c r="D84" t="s">
        <v>26</v>
      </c>
      <c r="E84" s="14" t="s">
        <v>118</v>
      </c>
      <c r="F84" s="15" t="s">
        <v>48</v>
      </c>
      <c r="G84" s="16">
        <v>10.956</v>
      </c>
      <c r="H84" s="17">
        <v>0</v>
      </c>
      <c r="I84" s="18">
        <f>ROUND(G84*H84,P4)</f>
        <v>0</v>
      </c>
      <c r="O84" s="19">
        <f>I84*0.21</f>
        <v>0</v>
      </c>
      <c r="P84">
        <v>3</v>
      </c>
    </row>
    <row r="85" spans="1:16" x14ac:dyDescent="0.25">
      <c r="A85" s="12" t="s">
        <v>29</v>
      </c>
      <c r="E85" s="14" t="s">
        <v>119</v>
      </c>
    </row>
    <row r="86" spans="1:16" x14ac:dyDescent="0.25">
      <c r="A86" s="12" t="s">
        <v>30</v>
      </c>
      <c r="E86" s="21" t="s">
        <v>120</v>
      </c>
    </row>
    <row r="87" spans="1:16" ht="409.5" x14ac:dyDescent="0.25">
      <c r="A87" s="12" t="s">
        <v>32</v>
      </c>
      <c r="E87" s="14" t="s">
        <v>121</v>
      </c>
    </row>
    <row r="88" spans="1:16" x14ac:dyDescent="0.25">
      <c r="A88" s="12" t="s">
        <v>24</v>
      </c>
      <c r="B88" s="12">
        <v>27</v>
      </c>
      <c r="C88" s="13" t="s">
        <v>122</v>
      </c>
      <c r="D88" t="s">
        <v>26</v>
      </c>
      <c r="E88" s="14" t="s">
        <v>123</v>
      </c>
      <c r="F88" s="15" t="s">
        <v>28</v>
      </c>
      <c r="G88" s="16">
        <v>1.7529999999999999</v>
      </c>
      <c r="H88" s="17">
        <v>0</v>
      </c>
      <c r="I88" s="18">
        <f>ROUND(G88*H88,P4)</f>
        <v>0</v>
      </c>
      <c r="O88" s="19">
        <f>I88*0.21</f>
        <v>0</v>
      </c>
      <c r="P88">
        <v>3</v>
      </c>
    </row>
    <row r="89" spans="1:16" ht="30" x14ac:dyDescent="0.25">
      <c r="A89" s="12" t="s">
        <v>29</v>
      </c>
      <c r="E89" s="14" t="s">
        <v>124</v>
      </c>
    </row>
    <row r="90" spans="1:16" x14ac:dyDescent="0.25">
      <c r="A90" s="12" t="s">
        <v>30</v>
      </c>
      <c r="E90" s="21" t="s">
        <v>125</v>
      </c>
    </row>
    <row r="91" spans="1:16" ht="330" x14ac:dyDescent="0.25">
      <c r="A91" s="12" t="s">
        <v>32</v>
      </c>
      <c r="E91" s="14" t="s">
        <v>126</v>
      </c>
    </row>
    <row r="92" spans="1:16" x14ac:dyDescent="0.25">
      <c r="A92" s="12" t="s">
        <v>24</v>
      </c>
      <c r="B92" s="12">
        <v>29</v>
      </c>
      <c r="C92" s="13" t="s">
        <v>127</v>
      </c>
      <c r="D92" t="s">
        <v>26</v>
      </c>
      <c r="E92" s="14" t="s">
        <v>128</v>
      </c>
      <c r="F92" s="15" t="s">
        <v>48</v>
      </c>
      <c r="G92" s="16">
        <v>10.08</v>
      </c>
      <c r="H92" s="17">
        <v>0</v>
      </c>
      <c r="I92" s="18">
        <f>ROUND(G92*H92,P4)</f>
        <v>0</v>
      </c>
      <c r="O92" s="19">
        <f>I92*0.21</f>
        <v>0</v>
      </c>
      <c r="P92">
        <v>3</v>
      </c>
    </row>
    <row r="93" spans="1:16" x14ac:dyDescent="0.25">
      <c r="A93" s="12" t="s">
        <v>29</v>
      </c>
      <c r="E93" s="20" t="s">
        <v>26</v>
      </c>
    </row>
    <row r="94" spans="1:16" x14ac:dyDescent="0.25">
      <c r="A94" s="12" t="s">
        <v>30</v>
      </c>
      <c r="E94" s="21" t="s">
        <v>129</v>
      </c>
    </row>
    <row r="95" spans="1:16" ht="45" x14ac:dyDescent="0.25">
      <c r="A95" s="12" t="s">
        <v>32</v>
      </c>
      <c r="E95" s="14" t="s">
        <v>130</v>
      </c>
    </row>
    <row r="96" spans="1:16" x14ac:dyDescent="0.25">
      <c r="A96" s="9" t="s">
        <v>21</v>
      </c>
      <c r="B96" s="9"/>
      <c r="C96" s="10" t="s">
        <v>131</v>
      </c>
      <c r="D96" s="9"/>
      <c r="E96" s="9" t="s">
        <v>132</v>
      </c>
      <c r="F96" s="9"/>
      <c r="G96" s="9"/>
      <c r="H96" s="9"/>
      <c r="I96" s="11">
        <f>SUMIFS(I97:I120,A97:A120,"P")</f>
        <v>0</v>
      </c>
    </row>
    <row r="97" spans="1:16" x14ac:dyDescent="0.25">
      <c r="A97" s="12" t="s">
        <v>24</v>
      </c>
      <c r="B97" s="12">
        <v>32</v>
      </c>
      <c r="C97" s="13" t="s">
        <v>133</v>
      </c>
      <c r="D97" t="s">
        <v>26</v>
      </c>
      <c r="E97" s="14" t="s">
        <v>134</v>
      </c>
      <c r="F97" s="15" t="s">
        <v>73</v>
      </c>
      <c r="G97" s="16">
        <v>26.4</v>
      </c>
      <c r="H97" s="17">
        <v>0</v>
      </c>
      <c r="I97" s="18">
        <f>ROUND(G97*H97,P4)</f>
        <v>0</v>
      </c>
      <c r="O97" s="19">
        <f>I97*0.21</f>
        <v>0</v>
      </c>
      <c r="P97">
        <v>3</v>
      </c>
    </row>
    <row r="98" spans="1:16" x14ac:dyDescent="0.25">
      <c r="A98" s="12" t="s">
        <v>29</v>
      </c>
      <c r="E98" s="20" t="s">
        <v>26</v>
      </c>
    </row>
    <row r="99" spans="1:16" x14ac:dyDescent="0.25">
      <c r="A99" s="12" t="s">
        <v>30</v>
      </c>
      <c r="E99" s="21" t="s">
        <v>135</v>
      </c>
    </row>
    <row r="100" spans="1:16" ht="150" x14ac:dyDescent="0.25">
      <c r="A100" s="12" t="s">
        <v>32</v>
      </c>
      <c r="E100" s="14" t="s">
        <v>136</v>
      </c>
    </row>
    <row r="101" spans="1:16" ht="30" x14ac:dyDescent="0.25">
      <c r="A101" s="12" t="s">
        <v>24</v>
      </c>
      <c r="B101" s="12">
        <v>33</v>
      </c>
      <c r="C101" s="13" t="s">
        <v>137</v>
      </c>
      <c r="D101" t="s">
        <v>26</v>
      </c>
      <c r="E101" s="14" t="s">
        <v>138</v>
      </c>
      <c r="F101" s="15" t="s">
        <v>73</v>
      </c>
      <c r="G101" s="16">
        <v>26.4</v>
      </c>
      <c r="H101" s="17">
        <v>0</v>
      </c>
      <c r="I101" s="18">
        <f>ROUND(G101*H101,P4)</f>
        <v>0</v>
      </c>
      <c r="O101" s="19">
        <f>I101*0.21</f>
        <v>0</v>
      </c>
      <c r="P101">
        <v>3</v>
      </c>
    </row>
    <row r="102" spans="1:16" x14ac:dyDescent="0.25">
      <c r="A102" s="12" t="s">
        <v>29</v>
      </c>
      <c r="E102" s="20" t="s">
        <v>26</v>
      </c>
    </row>
    <row r="103" spans="1:16" x14ac:dyDescent="0.25">
      <c r="A103" s="12" t="s">
        <v>30</v>
      </c>
      <c r="E103" s="21" t="s">
        <v>135</v>
      </c>
    </row>
    <row r="104" spans="1:16" ht="60" x14ac:dyDescent="0.25">
      <c r="A104" s="12" t="s">
        <v>32</v>
      </c>
      <c r="E104" s="14" t="s">
        <v>139</v>
      </c>
    </row>
    <row r="105" spans="1:16" x14ac:dyDescent="0.25">
      <c r="A105" s="12" t="s">
        <v>24</v>
      </c>
      <c r="B105" s="12">
        <v>34</v>
      </c>
      <c r="C105" s="13" t="s">
        <v>140</v>
      </c>
      <c r="D105" t="s">
        <v>26</v>
      </c>
      <c r="E105" s="14" t="s">
        <v>141</v>
      </c>
      <c r="F105" s="15" t="s">
        <v>73</v>
      </c>
      <c r="G105" s="16">
        <v>124.8</v>
      </c>
      <c r="H105" s="17">
        <v>0</v>
      </c>
      <c r="I105" s="18">
        <f>ROUND(G105*H105,P4)</f>
        <v>0</v>
      </c>
      <c r="O105" s="19">
        <f>I105*0.21</f>
        <v>0</v>
      </c>
      <c r="P105">
        <v>3</v>
      </c>
    </row>
    <row r="106" spans="1:16" x14ac:dyDescent="0.25">
      <c r="A106" s="12" t="s">
        <v>29</v>
      </c>
      <c r="E106" s="14" t="s">
        <v>142</v>
      </c>
    </row>
    <row r="107" spans="1:16" x14ac:dyDescent="0.25">
      <c r="A107" s="12" t="s">
        <v>30</v>
      </c>
      <c r="E107" s="21" t="s">
        <v>143</v>
      </c>
    </row>
    <row r="108" spans="1:16" ht="75" x14ac:dyDescent="0.25">
      <c r="A108" s="12" t="s">
        <v>32</v>
      </c>
      <c r="E108" s="14" t="s">
        <v>144</v>
      </c>
    </row>
    <row r="109" spans="1:16" x14ac:dyDescent="0.25">
      <c r="A109" s="12" t="s">
        <v>24</v>
      </c>
      <c r="B109" s="12">
        <v>37</v>
      </c>
      <c r="C109" s="13" t="s">
        <v>145</v>
      </c>
      <c r="D109" t="s">
        <v>26</v>
      </c>
      <c r="E109" s="14" t="s">
        <v>146</v>
      </c>
      <c r="F109" s="15" t="s">
        <v>73</v>
      </c>
      <c r="G109" s="16">
        <v>36</v>
      </c>
      <c r="H109" s="17">
        <v>0</v>
      </c>
      <c r="I109" s="18">
        <f>ROUND(G109*H109,P4)</f>
        <v>0</v>
      </c>
      <c r="O109" s="19">
        <f>I109*0.21</f>
        <v>0</v>
      </c>
      <c r="P109">
        <v>3</v>
      </c>
    </row>
    <row r="110" spans="1:16" x14ac:dyDescent="0.25">
      <c r="A110" s="12" t="s">
        <v>29</v>
      </c>
      <c r="E110" s="14" t="s">
        <v>147</v>
      </c>
    </row>
    <row r="111" spans="1:16" x14ac:dyDescent="0.25">
      <c r="A111" s="12" t="s">
        <v>30</v>
      </c>
      <c r="E111" s="21" t="s">
        <v>148</v>
      </c>
    </row>
    <row r="112" spans="1:16" ht="165" x14ac:dyDescent="0.25">
      <c r="A112" s="12" t="s">
        <v>32</v>
      </c>
      <c r="E112" s="14" t="s">
        <v>149</v>
      </c>
    </row>
    <row r="113" spans="1:16" ht="30" x14ac:dyDescent="0.25">
      <c r="A113" s="12" t="s">
        <v>24</v>
      </c>
      <c r="B113" s="12">
        <v>35</v>
      </c>
      <c r="C113" s="13" t="s">
        <v>150</v>
      </c>
      <c r="D113" t="s">
        <v>26</v>
      </c>
      <c r="E113" s="14" t="s">
        <v>151</v>
      </c>
      <c r="F113" s="15" t="s">
        <v>73</v>
      </c>
      <c r="G113" s="16">
        <v>62.4</v>
      </c>
      <c r="H113" s="17">
        <v>0</v>
      </c>
      <c r="I113" s="18">
        <f>ROUND(G113*H113,P4)</f>
        <v>0</v>
      </c>
      <c r="O113" s="19">
        <f>I113*0.21</f>
        <v>0</v>
      </c>
      <c r="P113">
        <v>3</v>
      </c>
    </row>
    <row r="114" spans="1:16" x14ac:dyDescent="0.25">
      <c r="A114" s="12" t="s">
        <v>29</v>
      </c>
      <c r="E114" s="20" t="s">
        <v>26</v>
      </c>
    </row>
    <row r="115" spans="1:16" x14ac:dyDescent="0.25">
      <c r="A115" s="12" t="s">
        <v>30</v>
      </c>
      <c r="E115" s="21" t="s">
        <v>152</v>
      </c>
    </row>
    <row r="116" spans="1:16" ht="165" x14ac:dyDescent="0.25">
      <c r="A116" s="12" t="s">
        <v>32</v>
      </c>
      <c r="E116" s="14" t="s">
        <v>153</v>
      </c>
    </row>
    <row r="117" spans="1:16" ht="30" x14ac:dyDescent="0.25">
      <c r="A117" s="12" t="s">
        <v>24</v>
      </c>
      <c r="B117" s="12">
        <v>36</v>
      </c>
      <c r="C117" s="13" t="s">
        <v>154</v>
      </c>
      <c r="D117" t="s">
        <v>26</v>
      </c>
      <c r="E117" s="14" t="s">
        <v>155</v>
      </c>
      <c r="F117" s="15" t="s">
        <v>73</v>
      </c>
      <c r="G117" s="16">
        <v>26.4</v>
      </c>
      <c r="H117" s="17">
        <v>0</v>
      </c>
      <c r="I117" s="18">
        <f>ROUND(G117*H117,P4)</f>
        <v>0</v>
      </c>
      <c r="O117" s="19">
        <f>I117*0.21</f>
        <v>0</v>
      </c>
      <c r="P117">
        <v>3</v>
      </c>
    </row>
    <row r="118" spans="1:16" x14ac:dyDescent="0.25">
      <c r="A118" s="12" t="s">
        <v>29</v>
      </c>
      <c r="E118" s="20" t="s">
        <v>26</v>
      </c>
    </row>
    <row r="119" spans="1:16" x14ac:dyDescent="0.25">
      <c r="A119" s="12" t="s">
        <v>30</v>
      </c>
      <c r="E119" s="21" t="s">
        <v>156</v>
      </c>
    </row>
    <row r="120" spans="1:16" ht="165" x14ac:dyDescent="0.25">
      <c r="A120" s="12" t="s">
        <v>32</v>
      </c>
      <c r="E120" s="14" t="s">
        <v>149</v>
      </c>
    </row>
    <row r="121" spans="1:16" x14ac:dyDescent="0.25">
      <c r="A121" s="9" t="s">
        <v>21</v>
      </c>
      <c r="B121" s="9"/>
      <c r="C121" s="10" t="s">
        <v>157</v>
      </c>
      <c r="D121" s="9"/>
      <c r="E121" s="9" t="s">
        <v>158</v>
      </c>
      <c r="F121" s="9"/>
      <c r="G121" s="9"/>
      <c r="H121" s="9"/>
      <c r="I121" s="11">
        <f>SUMIFS(I122:I153,A122:A153,"P")</f>
        <v>0</v>
      </c>
    </row>
    <row r="122" spans="1:16" ht="30" x14ac:dyDescent="0.25">
      <c r="A122" s="12" t="s">
        <v>24</v>
      </c>
      <c r="B122" s="12">
        <v>38</v>
      </c>
      <c r="C122" s="13" t="s">
        <v>159</v>
      </c>
      <c r="D122" t="s">
        <v>26</v>
      </c>
      <c r="E122" s="14" t="s">
        <v>160</v>
      </c>
      <c r="F122" s="15" t="s">
        <v>73</v>
      </c>
      <c r="G122" s="16">
        <v>26.09</v>
      </c>
      <c r="H122" s="17">
        <v>0</v>
      </c>
      <c r="I122" s="18">
        <f>ROUND(G122*H122,P4)</f>
        <v>0</v>
      </c>
      <c r="O122" s="19">
        <f>I122*0.21</f>
        <v>0</v>
      </c>
      <c r="P122">
        <v>3</v>
      </c>
    </row>
    <row r="123" spans="1:16" x14ac:dyDescent="0.25">
      <c r="A123" s="12" t="s">
        <v>29</v>
      </c>
      <c r="E123" s="20" t="s">
        <v>26</v>
      </c>
    </row>
    <row r="124" spans="1:16" x14ac:dyDescent="0.25">
      <c r="A124" s="12" t="s">
        <v>30</v>
      </c>
      <c r="E124" s="21" t="s">
        <v>161</v>
      </c>
    </row>
    <row r="125" spans="1:16" x14ac:dyDescent="0.25">
      <c r="A125" s="12" t="s">
        <v>30</v>
      </c>
      <c r="E125" s="21" t="s">
        <v>162</v>
      </c>
    </row>
    <row r="126" spans="1:16" x14ac:dyDescent="0.25">
      <c r="A126" s="12" t="s">
        <v>30</v>
      </c>
      <c r="E126" s="21" t="s">
        <v>163</v>
      </c>
    </row>
    <row r="127" spans="1:16" ht="90" x14ac:dyDescent="0.25">
      <c r="A127" s="12" t="s">
        <v>32</v>
      </c>
      <c r="E127" s="14" t="s">
        <v>164</v>
      </c>
    </row>
    <row r="128" spans="1:16" ht="30" x14ac:dyDescent="0.25">
      <c r="A128" s="12" t="s">
        <v>24</v>
      </c>
      <c r="B128" s="12">
        <v>39</v>
      </c>
      <c r="C128" s="13" t="s">
        <v>165</v>
      </c>
      <c r="E128" s="14" t="s">
        <v>166</v>
      </c>
      <c r="F128" s="15" t="s">
        <v>73</v>
      </c>
      <c r="G128" s="16">
        <v>10.436</v>
      </c>
      <c r="H128" s="17">
        <v>0</v>
      </c>
      <c r="I128" s="18">
        <f>ROUND(G128*H128,P4)</f>
        <v>0</v>
      </c>
      <c r="O128" s="19">
        <f>I128*0.21</f>
        <v>0</v>
      </c>
      <c r="P128">
        <v>3</v>
      </c>
    </row>
    <row r="129" spans="1:16" x14ac:dyDescent="0.25">
      <c r="A129" s="12" t="s">
        <v>29</v>
      </c>
      <c r="E129" s="20" t="s">
        <v>26</v>
      </c>
    </row>
    <row r="130" spans="1:16" x14ac:dyDescent="0.25">
      <c r="A130" s="12" t="s">
        <v>30</v>
      </c>
      <c r="E130" s="21" t="s">
        <v>167</v>
      </c>
    </row>
    <row r="131" spans="1:16" x14ac:dyDescent="0.25">
      <c r="A131" s="12" t="s">
        <v>30</v>
      </c>
      <c r="E131" s="21" t="s">
        <v>168</v>
      </c>
    </row>
    <row r="132" spans="1:16" x14ac:dyDescent="0.25">
      <c r="A132" s="12" t="s">
        <v>30</v>
      </c>
      <c r="E132" s="21" t="s">
        <v>169</v>
      </c>
    </row>
    <row r="133" spans="1:16" ht="90" x14ac:dyDescent="0.25">
      <c r="A133" s="12" t="s">
        <v>32</v>
      </c>
      <c r="E133" s="14" t="s">
        <v>170</v>
      </c>
    </row>
    <row r="134" spans="1:16" ht="30" x14ac:dyDescent="0.25">
      <c r="A134" s="12" t="s">
        <v>24</v>
      </c>
      <c r="B134" s="12">
        <v>40</v>
      </c>
      <c r="C134" s="13" t="s">
        <v>171</v>
      </c>
      <c r="E134" s="14" t="s">
        <v>172</v>
      </c>
      <c r="F134" s="15" t="s">
        <v>73</v>
      </c>
      <c r="G134" s="16">
        <v>15.654</v>
      </c>
      <c r="H134" s="17">
        <v>0</v>
      </c>
      <c r="I134" s="18">
        <f>ROUND(G134*H134,P4)</f>
        <v>0</v>
      </c>
      <c r="O134" s="19">
        <f>I134*0.21</f>
        <v>0</v>
      </c>
      <c r="P134">
        <v>3</v>
      </c>
    </row>
    <row r="135" spans="1:16" x14ac:dyDescent="0.25">
      <c r="A135" s="12" t="s">
        <v>29</v>
      </c>
      <c r="E135" s="20" t="s">
        <v>26</v>
      </c>
    </row>
    <row r="136" spans="1:16" x14ac:dyDescent="0.25">
      <c r="A136" s="12" t="s">
        <v>30</v>
      </c>
      <c r="E136" s="21" t="s">
        <v>173</v>
      </c>
    </row>
    <row r="137" spans="1:16" x14ac:dyDescent="0.25">
      <c r="A137" s="12" t="s">
        <v>30</v>
      </c>
      <c r="E137" s="21" t="s">
        <v>174</v>
      </c>
    </row>
    <row r="138" spans="1:16" x14ac:dyDescent="0.25">
      <c r="A138" s="12" t="s">
        <v>30</v>
      </c>
      <c r="E138" s="21" t="s">
        <v>175</v>
      </c>
    </row>
    <row r="139" spans="1:16" ht="90" x14ac:dyDescent="0.25">
      <c r="A139" s="12" t="s">
        <v>32</v>
      </c>
      <c r="E139" s="14" t="s">
        <v>170</v>
      </c>
    </row>
    <row r="140" spans="1:16" x14ac:dyDescent="0.25">
      <c r="A140" s="12" t="s">
        <v>24</v>
      </c>
      <c r="B140" s="12">
        <v>41</v>
      </c>
      <c r="C140" s="13" t="s">
        <v>176</v>
      </c>
      <c r="D140" t="s">
        <v>26</v>
      </c>
      <c r="E140" s="14" t="s">
        <v>177</v>
      </c>
      <c r="F140" s="15" t="s">
        <v>73</v>
      </c>
      <c r="G140" s="16">
        <v>45</v>
      </c>
      <c r="H140" s="17">
        <v>0</v>
      </c>
      <c r="I140" s="18">
        <f>ROUND(G140*H140,P4)</f>
        <v>0</v>
      </c>
      <c r="O140" s="19">
        <f>I140*0.21</f>
        <v>0</v>
      </c>
      <c r="P140">
        <v>3</v>
      </c>
    </row>
    <row r="141" spans="1:16" x14ac:dyDescent="0.25">
      <c r="A141" s="12" t="s">
        <v>29</v>
      </c>
      <c r="E141" s="20" t="s">
        <v>26</v>
      </c>
    </row>
    <row r="142" spans="1:16" x14ac:dyDescent="0.25">
      <c r="A142" s="12" t="s">
        <v>30</v>
      </c>
      <c r="E142" s="21" t="s">
        <v>178</v>
      </c>
    </row>
    <row r="143" spans="1:16" ht="90" x14ac:dyDescent="0.25">
      <c r="A143" s="12" t="s">
        <v>32</v>
      </c>
      <c r="E143" s="14" t="s">
        <v>164</v>
      </c>
    </row>
    <row r="144" spans="1:16" x14ac:dyDescent="0.25">
      <c r="A144" s="12" t="s">
        <v>24</v>
      </c>
      <c r="B144" s="12">
        <v>42</v>
      </c>
      <c r="C144" s="13" t="s">
        <v>179</v>
      </c>
      <c r="D144" t="s">
        <v>26</v>
      </c>
      <c r="E144" s="14" t="s">
        <v>180</v>
      </c>
      <c r="F144" s="15" t="s">
        <v>73</v>
      </c>
      <c r="G144" s="16">
        <v>52.18</v>
      </c>
      <c r="H144" s="17">
        <v>0</v>
      </c>
      <c r="I144" s="18">
        <f>ROUND(G144*H144,P4)</f>
        <v>0</v>
      </c>
      <c r="O144" s="19">
        <f>I144*0.21</f>
        <v>0</v>
      </c>
      <c r="P144">
        <v>3</v>
      </c>
    </row>
    <row r="145" spans="1:16" x14ac:dyDescent="0.25">
      <c r="A145" s="12" t="s">
        <v>29</v>
      </c>
      <c r="E145" s="20" t="s">
        <v>26</v>
      </c>
    </row>
    <row r="146" spans="1:16" x14ac:dyDescent="0.25">
      <c r="A146" s="12" t="s">
        <v>30</v>
      </c>
      <c r="E146" s="21" t="s">
        <v>181</v>
      </c>
    </row>
    <row r="147" spans="1:16" x14ac:dyDescent="0.25">
      <c r="A147" s="12" t="s">
        <v>30</v>
      </c>
      <c r="E147" s="21" t="s">
        <v>182</v>
      </c>
    </row>
    <row r="148" spans="1:16" x14ac:dyDescent="0.25">
      <c r="A148" s="12" t="s">
        <v>30</v>
      </c>
      <c r="E148" s="21" t="s">
        <v>183</v>
      </c>
    </row>
    <row r="149" spans="1:16" ht="90" x14ac:dyDescent="0.25">
      <c r="A149" s="12" t="s">
        <v>32</v>
      </c>
      <c r="E149" s="14" t="s">
        <v>170</v>
      </c>
    </row>
    <row r="150" spans="1:16" x14ac:dyDescent="0.25">
      <c r="A150" s="12" t="s">
        <v>24</v>
      </c>
      <c r="B150" s="12">
        <v>43</v>
      </c>
      <c r="C150" s="13" t="s">
        <v>184</v>
      </c>
      <c r="D150" t="s">
        <v>26</v>
      </c>
      <c r="E150" s="14" t="s">
        <v>185</v>
      </c>
      <c r="F150" s="15" t="s">
        <v>73</v>
      </c>
      <c r="G150" s="16">
        <v>97.18</v>
      </c>
      <c r="H150" s="17">
        <v>0</v>
      </c>
      <c r="I150" s="18">
        <f>ROUND(G150*H150,P4)</f>
        <v>0</v>
      </c>
      <c r="O150" s="19">
        <f>I150*0.21</f>
        <v>0</v>
      </c>
      <c r="P150">
        <v>3</v>
      </c>
    </row>
    <row r="151" spans="1:16" x14ac:dyDescent="0.25">
      <c r="A151" s="12" t="s">
        <v>29</v>
      </c>
      <c r="E151" s="14" t="s">
        <v>186</v>
      </c>
    </row>
    <row r="152" spans="1:16" x14ac:dyDescent="0.25">
      <c r="A152" s="12" t="s">
        <v>30</v>
      </c>
      <c r="E152" s="21" t="s">
        <v>187</v>
      </c>
    </row>
    <row r="153" spans="1:16" ht="75" x14ac:dyDescent="0.25">
      <c r="A153" s="12" t="s">
        <v>32</v>
      </c>
      <c r="E153" s="14" t="s">
        <v>188</v>
      </c>
    </row>
    <row r="154" spans="1:16" x14ac:dyDescent="0.25">
      <c r="A154" s="9" t="s">
        <v>21</v>
      </c>
      <c r="B154" s="9"/>
      <c r="C154" s="10" t="s">
        <v>189</v>
      </c>
      <c r="D154" s="9"/>
      <c r="E154" s="9" t="s">
        <v>190</v>
      </c>
      <c r="F154" s="9"/>
      <c r="G154" s="9"/>
      <c r="H154" s="9"/>
      <c r="I154" s="11">
        <f>SUMIFS(I155:I178,A155:A178,"P")</f>
        <v>0</v>
      </c>
    </row>
    <row r="155" spans="1:16" x14ac:dyDescent="0.25">
      <c r="A155" s="12" t="s">
        <v>24</v>
      </c>
      <c r="B155" s="12">
        <v>44</v>
      </c>
      <c r="C155" s="13" t="s">
        <v>191</v>
      </c>
      <c r="D155" t="s">
        <v>26</v>
      </c>
      <c r="E155" s="14" t="s">
        <v>192</v>
      </c>
      <c r="F155" s="15" t="s">
        <v>73</v>
      </c>
      <c r="G155" s="16">
        <v>52</v>
      </c>
      <c r="H155" s="17">
        <v>0</v>
      </c>
      <c r="I155" s="18">
        <f>ROUND(G155*H155,P4)</f>
        <v>0</v>
      </c>
      <c r="O155" s="19">
        <f>I155*0.21</f>
        <v>0</v>
      </c>
      <c r="P155">
        <v>3</v>
      </c>
    </row>
    <row r="156" spans="1:16" x14ac:dyDescent="0.25">
      <c r="A156" s="12" t="s">
        <v>29</v>
      </c>
      <c r="E156" s="20" t="s">
        <v>26</v>
      </c>
    </row>
    <row r="157" spans="1:16" ht="30" x14ac:dyDescent="0.25">
      <c r="A157" s="12" t="s">
        <v>30</v>
      </c>
      <c r="E157" s="21" t="s">
        <v>193</v>
      </c>
    </row>
    <row r="158" spans="1:16" ht="300" x14ac:dyDescent="0.25">
      <c r="A158" s="12" t="s">
        <v>32</v>
      </c>
      <c r="E158" s="14" t="s">
        <v>194</v>
      </c>
    </row>
    <row r="159" spans="1:16" x14ac:dyDescent="0.25">
      <c r="A159" s="12" t="s">
        <v>24</v>
      </c>
      <c r="B159" s="12">
        <v>45</v>
      </c>
      <c r="C159" s="13" t="s">
        <v>195</v>
      </c>
      <c r="D159" t="s">
        <v>26</v>
      </c>
      <c r="E159" s="14" t="s">
        <v>196</v>
      </c>
      <c r="F159" s="15" t="s">
        <v>73</v>
      </c>
      <c r="G159" s="16">
        <v>14.4</v>
      </c>
      <c r="H159" s="17">
        <v>0</v>
      </c>
      <c r="I159" s="18">
        <f>ROUND(G159*H159,P4)</f>
        <v>0</v>
      </c>
      <c r="O159" s="19">
        <f>I159*0.21</f>
        <v>0</v>
      </c>
      <c r="P159">
        <v>3</v>
      </c>
    </row>
    <row r="160" spans="1:16" x14ac:dyDescent="0.25">
      <c r="A160" s="12" t="s">
        <v>29</v>
      </c>
      <c r="E160" s="20" t="s">
        <v>26</v>
      </c>
    </row>
    <row r="161" spans="1:16" x14ac:dyDescent="0.25">
      <c r="A161" s="12" t="s">
        <v>30</v>
      </c>
      <c r="E161" s="21" t="s">
        <v>197</v>
      </c>
    </row>
    <row r="162" spans="1:16" ht="45" x14ac:dyDescent="0.25">
      <c r="A162" s="12" t="s">
        <v>32</v>
      </c>
      <c r="E162" s="14" t="s">
        <v>198</v>
      </c>
    </row>
    <row r="163" spans="1:16" x14ac:dyDescent="0.25">
      <c r="A163" s="12" t="s">
        <v>24</v>
      </c>
      <c r="B163" s="12">
        <v>46</v>
      </c>
      <c r="C163" s="13" t="s">
        <v>199</v>
      </c>
      <c r="D163" t="s">
        <v>26</v>
      </c>
      <c r="E163" s="14" t="s">
        <v>200</v>
      </c>
      <c r="F163" s="15" t="s">
        <v>73</v>
      </c>
      <c r="G163" s="16">
        <v>10</v>
      </c>
      <c r="H163" s="17">
        <v>0</v>
      </c>
      <c r="I163" s="18">
        <f>ROUND(G163*H163,P4)</f>
        <v>0</v>
      </c>
      <c r="O163" s="19">
        <f>I163*0.21</f>
        <v>0</v>
      </c>
      <c r="P163">
        <v>3</v>
      </c>
    </row>
    <row r="164" spans="1:16" x14ac:dyDescent="0.25">
      <c r="A164" s="12" t="s">
        <v>29</v>
      </c>
      <c r="E164" s="14" t="s">
        <v>201</v>
      </c>
    </row>
    <row r="165" spans="1:16" x14ac:dyDescent="0.25">
      <c r="A165" s="12" t="s">
        <v>30</v>
      </c>
      <c r="E165" s="21" t="s">
        <v>202</v>
      </c>
    </row>
    <row r="166" spans="1:16" x14ac:dyDescent="0.25">
      <c r="A166" s="12" t="s">
        <v>32</v>
      </c>
      <c r="E166" s="20" t="s">
        <v>26</v>
      </c>
    </row>
    <row r="167" spans="1:16" x14ac:dyDescent="0.25">
      <c r="A167" s="12" t="s">
        <v>24</v>
      </c>
      <c r="B167" s="12">
        <v>47</v>
      </c>
      <c r="C167" s="13" t="s">
        <v>203</v>
      </c>
      <c r="D167" t="s">
        <v>26</v>
      </c>
      <c r="E167" s="14" t="s">
        <v>204</v>
      </c>
      <c r="F167" s="15" t="s">
        <v>73</v>
      </c>
      <c r="G167" s="16">
        <v>60.68</v>
      </c>
      <c r="H167" s="17">
        <v>0</v>
      </c>
      <c r="I167" s="18">
        <f>ROUND(G167*H167,P4)</f>
        <v>0</v>
      </c>
      <c r="O167" s="19">
        <f>I167*0.21</f>
        <v>0</v>
      </c>
      <c r="P167">
        <v>3</v>
      </c>
    </row>
    <row r="168" spans="1:16" ht="165" x14ac:dyDescent="0.25">
      <c r="A168" s="12" t="s">
        <v>29</v>
      </c>
      <c r="E168" s="14" t="s">
        <v>205</v>
      </c>
    </row>
    <row r="169" spans="1:16" x14ac:dyDescent="0.25">
      <c r="A169" s="12" t="s">
        <v>30</v>
      </c>
      <c r="E169" s="21" t="s">
        <v>206</v>
      </c>
    </row>
    <row r="170" spans="1:16" x14ac:dyDescent="0.25">
      <c r="A170" s="12" t="s">
        <v>30</v>
      </c>
      <c r="E170" s="21" t="s">
        <v>207</v>
      </c>
    </row>
    <row r="171" spans="1:16" x14ac:dyDescent="0.25">
      <c r="A171" s="12" t="s">
        <v>30</v>
      </c>
      <c r="E171" s="21" t="s">
        <v>208</v>
      </c>
    </row>
    <row r="172" spans="1:16" x14ac:dyDescent="0.25">
      <c r="A172" s="12" t="s">
        <v>30</v>
      </c>
      <c r="E172" s="21" t="s">
        <v>209</v>
      </c>
    </row>
    <row r="173" spans="1:16" x14ac:dyDescent="0.25">
      <c r="A173" s="12" t="s">
        <v>30</v>
      </c>
      <c r="E173" s="21" t="s">
        <v>210</v>
      </c>
    </row>
    <row r="174" spans="1:16" ht="75" x14ac:dyDescent="0.25">
      <c r="A174" s="12" t="s">
        <v>32</v>
      </c>
      <c r="E174" s="14" t="s">
        <v>211</v>
      </c>
    </row>
    <row r="175" spans="1:16" x14ac:dyDescent="0.25">
      <c r="A175" s="12" t="s">
        <v>24</v>
      </c>
      <c r="B175" s="12">
        <v>48</v>
      </c>
      <c r="C175" s="13" t="s">
        <v>212</v>
      </c>
      <c r="D175" t="s">
        <v>26</v>
      </c>
      <c r="E175" s="14" t="s">
        <v>213</v>
      </c>
      <c r="F175" s="15" t="s">
        <v>73</v>
      </c>
      <c r="G175" s="16">
        <v>7.2</v>
      </c>
      <c r="H175" s="17">
        <v>0</v>
      </c>
      <c r="I175" s="18">
        <f>ROUND(G175*H175,P4)</f>
        <v>0</v>
      </c>
      <c r="O175" s="19">
        <f>I175*0.21</f>
        <v>0</v>
      </c>
      <c r="P175">
        <v>3</v>
      </c>
    </row>
    <row r="176" spans="1:16" x14ac:dyDescent="0.25">
      <c r="A176" s="12" t="s">
        <v>29</v>
      </c>
      <c r="E176" s="14" t="s">
        <v>214</v>
      </c>
    </row>
    <row r="177" spans="1:16" x14ac:dyDescent="0.25">
      <c r="A177" s="12" t="s">
        <v>30</v>
      </c>
      <c r="E177" s="21" t="s">
        <v>215</v>
      </c>
    </row>
    <row r="178" spans="1:16" ht="75" x14ac:dyDescent="0.25">
      <c r="A178" s="12" t="s">
        <v>32</v>
      </c>
      <c r="E178" s="14" t="s">
        <v>211</v>
      </c>
    </row>
    <row r="179" spans="1:16" x14ac:dyDescent="0.25">
      <c r="A179" s="9" t="s">
        <v>21</v>
      </c>
      <c r="B179" s="9"/>
      <c r="C179" s="10" t="s">
        <v>216</v>
      </c>
      <c r="D179" s="9"/>
      <c r="E179" s="9" t="s">
        <v>217</v>
      </c>
      <c r="F179" s="9"/>
      <c r="G179" s="9"/>
      <c r="H179" s="9"/>
      <c r="I179" s="11">
        <f>SUMIFS(I180:I228,A180:A228,"P")</f>
        <v>0</v>
      </c>
    </row>
    <row r="180" spans="1:16" x14ac:dyDescent="0.25">
      <c r="A180" s="12" t="s">
        <v>24</v>
      </c>
      <c r="B180" s="12">
        <v>49</v>
      </c>
      <c r="C180" s="13" t="s">
        <v>218</v>
      </c>
      <c r="D180" t="s">
        <v>26</v>
      </c>
      <c r="E180" s="14" t="s">
        <v>219</v>
      </c>
      <c r="F180" s="15" t="s">
        <v>59</v>
      </c>
      <c r="G180" s="16">
        <v>24</v>
      </c>
      <c r="H180" s="17">
        <v>0</v>
      </c>
      <c r="I180" s="18">
        <f>ROUND(G180*H180,P4)</f>
        <v>0</v>
      </c>
      <c r="O180" s="19">
        <f>I180*0.21</f>
        <v>0</v>
      </c>
      <c r="P180">
        <v>3</v>
      </c>
    </row>
    <row r="181" spans="1:16" x14ac:dyDescent="0.25">
      <c r="A181" s="12" t="s">
        <v>29</v>
      </c>
      <c r="E181" s="20" t="s">
        <v>26</v>
      </c>
    </row>
    <row r="182" spans="1:16" x14ac:dyDescent="0.25">
      <c r="A182" s="12" t="s">
        <v>30</v>
      </c>
      <c r="E182" s="21" t="s">
        <v>220</v>
      </c>
    </row>
    <row r="183" spans="1:16" ht="75" x14ac:dyDescent="0.25">
      <c r="A183" s="12" t="s">
        <v>32</v>
      </c>
      <c r="E183" s="14" t="s">
        <v>221</v>
      </c>
    </row>
    <row r="184" spans="1:16" x14ac:dyDescent="0.25">
      <c r="A184" s="12" t="s">
        <v>24</v>
      </c>
      <c r="B184" s="12">
        <v>50</v>
      </c>
      <c r="C184" s="13" t="s">
        <v>222</v>
      </c>
      <c r="D184" t="s">
        <v>26</v>
      </c>
      <c r="E184" s="14" t="s">
        <v>223</v>
      </c>
      <c r="F184" s="15" t="s">
        <v>59</v>
      </c>
      <c r="G184" s="16">
        <v>24</v>
      </c>
      <c r="H184" s="17">
        <v>0</v>
      </c>
      <c r="I184" s="18">
        <f>ROUND(G184*H184,P4)</f>
        <v>0</v>
      </c>
      <c r="O184" s="19">
        <f>I184*0.21</f>
        <v>0</v>
      </c>
      <c r="P184">
        <v>3</v>
      </c>
    </row>
    <row r="185" spans="1:16" x14ac:dyDescent="0.25">
      <c r="A185" s="12" t="s">
        <v>29</v>
      </c>
      <c r="E185" s="20" t="s">
        <v>26</v>
      </c>
    </row>
    <row r="186" spans="1:16" x14ac:dyDescent="0.25">
      <c r="A186" s="12" t="s">
        <v>30</v>
      </c>
      <c r="E186" s="21" t="s">
        <v>220</v>
      </c>
    </row>
    <row r="187" spans="1:16" ht="45" x14ac:dyDescent="0.25">
      <c r="A187" s="12" t="s">
        <v>32</v>
      </c>
      <c r="E187" s="14" t="s">
        <v>224</v>
      </c>
    </row>
    <row r="188" spans="1:16" x14ac:dyDescent="0.25">
      <c r="A188" s="12" t="s">
        <v>24</v>
      </c>
      <c r="B188" s="12">
        <v>51</v>
      </c>
      <c r="C188" s="13" t="s">
        <v>225</v>
      </c>
      <c r="D188" t="s">
        <v>26</v>
      </c>
      <c r="E188" s="14" t="s">
        <v>226</v>
      </c>
      <c r="F188" s="15" t="s">
        <v>227</v>
      </c>
      <c r="G188" s="16">
        <v>2</v>
      </c>
      <c r="H188" s="17">
        <v>0</v>
      </c>
      <c r="I188" s="18">
        <f>ROUND(G188*H188,P4)</f>
        <v>0</v>
      </c>
      <c r="O188" s="19">
        <f>I188*0.21</f>
        <v>0</v>
      </c>
      <c r="P188">
        <v>3</v>
      </c>
    </row>
    <row r="189" spans="1:16" x14ac:dyDescent="0.25">
      <c r="A189" s="12" t="s">
        <v>29</v>
      </c>
      <c r="E189" s="20" t="s">
        <v>26</v>
      </c>
    </row>
    <row r="190" spans="1:16" x14ac:dyDescent="0.25">
      <c r="A190" s="12" t="s">
        <v>30</v>
      </c>
      <c r="E190" s="21" t="s">
        <v>228</v>
      </c>
    </row>
    <row r="191" spans="1:16" x14ac:dyDescent="0.25">
      <c r="A191" s="12" t="s">
        <v>32</v>
      </c>
      <c r="E191" s="20" t="s">
        <v>26</v>
      </c>
    </row>
    <row r="192" spans="1:16" ht="30" x14ac:dyDescent="0.25">
      <c r="A192" s="12" t="s">
        <v>24</v>
      </c>
      <c r="B192" s="12">
        <v>52</v>
      </c>
      <c r="C192" s="13" t="s">
        <v>229</v>
      </c>
      <c r="D192" t="s">
        <v>26</v>
      </c>
      <c r="E192" s="14" t="s">
        <v>230</v>
      </c>
      <c r="F192" s="15" t="s">
        <v>59</v>
      </c>
      <c r="G192" s="16">
        <v>12</v>
      </c>
      <c r="H192" s="17">
        <v>0</v>
      </c>
      <c r="I192" s="18">
        <f>ROUND(G192*H192,P4)</f>
        <v>0</v>
      </c>
      <c r="O192" s="19">
        <f>I192*0.21</f>
        <v>0</v>
      </c>
      <c r="P192">
        <v>3</v>
      </c>
    </row>
    <row r="193" spans="1:16" ht="30" x14ac:dyDescent="0.25">
      <c r="A193" s="12" t="s">
        <v>29</v>
      </c>
      <c r="E193" s="14" t="s">
        <v>231</v>
      </c>
    </row>
    <row r="194" spans="1:16" x14ac:dyDescent="0.25">
      <c r="A194" s="12" t="s">
        <v>30</v>
      </c>
      <c r="E194" s="21" t="s">
        <v>232</v>
      </c>
    </row>
    <row r="195" spans="1:16" ht="60" x14ac:dyDescent="0.25">
      <c r="A195" s="12" t="s">
        <v>32</v>
      </c>
      <c r="E195" s="14" t="s">
        <v>233</v>
      </c>
    </row>
    <row r="196" spans="1:16" x14ac:dyDescent="0.25">
      <c r="A196" s="12" t="s">
        <v>24</v>
      </c>
      <c r="B196" s="12">
        <v>53</v>
      </c>
      <c r="C196" s="13" t="s">
        <v>234</v>
      </c>
      <c r="D196" t="s">
        <v>26</v>
      </c>
      <c r="E196" s="14" t="s">
        <v>235</v>
      </c>
      <c r="F196" s="15" t="s">
        <v>59</v>
      </c>
      <c r="G196" s="16">
        <v>24</v>
      </c>
      <c r="H196" s="17">
        <v>0</v>
      </c>
      <c r="I196" s="18">
        <f>ROUND(G196*H196,P4)</f>
        <v>0</v>
      </c>
      <c r="O196" s="19">
        <f>I196*0.21</f>
        <v>0</v>
      </c>
      <c r="P196">
        <v>3</v>
      </c>
    </row>
    <row r="197" spans="1:16" x14ac:dyDescent="0.25">
      <c r="A197" s="12" t="s">
        <v>29</v>
      </c>
      <c r="E197" s="20" t="s">
        <v>26</v>
      </c>
    </row>
    <row r="198" spans="1:16" x14ac:dyDescent="0.25">
      <c r="A198" s="12" t="s">
        <v>30</v>
      </c>
      <c r="E198" s="21" t="s">
        <v>236</v>
      </c>
    </row>
    <row r="199" spans="1:16" ht="45" x14ac:dyDescent="0.25">
      <c r="A199" s="12" t="s">
        <v>32</v>
      </c>
      <c r="E199" s="14" t="s">
        <v>237</v>
      </c>
    </row>
    <row r="200" spans="1:16" x14ac:dyDescent="0.25">
      <c r="A200" s="12" t="s">
        <v>24</v>
      </c>
      <c r="B200" s="12">
        <v>54</v>
      </c>
      <c r="C200" s="13" t="s">
        <v>238</v>
      </c>
      <c r="D200" t="s">
        <v>26</v>
      </c>
      <c r="E200" s="14" t="s">
        <v>239</v>
      </c>
      <c r="F200" s="15" t="s">
        <v>59</v>
      </c>
      <c r="G200" s="16">
        <v>24</v>
      </c>
      <c r="H200" s="17">
        <v>0</v>
      </c>
      <c r="I200" s="18">
        <f>ROUND(G200*H200,P4)</f>
        <v>0</v>
      </c>
      <c r="O200" s="19">
        <f>I200*0.21</f>
        <v>0</v>
      </c>
      <c r="P200">
        <v>3</v>
      </c>
    </row>
    <row r="201" spans="1:16" x14ac:dyDescent="0.25">
      <c r="A201" s="12" t="s">
        <v>29</v>
      </c>
      <c r="E201" s="20" t="s">
        <v>26</v>
      </c>
    </row>
    <row r="202" spans="1:16" x14ac:dyDescent="0.25">
      <c r="A202" s="12" t="s">
        <v>30</v>
      </c>
      <c r="E202" s="21" t="s">
        <v>236</v>
      </c>
    </row>
    <row r="203" spans="1:16" ht="45" x14ac:dyDescent="0.25">
      <c r="A203" s="12" t="s">
        <v>32</v>
      </c>
      <c r="E203" s="14" t="s">
        <v>240</v>
      </c>
    </row>
    <row r="204" spans="1:16" x14ac:dyDescent="0.25">
      <c r="A204" s="12" t="s">
        <v>24</v>
      </c>
      <c r="B204" s="12">
        <v>55</v>
      </c>
      <c r="C204" s="13" t="s">
        <v>241</v>
      </c>
      <c r="D204" t="s">
        <v>26</v>
      </c>
      <c r="E204" s="14" t="s">
        <v>242</v>
      </c>
      <c r="F204" s="15" t="s">
        <v>48</v>
      </c>
      <c r="G204" s="16">
        <v>1.2E-2</v>
      </c>
      <c r="H204" s="17">
        <v>0</v>
      </c>
      <c r="I204" s="18">
        <f>ROUND(G204*H204,P4)</f>
        <v>0</v>
      </c>
      <c r="O204" s="19">
        <f>I204*0.21</f>
        <v>0</v>
      </c>
      <c r="P204">
        <v>3</v>
      </c>
    </row>
    <row r="205" spans="1:16" x14ac:dyDescent="0.25">
      <c r="A205" s="12" t="s">
        <v>29</v>
      </c>
      <c r="E205" s="20" t="s">
        <v>26</v>
      </c>
    </row>
    <row r="206" spans="1:16" x14ac:dyDescent="0.25">
      <c r="A206" s="12" t="s">
        <v>30</v>
      </c>
      <c r="E206" s="21" t="s">
        <v>243</v>
      </c>
    </row>
    <row r="207" spans="1:16" ht="45" x14ac:dyDescent="0.25">
      <c r="A207" s="12" t="s">
        <v>32</v>
      </c>
      <c r="E207" s="14" t="s">
        <v>244</v>
      </c>
    </row>
    <row r="208" spans="1:16" x14ac:dyDescent="0.25">
      <c r="A208" s="12" t="s">
        <v>24</v>
      </c>
      <c r="B208" s="12">
        <v>60</v>
      </c>
      <c r="C208" s="13" t="s">
        <v>245</v>
      </c>
      <c r="D208" t="s">
        <v>26</v>
      </c>
      <c r="E208" s="14" t="s">
        <v>246</v>
      </c>
      <c r="F208" s="15" t="s">
        <v>73</v>
      </c>
      <c r="G208" s="16">
        <v>97.18</v>
      </c>
      <c r="H208" s="17">
        <v>0</v>
      </c>
      <c r="I208" s="18">
        <f>ROUND(G208*H208,P4)</f>
        <v>0</v>
      </c>
      <c r="O208" s="19">
        <f>I208*0.21</f>
        <v>0</v>
      </c>
      <c r="P208">
        <v>3</v>
      </c>
    </row>
    <row r="209" spans="1:16" x14ac:dyDescent="0.25">
      <c r="A209" s="12" t="s">
        <v>29</v>
      </c>
      <c r="E209" s="20" t="s">
        <v>26</v>
      </c>
    </row>
    <row r="210" spans="1:16" x14ac:dyDescent="0.25">
      <c r="A210" s="12" t="s">
        <v>30</v>
      </c>
      <c r="E210" s="21" t="s">
        <v>247</v>
      </c>
    </row>
    <row r="211" spans="1:16" x14ac:dyDescent="0.25">
      <c r="A211" s="12" t="s">
        <v>30</v>
      </c>
      <c r="E211" s="21" t="s">
        <v>248</v>
      </c>
    </row>
    <row r="212" spans="1:16" x14ac:dyDescent="0.25">
      <c r="A212" s="12" t="s">
        <v>30</v>
      </c>
      <c r="E212" s="21" t="s">
        <v>249</v>
      </c>
    </row>
    <row r="213" spans="1:16" ht="30" x14ac:dyDescent="0.25">
      <c r="A213" s="12" t="s">
        <v>32</v>
      </c>
      <c r="E213" s="14" t="s">
        <v>250</v>
      </c>
    </row>
    <row r="214" spans="1:16" x14ac:dyDescent="0.25">
      <c r="A214" s="12" t="s">
        <v>24</v>
      </c>
      <c r="B214" s="12">
        <v>57</v>
      </c>
      <c r="C214" s="13" t="s">
        <v>251</v>
      </c>
      <c r="D214" t="s">
        <v>26</v>
      </c>
      <c r="E214" s="14" t="s">
        <v>252</v>
      </c>
      <c r="F214" s="15" t="s">
        <v>73</v>
      </c>
      <c r="G214" s="16">
        <v>97.18</v>
      </c>
      <c r="H214" s="17">
        <v>0</v>
      </c>
      <c r="I214" s="18">
        <f>ROUND(G214*H214,P4)</f>
        <v>0</v>
      </c>
      <c r="O214" s="19">
        <f>I214*0.21</f>
        <v>0</v>
      </c>
      <c r="P214">
        <v>3</v>
      </c>
    </row>
    <row r="215" spans="1:16" x14ac:dyDescent="0.25">
      <c r="A215" s="12" t="s">
        <v>29</v>
      </c>
      <c r="E215" s="20" t="s">
        <v>26</v>
      </c>
    </row>
    <row r="216" spans="1:16" x14ac:dyDescent="0.25">
      <c r="A216" s="12" t="s">
        <v>30</v>
      </c>
      <c r="E216" s="21" t="s">
        <v>253</v>
      </c>
    </row>
    <row r="217" spans="1:16" x14ac:dyDescent="0.25">
      <c r="A217" s="12" t="s">
        <v>30</v>
      </c>
      <c r="E217" s="21" t="s">
        <v>254</v>
      </c>
    </row>
    <row r="218" spans="1:16" x14ac:dyDescent="0.25">
      <c r="A218" s="12" t="s">
        <v>30</v>
      </c>
      <c r="E218" s="21" t="s">
        <v>255</v>
      </c>
    </row>
    <row r="219" spans="1:16" ht="30" x14ac:dyDescent="0.25">
      <c r="A219" s="12" t="s">
        <v>32</v>
      </c>
      <c r="E219" s="14" t="s">
        <v>250</v>
      </c>
    </row>
    <row r="220" spans="1:16" x14ac:dyDescent="0.25">
      <c r="A220" s="12" t="s">
        <v>24</v>
      </c>
      <c r="B220" s="12">
        <v>58</v>
      </c>
      <c r="C220" s="13" t="s">
        <v>256</v>
      </c>
      <c r="D220" t="s">
        <v>26</v>
      </c>
      <c r="E220" s="14" t="s">
        <v>257</v>
      </c>
      <c r="F220" s="15" t="s">
        <v>48</v>
      </c>
      <c r="G220" s="16">
        <v>6.75</v>
      </c>
      <c r="H220" s="17">
        <v>0</v>
      </c>
      <c r="I220" s="18">
        <f>ROUND(G220*H220,P4)</f>
        <v>0</v>
      </c>
      <c r="O220" s="19">
        <f>I220*0.21</f>
        <v>0</v>
      </c>
      <c r="P220">
        <v>3</v>
      </c>
    </row>
    <row r="221" spans="1:16" ht="75" x14ac:dyDescent="0.25">
      <c r="A221" s="12" t="s">
        <v>29</v>
      </c>
      <c r="E221" s="14" t="s">
        <v>258</v>
      </c>
    </row>
    <row r="222" spans="1:16" x14ac:dyDescent="0.25">
      <c r="A222" s="12" t="s">
        <v>30</v>
      </c>
      <c r="E222" s="21" t="s">
        <v>259</v>
      </c>
    </row>
    <row r="223" spans="1:16" x14ac:dyDescent="0.25">
      <c r="A223" s="12" t="s">
        <v>30</v>
      </c>
      <c r="E223" s="21" t="s">
        <v>260</v>
      </c>
    </row>
    <row r="224" spans="1:16" ht="150" x14ac:dyDescent="0.25">
      <c r="A224" s="12" t="s">
        <v>32</v>
      </c>
      <c r="E224" s="14" t="s">
        <v>261</v>
      </c>
    </row>
    <row r="225" spans="1:16" x14ac:dyDescent="0.25">
      <c r="A225" s="12" t="s">
        <v>24</v>
      </c>
      <c r="B225" s="12">
        <v>59</v>
      </c>
      <c r="C225" s="13" t="s">
        <v>262</v>
      </c>
      <c r="D225" t="s">
        <v>26</v>
      </c>
      <c r="E225" s="14" t="s">
        <v>263</v>
      </c>
      <c r="F225" s="15" t="s">
        <v>73</v>
      </c>
      <c r="G225" s="16">
        <v>45</v>
      </c>
      <c r="H225" s="17">
        <v>0</v>
      </c>
      <c r="I225" s="18">
        <f>ROUND(G225*H225,P4)</f>
        <v>0</v>
      </c>
      <c r="O225" s="19">
        <f>I225*0.21</f>
        <v>0</v>
      </c>
      <c r="P225">
        <v>3</v>
      </c>
    </row>
    <row r="226" spans="1:16" x14ac:dyDescent="0.25">
      <c r="A226" s="12" t="s">
        <v>29</v>
      </c>
      <c r="E226" s="14" t="s">
        <v>264</v>
      </c>
    </row>
    <row r="227" spans="1:16" x14ac:dyDescent="0.25">
      <c r="A227" s="12" t="s">
        <v>30</v>
      </c>
      <c r="E227" s="21" t="s">
        <v>265</v>
      </c>
    </row>
    <row r="228" spans="1:16" x14ac:dyDescent="0.25">
      <c r="A228" s="12" t="s">
        <v>32</v>
      </c>
      <c r="E228" s="20" t="s">
        <v>26</v>
      </c>
    </row>
  </sheetData>
  <sheetProtection algorithmName="SHA-512" hashValue="CAuLzC/peWZxeHEHcUVlt71f3ru/sMkZ4mmMOGAb38RowrLmquV960cwEH+2HYSMBp3/Tz+mGCnhBqvLnFpC4Q==" saltValue="F9k4rfxTlQWcBPpIViAg6NvJwy62vO8C9IS/jDJqTuThDKBkUeGUYVk+h3Xjb4tpvWuIyB3TmTa/ehUWdxnALg==" spinCount="100000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M15-01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Toman</dc:creator>
  <cp:lastModifiedBy>Rubešová Jarmila</cp:lastModifiedBy>
  <dcterms:created xsi:type="dcterms:W3CDTF">2023-05-25T14:16:06Z</dcterms:created>
  <dcterms:modified xsi:type="dcterms:W3CDTF">2023-07-24T07:41:40Z</dcterms:modified>
</cp:coreProperties>
</file>