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áce\2021\Ing. Pichlová\MŠ Nejdek Lipová\05 Oplocení\"/>
    </mc:Choice>
  </mc:AlternateContent>
  <bookViews>
    <workbookView xWindow="0" yWindow="0" windowWidth="0" windowHeight="0"/>
  </bookViews>
  <sheets>
    <sheet name="Rekapitulace stavby" sheetId="1" r:id="rId1"/>
    <sheet name="C.4 - Oplocení, venkovní ..." sheetId="2" r:id="rId2"/>
    <sheet name="C.4.Sil - SILNOPROUDÁ ELE..." sheetId="3" r:id="rId3"/>
    <sheet name="C.4.Slab - Venkovní trasy..." sheetId="4" r:id="rId4"/>
    <sheet name="05.VON - Vedlejší a ostat..." sheetId="5" r:id="rId5"/>
    <sheet name="Pokyny pro vyplnění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'C.4 - Oplocení, venkovní ...'!$C$92:$K$321</definedName>
    <definedName name="_xlnm.Print_Area" localSheetId="1">'C.4 - Oplocení, venkovní ...'!$C$4:$J$41,'C.4 - Oplocení, venkovní ...'!$C$47:$J$72,'C.4 - Oplocení, venkovní ...'!$C$78:$K$321</definedName>
    <definedName name="_xlnm.Print_Titles" localSheetId="1">'C.4 - Oplocení, venkovní ...'!$92:$92</definedName>
    <definedName name="_xlnm._FilterDatabase" localSheetId="2" hidden="1">'C.4.Sil - SILNOPROUDÁ ELE...'!$C$92:$K$331</definedName>
    <definedName name="_xlnm.Print_Area" localSheetId="2">'C.4.Sil - SILNOPROUDÁ ELE...'!$C$4:$J$41,'C.4.Sil - SILNOPROUDÁ ELE...'!$C$47:$J$72,'C.4.Sil - SILNOPROUDÁ ELE...'!$C$78:$K$331</definedName>
    <definedName name="_xlnm.Print_Titles" localSheetId="2">'C.4.Sil - SILNOPROUDÁ ELE...'!$92:$92</definedName>
    <definedName name="_xlnm._FilterDatabase" localSheetId="3" hidden="1">'C.4.Slab - Venkovní trasy...'!$C$86:$K$145</definedName>
    <definedName name="_xlnm.Print_Area" localSheetId="3">'C.4.Slab - Venkovní trasy...'!$C$4:$J$41,'C.4.Slab - Venkovní trasy...'!$C$47:$J$66,'C.4.Slab - Venkovní trasy...'!$C$72:$K$145</definedName>
    <definedName name="_xlnm.Print_Titles" localSheetId="3">'C.4.Slab - Venkovní trasy...'!$86:$86</definedName>
    <definedName name="_xlnm._FilterDatabase" localSheetId="4" hidden="1">'05.VON - Vedlejší a ostat...'!$C$88:$K$114</definedName>
    <definedName name="_xlnm.Print_Area" localSheetId="4">'05.VON - Vedlejší a ostat...'!$C$4:$J$41,'05.VON - Vedlejší a ostat...'!$C$47:$J$68,'05.VON - Vedlejší a ostat...'!$C$74:$K$114</definedName>
    <definedName name="_xlnm.Print_Titles" localSheetId="4">'05.VON - Vedlejší a ostat...'!$88:$88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9"/>
  <c r="J38"/>
  <c i="1" r="AY59"/>
  <c i="5" r="J37"/>
  <c i="1" r="AX59"/>
  <c i="5"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59"/>
  <c r="J19"/>
  <c r="J14"/>
  <c r="J56"/>
  <c r="E7"/>
  <c r="E50"/>
  <c i="4" r="J39"/>
  <c r="J38"/>
  <c i="1" r="AY58"/>
  <c i="4" r="J37"/>
  <c i="1" r="AX58"/>
  <c i="4"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3" r="J39"/>
  <c r="J38"/>
  <c i="1" r="AY57"/>
  <c i="3" r="J37"/>
  <c i="1" r="AX57"/>
  <c i="3"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2" r="J39"/>
  <c r="J38"/>
  <c i="1" r="AY56"/>
  <c i="2" r="J37"/>
  <c i="1" r="AX56"/>
  <c i="2" r="BI319"/>
  <c r="BH319"/>
  <c r="BG319"/>
  <c r="BF319"/>
  <c r="T319"/>
  <c r="R319"/>
  <c r="P319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59"/>
  <c r="BH259"/>
  <c r="BG259"/>
  <c r="BF259"/>
  <c r="T259"/>
  <c r="R259"/>
  <c r="P259"/>
  <c r="BI252"/>
  <c r="BH252"/>
  <c r="BG252"/>
  <c r="BF252"/>
  <c r="T252"/>
  <c r="R252"/>
  <c r="P252"/>
  <c r="BI245"/>
  <c r="BH245"/>
  <c r="BG245"/>
  <c r="BF245"/>
  <c r="T245"/>
  <c r="R245"/>
  <c r="P245"/>
  <c r="BI242"/>
  <c r="BH242"/>
  <c r="BG242"/>
  <c r="BF242"/>
  <c r="T242"/>
  <c r="R242"/>
  <c r="P242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4"/>
  <c r="BH134"/>
  <c r="BG134"/>
  <c r="BF134"/>
  <c r="T134"/>
  <c r="R134"/>
  <c r="P134"/>
  <c r="BI129"/>
  <c r="BH129"/>
  <c r="BG129"/>
  <c r="BF129"/>
  <c r="T129"/>
  <c r="R129"/>
  <c r="P129"/>
  <c r="BI123"/>
  <c r="BH123"/>
  <c r="BG123"/>
  <c r="BF123"/>
  <c r="T123"/>
  <c r="R123"/>
  <c r="P123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50"/>
  <c i="1" r="L50"/>
  <c r="AM50"/>
  <c r="AM49"/>
  <c r="L49"/>
  <c r="AM47"/>
  <c r="L47"/>
  <c r="L45"/>
  <c r="L44"/>
  <c i="2" r="BK232"/>
  <c r="J277"/>
  <c r="BK178"/>
  <c r="BK188"/>
  <c i="3" r="BK162"/>
  <c r="J188"/>
  <c r="J278"/>
  <c r="J300"/>
  <c r="BK196"/>
  <c r="BK249"/>
  <c r="J140"/>
  <c r="J179"/>
  <c r="BK246"/>
  <c i="4" r="J99"/>
  <c r="BK101"/>
  <c i="5" r="J111"/>
  <c i="2" r="BK245"/>
  <c r="BK267"/>
  <c r="BK252"/>
  <c r="BK101"/>
  <c i="3" r="BK296"/>
  <c r="J181"/>
  <c r="J280"/>
  <c r="J104"/>
  <c r="J208"/>
  <c r="BK302"/>
  <c r="BK257"/>
  <c r="J302"/>
  <c r="J132"/>
  <c r="BK167"/>
  <c i="4" r="BK124"/>
  <c r="BK136"/>
  <c i="2" r="J316"/>
  <c r="J171"/>
  <c r="J182"/>
  <c r="J101"/>
  <c i="3" r="BK264"/>
  <c r="BK274"/>
  <c r="BK242"/>
  <c r="J97"/>
  <c r="BK118"/>
  <c r="J144"/>
  <c r="BK212"/>
  <c r="BK202"/>
  <c r="J210"/>
  <c i="4" r="BK142"/>
  <c r="J97"/>
  <c i="2" r="J156"/>
  <c r="BK219"/>
  <c r="J129"/>
  <c r="BK134"/>
  <c r="J109"/>
  <c i="3" r="BK230"/>
  <c r="J200"/>
  <c r="BK124"/>
  <c r="J142"/>
  <c r="BK324"/>
  <c r="J171"/>
  <c r="J276"/>
  <c r="BK328"/>
  <c r="BK102"/>
  <c i="4" r="BK113"/>
  <c r="BK140"/>
  <c i="5" r="BK100"/>
  <c i="2" r="BK203"/>
  <c r="BK224"/>
  <c i="1" r="AS55"/>
  <c i="3" r="J122"/>
  <c r="J128"/>
  <c r="J264"/>
  <c r="BK282"/>
  <c r="BK132"/>
  <c r="BK142"/>
  <c r="J177"/>
  <c i="4" r="BK95"/>
  <c r="J126"/>
  <c i="5" r="BK96"/>
  <c i="2" r="BK277"/>
  <c r="BK292"/>
  <c r="BK146"/>
  <c r="BK114"/>
  <c r="BK106"/>
  <c i="3" r="J192"/>
  <c r="BK152"/>
  <c r="J296"/>
  <c r="J164"/>
  <c r="BK192"/>
  <c r="BK138"/>
  <c r="BK181"/>
  <c r="J286"/>
  <c r="BK107"/>
  <c i="4" r="BK130"/>
  <c r="BK134"/>
  <c r="J120"/>
  <c i="2" r="BK211"/>
  <c r="J252"/>
  <c r="J216"/>
  <c r="J224"/>
  <c r="BK171"/>
  <c i="3" r="BK236"/>
  <c r="BK251"/>
  <c r="BK298"/>
  <c r="BK95"/>
  <c r="BK228"/>
  <c r="J236"/>
  <c r="J232"/>
  <c r="BK160"/>
  <c r="J186"/>
  <c i="4" r="J132"/>
  <c r="BK89"/>
  <c i="2" r="BK311"/>
  <c r="J319"/>
  <c r="BK182"/>
  <c r="BK109"/>
  <c i="3" r="BK200"/>
  <c r="BK154"/>
  <c r="BK260"/>
  <c r="BK253"/>
  <c r="BK272"/>
  <c r="BK315"/>
  <c r="BK175"/>
  <c r="BK214"/>
  <c r="BK222"/>
  <c i="4" r="BK144"/>
  <c r="BK132"/>
  <c r="J103"/>
  <c i="2" r="BK316"/>
  <c r="J188"/>
  <c r="J230"/>
  <c r="BK237"/>
  <c r="BK141"/>
  <c r="BK156"/>
  <c i="3" r="BK140"/>
  <c r="J169"/>
  <c r="BK270"/>
  <c r="J115"/>
  <c r="BK244"/>
  <c r="J284"/>
  <c r="BK226"/>
  <c r="J290"/>
  <c r="BK330"/>
  <c i="4" r="J109"/>
  <c r="BK120"/>
  <c i="2" r="BK282"/>
  <c r="J146"/>
  <c r="J245"/>
  <c r="J106"/>
  <c i="3" r="J246"/>
  <c r="BK319"/>
  <c r="BK144"/>
  <c r="BK171"/>
  <c r="J249"/>
  <c r="J270"/>
  <c r="J292"/>
  <c r="J110"/>
  <c r="J138"/>
  <c r="J196"/>
  <c i="4" r="BK93"/>
  <c r="J130"/>
  <c i="2" r="BK300"/>
  <c r="J287"/>
  <c r="J198"/>
  <c i="3" r="J310"/>
  <c r="J184"/>
  <c r="BK136"/>
  <c r="J136"/>
  <c r="BK286"/>
  <c r="J113"/>
  <c r="J328"/>
  <c r="BK134"/>
  <c r="BK158"/>
  <c r="BK177"/>
  <c i="4" r="J136"/>
  <c r="J91"/>
  <c r="BK91"/>
  <c i="2" r="J306"/>
  <c r="J227"/>
  <c r="J282"/>
  <c r="BK208"/>
  <c r="BK227"/>
  <c i="3" r="BK292"/>
  <c r="BK115"/>
  <c r="BK130"/>
  <c r="BK146"/>
  <c r="J268"/>
  <c r="J313"/>
  <c r="J298"/>
  <c r="BK122"/>
  <c r="J162"/>
  <c r="J194"/>
  <c i="4" r="J128"/>
  <c r="J93"/>
  <c i="2" r="J300"/>
  <c r="J259"/>
  <c r="J193"/>
  <c i="3" r="BK266"/>
  <c r="J95"/>
  <c r="BK128"/>
  <c r="J282"/>
  <c r="BK110"/>
  <c r="BK194"/>
  <c r="J202"/>
  <c r="J234"/>
  <c r="J212"/>
  <c i="4" r="BK122"/>
  <c r="BK128"/>
  <c r="BK99"/>
  <c i="2" r="BK319"/>
  <c r="J166"/>
  <c r="J141"/>
  <c i="3" r="BK268"/>
  <c r="J330"/>
  <c r="BK190"/>
  <c r="J173"/>
  <c r="J315"/>
  <c r="J124"/>
  <c r="J240"/>
  <c r="BK208"/>
  <c r="BK120"/>
  <c r="BK304"/>
  <c i="4" r="J107"/>
  <c r="J138"/>
  <c i="5" r="J92"/>
  <c i="2" r="BK259"/>
  <c r="BK306"/>
  <c r="BK272"/>
  <c r="J178"/>
  <c r="BK175"/>
  <c i="3" r="BK232"/>
  <c r="J308"/>
  <c r="BK97"/>
  <c r="J130"/>
  <c r="J148"/>
  <c r="J242"/>
  <c r="BK308"/>
  <c r="J146"/>
  <c r="BK156"/>
  <c r="BK184"/>
  <c i="4" r="BK97"/>
  <c r="J118"/>
  <c i="5" r="BK111"/>
  <c i="2" r="J175"/>
  <c r="BK123"/>
  <c r="BK230"/>
  <c r="BK198"/>
  <c i="3" r="J216"/>
  <c r="BK224"/>
  <c r="J214"/>
  <c r="BK262"/>
  <c r="BK278"/>
  <c r="BK310"/>
  <c r="BK126"/>
  <c r="J150"/>
  <c i="4" r="BK126"/>
  <c r="BK103"/>
  <c r="BK111"/>
  <c i="5" r="J107"/>
  <c i="2" r="BK287"/>
  <c r="J151"/>
  <c r="J208"/>
  <c r="J242"/>
  <c i="3" r="J226"/>
  <c r="J262"/>
  <c r="J306"/>
  <c r="J118"/>
  <c r="J156"/>
  <c r="J253"/>
  <c r="J304"/>
  <c r="J154"/>
  <c r="BK198"/>
  <c r="BK188"/>
  <c i="4" r="J101"/>
  <c r="BK105"/>
  <c i="5" r="BK92"/>
  <c i="2" r="J292"/>
  <c r="BK161"/>
  <c r="J134"/>
  <c r="J237"/>
  <c r="BK193"/>
  <c i="3" r="BK179"/>
  <c r="BK234"/>
  <c r="J294"/>
  <c r="BK288"/>
  <c r="J102"/>
  <c r="BK206"/>
  <c r="J251"/>
  <c r="BK313"/>
  <c r="J266"/>
  <c i="4" r="J111"/>
  <c r="J113"/>
  <c r="J105"/>
  <c i="2" r="J311"/>
  <c r="J211"/>
  <c r="J96"/>
  <c i="3" r="J326"/>
  <c r="J126"/>
  <c r="BK164"/>
  <c r="BK255"/>
  <c r="BK290"/>
  <c r="BK300"/>
  <c r="J152"/>
  <c r="BK216"/>
  <c r="BK306"/>
  <c r="BK280"/>
  <c r="J158"/>
  <c i="4" r="J134"/>
  <c r="BK107"/>
  <c i="5" r="J96"/>
  <c i="2" r="BK221"/>
  <c r="J234"/>
  <c r="J267"/>
  <c r="BK166"/>
  <c i="3" r="J244"/>
  <c r="J120"/>
  <c r="J206"/>
  <c r="J220"/>
  <c r="J238"/>
  <c r="BK326"/>
  <c r="BK204"/>
  <c r="J228"/>
  <c r="J224"/>
  <c r="J198"/>
  <c i="4" r="J124"/>
  <c r="J89"/>
  <c r="BK118"/>
  <c i="5" r="BK107"/>
  <c i="2" r="BK234"/>
  <c r="BK242"/>
  <c r="BK216"/>
  <c r="J161"/>
  <c i="3" r="J222"/>
  <c r="J322"/>
  <c r="J319"/>
  <c r="BK317"/>
  <c r="BK218"/>
  <c r="BK276"/>
  <c r="J99"/>
  <c r="BK169"/>
  <c r="J272"/>
  <c r="BK148"/>
  <c r="BK173"/>
  <c i="4" r="J116"/>
  <c r="J144"/>
  <c i="5" r="J104"/>
  <c i="2" r="J114"/>
  <c r="J232"/>
  <c r="BK96"/>
  <c r="J123"/>
  <c i="3" r="J288"/>
  <c r="BK322"/>
  <c r="BK113"/>
  <c r="BK99"/>
  <c r="BK104"/>
  <c r="BK150"/>
  <c r="BK210"/>
  <c r="J175"/>
  <c i="4" r="J95"/>
  <c r="J122"/>
  <c i="5" r="BK104"/>
  <c i="2" r="J272"/>
  <c r="J303"/>
  <c r="J221"/>
  <c i="3" r="J255"/>
  <c r="J160"/>
  <c r="J230"/>
  <c r="J324"/>
  <c r="BK294"/>
  <c r="J107"/>
  <c r="J167"/>
  <c r="J218"/>
  <c r="J274"/>
  <c r="BK284"/>
  <c r="J134"/>
  <c i="4" r="BK116"/>
  <c r="BK109"/>
  <c i="2" r="BK303"/>
  <c r="BK129"/>
  <c r="J219"/>
  <c r="BK151"/>
  <c r="J203"/>
  <c i="3" r="BK240"/>
  <c r="J204"/>
  <c r="BK186"/>
  <c r="J260"/>
  <c r="J257"/>
  <c r="J317"/>
  <c r="J190"/>
  <c r="BK220"/>
  <c r="BK238"/>
  <c i="4" r="BK138"/>
  <c r="J142"/>
  <c r="J140"/>
  <c i="5" r="J100"/>
  <c i="2" l="1" r="T95"/>
  <c r="P187"/>
  <c r="P215"/>
  <c r="P95"/>
  <c r="BK187"/>
  <c r="J187"/>
  <c r="J66"/>
  <c r="BK215"/>
  <c r="J215"/>
  <c r="J67"/>
  <c r="R244"/>
  <c r="P266"/>
  <c r="P299"/>
  <c r="BK95"/>
  <c r="J95"/>
  <c r="J65"/>
  <c r="T187"/>
  <c r="T215"/>
  <c r="P244"/>
  <c r="T244"/>
  <c r="R266"/>
  <c r="T266"/>
  <c r="R299"/>
  <c r="BK315"/>
  <c r="J315"/>
  <c r="J71"/>
  <c r="T315"/>
  <c i="3" r="R94"/>
  <c r="T94"/>
  <c r="BK166"/>
  <c r="J166"/>
  <c r="J66"/>
  <c r="P166"/>
  <c r="R166"/>
  <c r="T166"/>
  <c r="BK248"/>
  <c r="J248"/>
  <c r="J68"/>
  <c r="R259"/>
  <c r="T312"/>
  <c i="4" r="R115"/>
  <c i="3" r="R117"/>
  <c r="R183"/>
  <c r="R248"/>
  <c r="T248"/>
  <c r="BK312"/>
  <c r="J312"/>
  <c r="J70"/>
  <c r="P321"/>
  <c i="4" r="P88"/>
  <c r="P115"/>
  <c i="3" r="BK94"/>
  <c r="T117"/>
  <c r="BK183"/>
  <c r="J183"/>
  <c r="J67"/>
  <c r="P248"/>
  <c r="T259"/>
  <c r="BK321"/>
  <c r="J321"/>
  <c r="J71"/>
  <c i="4" r="BK88"/>
  <c r="J88"/>
  <c r="J64"/>
  <c r="BK115"/>
  <c r="J115"/>
  <c r="J65"/>
  <c i="3" r="P117"/>
  <c r="P183"/>
  <c r="BK259"/>
  <c r="J259"/>
  <c r="J69"/>
  <c r="P312"/>
  <c r="T321"/>
  <c i="4" r="T88"/>
  <c i="5" r="BK91"/>
  <c r="R91"/>
  <c i="2" r="R95"/>
  <c r="R187"/>
  <c r="R215"/>
  <c r="BK244"/>
  <c r="J244"/>
  <c r="J68"/>
  <c r="BK266"/>
  <c r="J266"/>
  <c r="J69"/>
  <c r="BK299"/>
  <c r="J299"/>
  <c r="J70"/>
  <c r="T299"/>
  <c r="P315"/>
  <c r="R315"/>
  <c i="3" r="P94"/>
  <c r="BK117"/>
  <c r="J117"/>
  <c r="J65"/>
  <c r="T183"/>
  <c r="P259"/>
  <c r="R312"/>
  <c r="R321"/>
  <c i="4" r="R88"/>
  <c r="R87"/>
  <c r="T115"/>
  <c i="5" r="P91"/>
  <c r="T91"/>
  <c r="BK103"/>
  <c r="J103"/>
  <c r="J66"/>
  <c r="P103"/>
  <c r="R103"/>
  <c r="T103"/>
  <c i="2" r="E81"/>
  <c i="5" r="BK110"/>
  <c r="J110"/>
  <c r="J67"/>
  <c r="F86"/>
  <c r="J83"/>
  <c r="BE96"/>
  <c r="BE92"/>
  <c r="E77"/>
  <c r="BE100"/>
  <c r="BE104"/>
  <c r="BE107"/>
  <c r="BE111"/>
  <c i="4" r="J81"/>
  <c r="E50"/>
  <c r="BE93"/>
  <c r="BE95"/>
  <c r="BE113"/>
  <c r="BE144"/>
  <c r="BE91"/>
  <c r="BE97"/>
  <c r="BE101"/>
  <c r="BE103"/>
  <c r="BE107"/>
  <c r="BE109"/>
  <c r="BE124"/>
  <c r="BE132"/>
  <c r="F59"/>
  <c r="BE99"/>
  <c r="BE130"/>
  <c r="BE136"/>
  <c r="BE138"/>
  <c r="BE140"/>
  <c r="BE111"/>
  <c r="BE120"/>
  <c r="BE122"/>
  <c r="BE128"/>
  <c i="3" r="J94"/>
  <c r="J64"/>
  <c i="4" r="BE126"/>
  <c r="BE89"/>
  <c r="BE105"/>
  <c r="BE116"/>
  <c r="BE118"/>
  <c r="BE134"/>
  <c r="BE142"/>
  <c i="3" r="BE95"/>
  <c r="BE97"/>
  <c r="BE99"/>
  <c r="BE124"/>
  <c r="BE150"/>
  <c r="BE154"/>
  <c r="BE164"/>
  <c r="BE200"/>
  <c r="BE202"/>
  <c r="BE204"/>
  <c r="BE208"/>
  <c r="BE220"/>
  <c r="BE228"/>
  <c r="BE236"/>
  <c r="BE249"/>
  <c r="BE278"/>
  <c r="BE313"/>
  <c r="BE317"/>
  <c r="E50"/>
  <c r="BE120"/>
  <c r="BE122"/>
  <c r="BE142"/>
  <c r="BE144"/>
  <c r="BE169"/>
  <c r="BE171"/>
  <c r="BE173"/>
  <c r="BE190"/>
  <c r="BE218"/>
  <c r="BE230"/>
  <c r="BE242"/>
  <c r="BE253"/>
  <c r="BE262"/>
  <c r="BE264"/>
  <c r="BE284"/>
  <c r="BE294"/>
  <c r="BE304"/>
  <c r="J56"/>
  <c r="BE192"/>
  <c r="BE194"/>
  <c r="BE198"/>
  <c r="BE222"/>
  <c r="BE238"/>
  <c r="BE255"/>
  <c r="BE270"/>
  <c r="BE274"/>
  <c r="BE276"/>
  <c r="BE280"/>
  <c r="BE300"/>
  <c i="2" r="BK94"/>
  <c r="J94"/>
  <c r="J64"/>
  <c i="3" r="F90"/>
  <c r="BE115"/>
  <c r="BE118"/>
  <c r="BE126"/>
  <c r="BE146"/>
  <c r="BE148"/>
  <c r="BE156"/>
  <c r="BE175"/>
  <c r="BE184"/>
  <c r="BE186"/>
  <c r="BE188"/>
  <c r="BE214"/>
  <c r="BE216"/>
  <c r="BE224"/>
  <c r="BE232"/>
  <c r="BE260"/>
  <c r="BE268"/>
  <c r="BE292"/>
  <c r="BE298"/>
  <c r="BE128"/>
  <c r="BE130"/>
  <c r="BE136"/>
  <c r="BE152"/>
  <c r="BE167"/>
  <c r="BE179"/>
  <c r="BE181"/>
  <c r="BE210"/>
  <c r="BE226"/>
  <c r="BE240"/>
  <c r="BE302"/>
  <c r="BE308"/>
  <c r="BE328"/>
  <c r="BE134"/>
  <c r="BE162"/>
  <c r="BE177"/>
  <c r="BE234"/>
  <c r="BE257"/>
  <c r="BE266"/>
  <c r="BE310"/>
  <c r="BE315"/>
  <c r="BE330"/>
  <c r="BE140"/>
  <c r="BE160"/>
  <c r="BE196"/>
  <c r="BE212"/>
  <c r="BE244"/>
  <c r="BE246"/>
  <c r="BE272"/>
  <c r="BE290"/>
  <c r="BE326"/>
  <c r="BE102"/>
  <c r="BE104"/>
  <c r="BE107"/>
  <c r="BE110"/>
  <c r="BE113"/>
  <c r="BE132"/>
  <c r="BE138"/>
  <c r="BE158"/>
  <c r="BE206"/>
  <c r="BE251"/>
  <c r="BE282"/>
  <c r="BE286"/>
  <c r="BE288"/>
  <c r="BE296"/>
  <c r="BE306"/>
  <c r="BE319"/>
  <c r="BE322"/>
  <c r="BE324"/>
  <c i="2" r="BE272"/>
  <c r="F90"/>
  <c r="BE101"/>
  <c r="BE146"/>
  <c r="J87"/>
  <c r="BE129"/>
  <c r="BE141"/>
  <c r="BE151"/>
  <c r="BE182"/>
  <c r="BE219"/>
  <c r="BE221"/>
  <c r="BE123"/>
  <c r="BE161"/>
  <c r="BE175"/>
  <c r="BE188"/>
  <c r="BE232"/>
  <c r="BE234"/>
  <c r="BE114"/>
  <c r="BE178"/>
  <c r="BE224"/>
  <c r="BE242"/>
  <c r="BE245"/>
  <c r="BE252"/>
  <c r="BE259"/>
  <c r="BE267"/>
  <c r="BE106"/>
  <c r="BE109"/>
  <c r="BE156"/>
  <c r="BE166"/>
  <c r="BE203"/>
  <c r="BE211"/>
  <c r="BE216"/>
  <c r="BE227"/>
  <c r="BE237"/>
  <c r="BE277"/>
  <c r="BE287"/>
  <c r="BE300"/>
  <c r="BE303"/>
  <c r="BE311"/>
  <c r="BE316"/>
  <c r="BE319"/>
  <c r="BE96"/>
  <c r="BE134"/>
  <c r="BE171"/>
  <c r="BE193"/>
  <c r="BE198"/>
  <c r="BE208"/>
  <c r="BE230"/>
  <c r="BE282"/>
  <c r="BE292"/>
  <c r="BE306"/>
  <c r="J36"/>
  <c i="1" r="AW56"/>
  <c i="3" r="F36"/>
  <c i="1" r="BA57"/>
  <c i="5" r="J36"/>
  <c i="1" r="AW59"/>
  <c i="4" r="F38"/>
  <c i="1" r="BC58"/>
  <c i="5" r="F36"/>
  <c i="1" r="BA59"/>
  <c i="2" r="F37"/>
  <c i="1" r="BB56"/>
  <c i="5" r="F39"/>
  <c i="1" r="BD59"/>
  <c i="2" r="F39"/>
  <c i="1" r="BD56"/>
  <c i="3" r="F37"/>
  <c i="1" r="BB57"/>
  <c i="4" r="F37"/>
  <c i="1" r="BB58"/>
  <c i="2" r="F38"/>
  <c i="1" r="BC56"/>
  <c i="2" r="F36"/>
  <c i="1" r="BA56"/>
  <c i="4" r="F39"/>
  <c i="1" r="BD58"/>
  <c i="4" r="F36"/>
  <c i="1" r="BA58"/>
  <c i="5" r="F38"/>
  <c i="1" r="BC59"/>
  <c i="3" r="J36"/>
  <c i="1" r="AW57"/>
  <c i="5" r="F37"/>
  <c i="1" r="BB59"/>
  <c i="4" r="J36"/>
  <c i="1" r="AW58"/>
  <c r="AS54"/>
  <c i="3" r="F38"/>
  <c i="1" r="BC57"/>
  <c i="3" r="F39"/>
  <c i="1" r="BD57"/>
  <c i="5" l="1" r="P90"/>
  <c r="P89"/>
  <c i="1" r="AU59"/>
  <c i="5" r="T90"/>
  <c r="T89"/>
  <c r="R90"/>
  <c r="R89"/>
  <c r="BK90"/>
  <c r="J90"/>
  <c r="J64"/>
  <c i="3" r="P93"/>
  <c i="1" r="AU57"/>
  <c i="3" r="BK93"/>
  <c r="J93"/>
  <c r="J63"/>
  <c r="R93"/>
  <c i="2" r="P94"/>
  <c r="P93"/>
  <c i="1" r="AU56"/>
  <c i="2" r="T94"/>
  <c r="T93"/>
  <c r="R94"/>
  <c r="R93"/>
  <c i="4" r="T87"/>
  <c i="3" r="T93"/>
  <c i="4" r="P87"/>
  <c i="1" r="AU58"/>
  <c i="4" r="BK87"/>
  <c r="J87"/>
  <c i="5" r="J91"/>
  <c r="J65"/>
  <c i="2" r="BK93"/>
  <c r="J93"/>
  <c r="J63"/>
  <c r="F35"/>
  <c i="1" r="AZ56"/>
  <c i="4" r="F35"/>
  <c i="1" r="AZ58"/>
  <c r="BC55"/>
  <c r="BC54"/>
  <c r="AY54"/>
  <c r="BA55"/>
  <c r="BA54"/>
  <c r="W30"/>
  <c i="4" r="J32"/>
  <c i="1" r="AG58"/>
  <c i="3" r="J35"/>
  <c i="1" r="AV57"/>
  <c r="AT57"/>
  <c r="BD55"/>
  <c r="BD54"/>
  <c r="W33"/>
  <c i="2" r="J35"/>
  <c i="1" r="AV56"/>
  <c r="AT56"/>
  <c i="5" r="J35"/>
  <c i="1" r="AV59"/>
  <c r="AT59"/>
  <c i="3" r="F35"/>
  <c i="1" r="AZ57"/>
  <c i="4" r="J35"/>
  <c i="1" r="AV58"/>
  <c r="AT58"/>
  <c r="AN58"/>
  <c i="5" r="F35"/>
  <c i="1" r="AZ59"/>
  <c r="BB55"/>
  <c r="AX55"/>
  <c i="5" l="1" r="BK89"/>
  <c r="J89"/>
  <c i="4" r="J63"/>
  <c r="J41"/>
  <c i="1" r="AU55"/>
  <c r="AU54"/>
  <c i="5" r="J32"/>
  <c i="1" r="AG59"/>
  <c i="2" r="J32"/>
  <c i="1" r="AG56"/>
  <c r="BB54"/>
  <c r="W31"/>
  <c r="AW55"/>
  <c r="AZ55"/>
  <c r="AV55"/>
  <c i="3" r="J32"/>
  <c i="1" r="AG57"/>
  <c r="AY55"/>
  <c r="AW54"/>
  <c r="AK30"/>
  <c r="W32"/>
  <c i="3" l="1" r="J41"/>
  <c i="5" r="J41"/>
  <c r="J63"/>
  <c i="2" r="J41"/>
  <c i="1" r="AN56"/>
  <c r="AN57"/>
  <c r="AN59"/>
  <c r="AG55"/>
  <c r="AG54"/>
  <c r="AK26"/>
  <c r="AX54"/>
  <c r="AZ54"/>
  <c r="AV54"/>
  <c r="AK29"/>
  <c r="AK35"/>
  <c r="AT55"/>
  <c r="AN55"/>
  <c l="1"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<sst xmlns="http://schemas.openxmlformats.org/spreadsheetml/2006/main">
  <si>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</si>
  <si>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</si>
  <si>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</si>
  <si>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</si>
  <si>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</si>
  <si>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{cd0422b5-76f6-47d9-996c-264b2a9bb48d}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</si>
  <si>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</si>
  <si>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</si>
  <si>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</si>
  <si>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</si>
  <si>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</si>
  <si>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</si>
  <si>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</si>
  <si>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</si>
  <si>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21h013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</si>
  <si>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</si>
  <si>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</si>
  <si>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Nejdek, MŠ Lipová - Celková rekonstrukce</t>
  </si>
  <si>
    <t>KSO:</t>
  </si>
  <si>
    <t/>
  </si>
  <si>
    <t>CC-CZ:</t>
  </si>
  <si>
    <t>Místo:</t>
  </si>
  <si>
    <t>Nejdek, ul. Lipová</t>
  </si>
  <si>
    <t>Datum:</t>
  </si>
  <si>
    <t>25. 1. 2021</t>
  </si>
  <si>
    <t>Zadavatel:</t>
  </si>
  <si>
    <t>IČ:</t>
  </si>
  <si>
    <t>Město Nejdek, nám.Karla IV. 239, 362 21 Nejdek</t>
  </si>
  <si>
    <t>DIČ:</t>
  </si>
  <si>
    <t>Uchazeč:</t>
  </si>
  <si>
    <t>Vyplň údaj</t>
  </si>
  <si>
    <t>Projektant:</t>
  </si>
  <si>
    <t>Projektová Kancelář PS, Ing. Irena Pichlová</t>
  </si>
  <si>
    <t>True</t>
  </si>
  <si>
    <t>Zpracovatel:</t>
  </si>
  <si>
    <t>Daniela Hahnová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</si>
  <si>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</si>
  <si>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</si>
  <si>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</si>
  <si>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</si>
  <si>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</si>
  <si>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</si>
  <si>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</si>
  <si>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</si>
  <si>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</si>
  <si>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</si>
  <si>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</si>
  <si>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</si>
  <si>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</si>
  <si>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</si>
  <si>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</si>
  <si>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</si>
  <si>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</si>
  <si>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</si>
  <si>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</si>
  <si>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</si>
  <si>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</si>
  <si>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</si>
  <si>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</si>
  <si>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</si>
  <si>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</si>
  <si>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</si>
  <si>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</si>
  <si>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</si>
  <si>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</si>
  <si>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</si>
  <si>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</si>
  <si>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</si>
  <si>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</si>
  <si>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</si>
  <si>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</si>
  <si>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</si>
  <si>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</si>
  <si>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</si>
  <si>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</si>
  <si>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</si>
  <si>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05</t>
  </si>
  <si>
    <t>Oplocení</t>
  </si>
  <si>
    <t>STA</t>
  </si>
  <si>
    <t>1</t>
  </si>
  <si>
    <t>{cf0ef233-820e-4d51-bcf4-725800a41bf2}</t>
  </si>
  <si>
    <t>2</t>
  </si>
  <si>
    <t>/</t>
  </si>
  <si>
    <t>C.4</t>
  </si>
  <si>
    <t>Oplocení, venkovní IS, terénní úpravy</t>
  </si>
  <si>
    <t>Soupis</t>
  </si>
  <si>
    <t>{472aa5cf-68bf-4822-b9d1-f51e3964f16d}</t>
  </si>
  <si>
    <t>C.4.Sil</t>
  </si>
  <si>
    <t>SILNOPROUDÁ ELEKTROTECHNIKA</t>
  </si>
  <si>
    <t>{897878ea-a20b-4cf7-8b97-7ec528e8fec4}</t>
  </si>
  <si>
    <t>C.4.Slab</t>
  </si>
  <si>
    <t>Venkovní trasy - slaboproud</t>
  </si>
  <si>
    <t>{f36134d5-d675-44cb-9b5f-48a88c7734d5}</t>
  </si>
  <si>
    <t>05.VON</t>
  </si>
  <si>
    <t>Vedlejší a ostatní náklady ( 05 Oploc. )</t>
  </si>
  <si>
    <t>{9358838b-96ed-4ce1-9e90-993580d0673a}</t>
  </si>
  <si>
    <t>KRYCÍ LIST SOUPISU PRACÍ</t>
  </si>
  <si>
    <t>Objekt:</t>
  </si>
  <si>
    <t>05 - Oplocení</t>
  </si>
  <si>
    <t>Soupis:</t>
  </si>
  <si>
    <t>C.4 - Oplocení, venkovní IS, terénní úpravy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</si>
  <si>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</si>
  <si>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</si>
  <si>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</si>
  <si>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</si>
  <si>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</si>
  <si>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</si>
  <si>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</si>
  <si>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</si>
  <si>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</si>
  <si>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</si>
  <si>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</si>
  <si>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</si>
  <si>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</si>
  <si>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</si>
  <si>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</si>
  <si>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</si>
  <si>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</si>
  <si>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</si>
  <si>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</si>
  <si>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</si>
  <si>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</si>
  <si>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</si>
  <si>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</si>
  <si>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</si>
  <si>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</si>
  <si>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</si>
  <si>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</si>
  <si>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</si>
  <si>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</si>
  <si>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</si>
  <si>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</si>
  <si>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</si>
  <si>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</si>
  <si>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</si>
  <si>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2021 01</t>
  </si>
  <si>
    <t>4</t>
  </si>
  <si>
    <t>815943884</t>
  </si>
  <si>
    <t>PP</t>
  </si>
  <si>
    <t>Odstranění křovin a stromů s odstraněním kořenů strojně průměru kmene do 100 mm v rovině nebo ve svahu sklonu terénu do 1:5, při celkové ploše přes 100 do 500 m2</t>
  </si>
  <si>
    <t>Online PSC</t>
  </si>
  <si>
    <t>https://podminky.urs.cz/item/CS_URS_2021_01/111251102</t>
  </si>
  <si>
    <t>VV</t>
  </si>
  <si>
    <t>*kolem pavilonu č.1 a pův. pískoviště - nálety</t>
  </si>
  <si>
    <t>500,0+4,4*4,2</t>
  </si>
  <si>
    <t>119001411</t>
  </si>
  <si>
    <t>Dočasné zajištění potrubí betonového, ŽB nebo kameninového DN do 200 mm</t>
  </si>
  <si>
    <t>m</t>
  </si>
  <si>
    <t>1199863768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</si>
  <si>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do 200 mm</t>
  </si>
  <si>
    <t>https://podminky.urs.cz/item/CS_URS_2021_01/119001411</t>
  </si>
  <si>
    <t xml:space="preserve">*v  okolí zídky, kanalizace dešťová, splašková</t>
  </si>
  <si>
    <t>60,0</t>
  </si>
  <si>
    <t>3</t>
  </si>
  <si>
    <t>119001421</t>
  </si>
  <si>
    <t>Dočasné zajištění kabelů a kabelových tratí ze 3 volně ložených kabelů</t>
  </si>
  <si>
    <t>1525254143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</si>
  <si>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</si>
  <si>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https://podminky.urs.cz/item/CS_URS_2021_01/119001421</t>
  </si>
  <si>
    <t>132212111</t>
  </si>
  <si>
    <t>Hloubení rýh š do 800 mm v soudržných horninách třídy těžitelnosti I, skupiny 3 ručně</t>
  </si>
  <si>
    <t>m3</t>
  </si>
  <si>
    <t>-426857133</t>
  </si>
  <si>
    <t>Hloubení rýh šířky do 800 mm ručně zapažených i nezapažených, s urovnáním dna do předepsaného profilu a spádu v hornině třídy těžitelnosti I skupiny 3 soudržných</t>
  </si>
  <si>
    <t>https://podminky.urs.cz/item/CS_URS_2021_01/132212111</t>
  </si>
  <si>
    <t>*za zídkou - drenáž 60m</t>
  </si>
  <si>
    <t>0,5*(0,8+1,1)/2*60,0</t>
  </si>
  <si>
    <t>5</t>
  </si>
  <si>
    <t>162351103</t>
  </si>
  <si>
    <t>Vodorovné přemístění do 500 m výkopku/sypaniny z horniny třídy těžitelnosti I, skupiny 1 až 3</t>
  </si>
  <si>
    <t>-633749721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</si>
  <si>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</si>
  <si>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https://podminky.urs.cz/item/CS_URS_2021_01/162351103</t>
  </si>
  <si>
    <t>*uložení na pozemku areálu</t>
  </si>
  <si>
    <t>"rýha" 28,5</t>
  </si>
  <si>
    <t>*nové oplocení hl.700mm -jamky</t>
  </si>
  <si>
    <t>"sloupky" 123,5/3,0*0,7*3,14*0,075*0,075</t>
  </si>
  <si>
    <t>*v rozích a cca po 10m -jamky</t>
  </si>
  <si>
    <t>"vzpěry" (3+12)*2*0,7*3,14*0,075*0,075</t>
  </si>
  <si>
    <t>6</t>
  </si>
  <si>
    <t>171251201</t>
  </si>
  <si>
    <t>Uložení sypaniny na skládky nebo meziskládky</t>
  </si>
  <si>
    <t>1257017093</t>
  </si>
  <si>
    <t>Uložení sypaniny na skládky nebo meziskládky bez hutnění s upravením uložené sypaniny do předepsaného tvaru</t>
  </si>
  <si>
    <t>https://podminky.urs.cz/item/CS_URS_2021_01/171251201</t>
  </si>
  <si>
    <t>"jamky" 0,509+0,371</t>
  </si>
  <si>
    <t>7</t>
  </si>
  <si>
    <t>167151101</t>
  </si>
  <si>
    <t>Nakládání výkopku z hornin třídy těžitelnosti I, skupiny 1 až 3 do 100 m3</t>
  </si>
  <si>
    <t>17602773</t>
  </si>
  <si>
    <t>Nakládání, skládání a překládání neulehlého výkopku nebo sypaniny strojně nakládání, množství do 100 m3, z horniny třídy těžitelnosti I, skupiny 1 až 3</t>
  </si>
  <si>
    <t>https://podminky.urs.cz/item/CS_URS_2021_01/167151101</t>
  </si>
  <si>
    <t>"zásyp" 15,577</t>
  </si>
  <si>
    <t xml:space="preserve">" použití pro vyrovnávku plochy"  29,38-15,577</t>
  </si>
  <si>
    <t>8</t>
  </si>
  <si>
    <t>174151101</t>
  </si>
  <si>
    <t>Zásyp jam, šachet rýh nebo kolem objektů sypaninou se zhutněním</t>
  </si>
  <si>
    <t>2079940504</t>
  </si>
  <si>
    <t>Zásyp sypaninou z jakékoliv horniny strojně s uložením výkopku ve vrstvách se zhutněním jam, šachet, rýh nebo kolem objektů v těchto vykopávkách</t>
  </si>
  <si>
    <t>https://podminky.urs.cz/item/CS_URS_2021_01/174151101</t>
  </si>
  <si>
    <t>"odkop" 28,5</t>
  </si>
  <si>
    <t>"lože beton" -0,5*0,1*60,0</t>
  </si>
  <si>
    <t>"drenáž" -3,14*0,07*0,07*60,0</t>
  </si>
  <si>
    <t>"štp" -0,5*0,3*60,0</t>
  </si>
  <si>
    <t>9</t>
  </si>
  <si>
    <t>181951112</t>
  </si>
  <si>
    <t>Úprava pláně v hornině třídy těžitelnosti I, skupiny 1 až 3 se zhutněním strojně</t>
  </si>
  <si>
    <t>-698226280</t>
  </si>
  <si>
    <t>Úprava pláně vyrovnáním výškových rozdílů strojně v hornině třídy těžitelnosti I, skupiny 1 až 3 se zhutněním</t>
  </si>
  <si>
    <t>https://podminky.urs.cz/item/CS_URS_2021_01/181951112</t>
  </si>
  <si>
    <t>*regenerace trávníku kolem pavilonu č.1</t>
  </si>
  <si>
    <t>500,0</t>
  </si>
  <si>
    <t>10</t>
  </si>
  <si>
    <t>181351103</t>
  </si>
  <si>
    <t>Rozprostření ornice tl vrstvy do 200 mm pl do 500 m2 v rovině nebo ve svahu do 1:5 strojně</t>
  </si>
  <si>
    <t>-2088346969</t>
  </si>
  <si>
    <t>Rozprostření a urovnání ornice v rovině nebo ve svahu sklonu do 1:5 strojně při souvislé ploše přes 100 do 500 m2, tl. vrstvy do 200 mm</t>
  </si>
  <si>
    <t>https://podminky.urs.cz/item/CS_URS_2021_01/181351103</t>
  </si>
  <si>
    <t>11</t>
  </si>
  <si>
    <t>M</t>
  </si>
  <si>
    <t>10364100</t>
  </si>
  <si>
    <t>zemina pro terénní úpravy - tříděná</t>
  </si>
  <si>
    <t>t</t>
  </si>
  <si>
    <t>-1579271127</t>
  </si>
  <si>
    <t>https://podminky.urs.cz/item/CS_URS_2021_01/10364100</t>
  </si>
  <si>
    <t>500,0*0,1*2</t>
  </si>
  <si>
    <t>12</t>
  </si>
  <si>
    <t>181411121</t>
  </si>
  <si>
    <t>Založení lučního trávníku výsevem plochy do 1000 m2 v rovině a ve svahu do 1:5</t>
  </si>
  <si>
    <t>1644308605</t>
  </si>
  <si>
    <t>Založení trávníku na půdě předem připravené plochy do 1000 m2 výsevem včetně utažení lučního v rovině nebo na svahu do 1:5</t>
  </si>
  <si>
    <t>https://podminky.urs.cz/item/CS_URS_2021_01/181411121</t>
  </si>
  <si>
    <t>13</t>
  </si>
  <si>
    <t>00572470</t>
  </si>
  <si>
    <t>osivo směs travní univerzál</t>
  </si>
  <si>
    <t>kg</t>
  </si>
  <si>
    <t>-331140396</t>
  </si>
  <si>
    <t>https://podminky.urs.cz/item/CS_URS_2021_01/00572470</t>
  </si>
  <si>
    <t>500*0,02 'Přepočtené koeficientem množství</t>
  </si>
  <si>
    <t>14</t>
  </si>
  <si>
    <t>181411131</t>
  </si>
  <si>
    <t>Založení parkového trávníku výsevem plochy do 1000 m2 v rovině a ve svahu do 1:5</t>
  </si>
  <si>
    <t>-508662607</t>
  </si>
  <si>
    <t>Založení trávníku na půdě předem připravené plochy do 1000 m2 výsevem včetně utažení parkového v rovině nebo na svahu do 1:5</t>
  </si>
  <si>
    <t>https://podminky.urs.cz/item/CS_URS_2021_01/181411131</t>
  </si>
  <si>
    <t>00572410</t>
  </si>
  <si>
    <t>osivo směs travní parková</t>
  </si>
  <si>
    <t>-826326550</t>
  </si>
  <si>
    <t>https://podminky.urs.cz/item/CS_URS_2021_01/00572410</t>
  </si>
  <si>
    <t>16</t>
  </si>
  <si>
    <t>185803111</t>
  </si>
  <si>
    <t>Ošetření trávníku shrabáním v rovině a svahu do 1:5</t>
  </si>
  <si>
    <t>389282845</t>
  </si>
  <si>
    <t>Ošetření trávníku jednorázové v rovině nebo na svahu do 1:5</t>
  </si>
  <si>
    <t>https://podminky.urs.cz/item/CS_URS_2021_01/185803111</t>
  </si>
  <si>
    <t>17</t>
  </si>
  <si>
    <t>185851121</t>
  </si>
  <si>
    <t>Dovoz vody pro zálivku rostlin za vzdálenost do 1000 m</t>
  </si>
  <si>
    <t>-1065541809</t>
  </si>
  <si>
    <t>Dovoz vody pro zálivku rostlin na vzdálenost do 1000 m</t>
  </si>
  <si>
    <t>https://podminky.urs.cz/item/CS_URS_2021_01/185851121</t>
  </si>
  <si>
    <t>500*0,025</t>
  </si>
  <si>
    <t>18</t>
  </si>
  <si>
    <t>131151343</t>
  </si>
  <si>
    <t>Vrtání jamek pro plotové sloupky D do 300 mm - strojně</t>
  </si>
  <si>
    <t>-872720715</t>
  </si>
  <si>
    <t>Vrtání jamek strojně průměru přes 200 do 300 mm</t>
  </si>
  <si>
    <t>https://podminky.urs.cz/item/CS_URS_2021_01/131151343</t>
  </si>
  <si>
    <t>*nové oplocení hl.800mm</t>
  </si>
  <si>
    <t>"sloupky" 51*0,8</t>
  </si>
  <si>
    <t>Zakládání</t>
  </si>
  <si>
    <t>19</t>
  </si>
  <si>
    <t>212312111</t>
  </si>
  <si>
    <t>Lože pro trativody z betonu prostého</t>
  </si>
  <si>
    <t>-1268644092</t>
  </si>
  <si>
    <t>https://podminky.urs.cz/item/CS_URS_2021_01/212312111</t>
  </si>
  <si>
    <t>*za zídkou - ve spádu, rýha pro uložení drenáže</t>
  </si>
  <si>
    <t>0,5*0,1*60,0</t>
  </si>
  <si>
    <t>20</t>
  </si>
  <si>
    <t>212755214</t>
  </si>
  <si>
    <t>Trativody z drenážních trubek plastových flexibilních D 100 mm bez lože</t>
  </si>
  <si>
    <t>206566212</t>
  </si>
  <si>
    <t>Trativody bez lože z drenážních trubek plastových flexibilních D 100 mm</t>
  </si>
  <si>
    <t>https://podminky.urs.cz/item/CS_URS_2021_01/212755214</t>
  </si>
  <si>
    <t>*za zídkou - systém roura v rouře (drenáž)</t>
  </si>
  <si>
    <t>212750133</t>
  </si>
  <si>
    <t>Trativod z drenážních trubek PVC-U SN 4 neperforovaná včetně lože otevřený výkop DN 160 pro budovy plocha pro vtékání vody min. 80 cm2/m</t>
  </si>
  <si>
    <t>-108180340</t>
  </si>
  <si>
    <t>Trativody z drenážních a melioračních trubek pro budovy se zřízením štěrkového lože pod trubky a s jejich obsypem v otevřeném výkopu trubka tyčová PVC-U plocha pro vtékání vody min. 80 cm2/m SN 4 neperforovaná DN 160</t>
  </si>
  <si>
    <t>https://podminky.urs.cz/item/CS_URS_2021_01/212750133</t>
  </si>
  <si>
    <t>*za zídkou - systém roura v rouře (drenáž) DN 140</t>
  </si>
  <si>
    <t>22</t>
  </si>
  <si>
    <t>213141111</t>
  </si>
  <si>
    <t>Zřízení vrstvy z geotextilie v rovině nebo ve sklonu do 1:5 š do 3 m</t>
  </si>
  <si>
    <t>1019641420</t>
  </si>
  <si>
    <t>Zřízení vrstvy z geotextilie filtrační, separační, odvodňovací, ochranné, výztužné nebo protierozní v rovině nebo ve sklonu do 1:5, šířky do 3 m</t>
  </si>
  <si>
    <t>https://podminky.urs.cz/item/CS_URS_2021_01/213141111</t>
  </si>
  <si>
    <t>1,0*60,0</t>
  </si>
  <si>
    <t>23</t>
  </si>
  <si>
    <t>2615261100</t>
  </si>
  <si>
    <t>FILTEK 300 g/m2 netkaná geotextilie (role/100m2) tavený</t>
  </si>
  <si>
    <t>441270852</t>
  </si>
  <si>
    <t>60*1,1845 'Přepočtené koeficientem množství</t>
  </si>
  <si>
    <t>24</t>
  </si>
  <si>
    <t>275313511</t>
  </si>
  <si>
    <t>Základové patky z betonu tř. C 12/15</t>
  </si>
  <si>
    <t>1351460103</t>
  </si>
  <si>
    <t>Základy z betonu prostého patky a bloky z betonu kamenem neprokládaného tř. C 12/15</t>
  </si>
  <si>
    <t>https://podminky.urs.cz/item/CS_URS_2021_01/275313511</t>
  </si>
  <si>
    <t>" patky sloupky" 3,14*0,115*0,115*0,8*51</t>
  </si>
  <si>
    <t>Svislé a kompletní konstrukce</t>
  </si>
  <si>
    <t>25</t>
  </si>
  <si>
    <t>348121221</t>
  </si>
  <si>
    <t>Osazení podhrabových desek délky do 3 m na ocelové plotové sloupky</t>
  </si>
  <si>
    <t>kus</t>
  </si>
  <si>
    <t>-445428252</t>
  </si>
  <si>
    <t>Osazení podhrabových desek na ocelové sloupky, délky desek přes 2 do 3 m</t>
  </si>
  <si>
    <t>https://podminky.urs.cz/item/CS_URS_2021_01/348121221</t>
  </si>
  <si>
    <t>26</t>
  </si>
  <si>
    <t>4500027401</t>
  </si>
  <si>
    <t>Deska podhrabová PVC 2450×200×50 mm</t>
  </si>
  <si>
    <t>360400803</t>
  </si>
  <si>
    <t>27</t>
  </si>
  <si>
    <t>59232551</t>
  </si>
  <si>
    <t>držák podhrabové desky typ U výšky 200mm koncový povrchová úprava žárový zinek</t>
  </si>
  <si>
    <t>-1176899059</t>
  </si>
  <si>
    <t>https://podminky.urs.cz/item/CS_URS_2021_01/59232551</t>
  </si>
  <si>
    <t>28</t>
  </si>
  <si>
    <t>309370R1</t>
  </si>
  <si>
    <t>šroub samovrtný TEX DIN 7504-P 6,3x32mm</t>
  </si>
  <si>
    <t>100 kus</t>
  </si>
  <si>
    <t>-903444659</t>
  </si>
  <si>
    <t>110/100</t>
  </si>
  <si>
    <t>29</t>
  </si>
  <si>
    <t>338171123</t>
  </si>
  <si>
    <t>Osazování sloupků a vzpěr plotových ocelových v do 2,60 m se zabetonováním</t>
  </si>
  <si>
    <t>1854386495</t>
  </si>
  <si>
    <t>Montáž sloupků a vzpěr plotových ocelových trubkových nebo profilovaných výšky do 2,60 m se zabetonováním do 0,08 m3 do připravených jamek</t>
  </si>
  <si>
    <t>https://podminky.urs.cz/item/CS_URS_2021_01/338171123</t>
  </si>
  <si>
    <t>30</t>
  </si>
  <si>
    <t>5534215R1</t>
  </si>
  <si>
    <t>plotový sloupek pro svařované panely profilovaný 60x60mm dl 2,4m povrchová úprava PVC zelená</t>
  </si>
  <si>
    <t>-87814281</t>
  </si>
  <si>
    <t>31</t>
  </si>
  <si>
    <t>45021019R1</t>
  </si>
  <si>
    <t>Příchytka z PVC k uchycení plotového panelu 3D na sloupek 60x60 mm</t>
  </si>
  <si>
    <t>-226421380</t>
  </si>
  <si>
    <t>32</t>
  </si>
  <si>
    <t>309022R1</t>
  </si>
  <si>
    <t>šroub metrický DIN 931 8.8 BZ M6x40mm imbus k panelům</t>
  </si>
  <si>
    <t>699273300</t>
  </si>
  <si>
    <t>210/100</t>
  </si>
  <si>
    <t>33</t>
  </si>
  <si>
    <t>348171149</t>
  </si>
  <si>
    <t>Montáž panelového svařovaného oplocení výšky přes 2,0 do 2,5 m</t>
  </si>
  <si>
    <t>-833513052</t>
  </si>
  <si>
    <t>Montáž oplocení z dílců kovových panelových svařovaných, na ocelové profilované sloupky, výšky přes 2,0 do 2,5 m</t>
  </si>
  <si>
    <t>https://podminky.urs.cz/item/CS_URS_2021_01/348171149</t>
  </si>
  <si>
    <t xml:space="preserve">*nové oplocení </t>
  </si>
  <si>
    <t>123,5</t>
  </si>
  <si>
    <t>34</t>
  </si>
  <si>
    <t>4502101620</t>
  </si>
  <si>
    <t>Plotový svařovaný panel 3D 1530 x 2500 mm z pozinkovaných drátů s PVC vrstvou</t>
  </si>
  <si>
    <t>305589276</t>
  </si>
  <si>
    <t>Úpravy povrchů, podlahy a osazování výplní</t>
  </si>
  <si>
    <t>35</t>
  </si>
  <si>
    <t>622335102</t>
  </si>
  <si>
    <t>Oprava cementové hladké omítky vnějších stěn v rozsahu do 30%</t>
  </si>
  <si>
    <t>484192422</t>
  </si>
  <si>
    <t>Oprava cementové omítky vnějších ploch hladké stěn, v rozsahu opravované plochy přes 10 do 30%</t>
  </si>
  <si>
    <t>https://podminky.urs.cz/item/CS_URS_2021_01/622335102</t>
  </si>
  <si>
    <t>* koruna zídky 500x60mm</t>
  </si>
  <si>
    <t>60,0*(0,5+0,06*2)</t>
  </si>
  <si>
    <t>* zídka v.1000mm</t>
  </si>
  <si>
    <t>(60,0*1,0+1,0*0,4)*2</t>
  </si>
  <si>
    <t>36</t>
  </si>
  <si>
    <t>628195001</t>
  </si>
  <si>
    <t>Očištění zdiva nebo betonu zdí a valů před započetím oprav ručně</t>
  </si>
  <si>
    <t>-304760833</t>
  </si>
  <si>
    <t>https://podminky.urs.cz/item/CS_URS_2021_01/628195001</t>
  </si>
  <si>
    <t>P</t>
  </si>
  <si>
    <t>Poznámka k položce:_x000d_
dočištění 30%</t>
  </si>
  <si>
    <t>120,8*0,3 'Přepočtené koeficientem množství</t>
  </si>
  <si>
    <t>37</t>
  </si>
  <si>
    <t>629995101</t>
  </si>
  <si>
    <t>Očištění vnějších ploch tlakovou vodou</t>
  </si>
  <si>
    <t>-1239502872</t>
  </si>
  <si>
    <t>Očištění vnějších ploch tlakovou vodou omytím</t>
  </si>
  <si>
    <t>https://podminky.urs.cz/item/CS_URS_2021_01/629995101</t>
  </si>
  <si>
    <t>Ostatní konstrukce a práce, bourání</t>
  </si>
  <si>
    <t>38</t>
  </si>
  <si>
    <t>938111111</t>
  </si>
  <si>
    <t>Čištění zdiva opěr, pilířů, křídel od mechu a jiné vegetace</t>
  </si>
  <si>
    <t>145889285</t>
  </si>
  <si>
    <t>https://podminky.urs.cz/item/CS_URS_2021_01/938111111</t>
  </si>
  <si>
    <t>39</t>
  </si>
  <si>
    <t>938902311</t>
  </si>
  <si>
    <t>Čištění rigolů strojně při tl. nánosu do 100 mm</t>
  </si>
  <si>
    <t>-902569076</t>
  </si>
  <si>
    <t>Čištění rigolů komunikací s odstraněním travnatého porostu nebo nánosu s naložením na dopravní prostředek nebo s přemístěním na hromady na vzdálenost do 20 m strojně při tl. nánosu do 100 mm</t>
  </si>
  <si>
    <t>https://podminky.urs.cz/item/CS_URS_2021_01/938902311</t>
  </si>
  <si>
    <t>*bet.žlabovky od začátku zídky až po nové žlabovky u hosp.pavilonu</t>
  </si>
  <si>
    <t>136,0</t>
  </si>
  <si>
    <t>40</t>
  </si>
  <si>
    <t>962042321</t>
  </si>
  <si>
    <t>Bourání zdiva nadzákladového z betonu prostého přes 1 m3</t>
  </si>
  <si>
    <t>-868600113</t>
  </si>
  <si>
    <t>Bourání zdiva z betonu prostého nadzákladového objemu přes 1 m3</t>
  </si>
  <si>
    <t>https://podminky.urs.cz/item/CS_URS_2021_01/962042321</t>
  </si>
  <si>
    <t>*pískoviště v.300mm tl.200mm</t>
  </si>
  <si>
    <t>0,3*0,2*(4,4+4,2)*2</t>
  </si>
  <si>
    <t>41</t>
  </si>
  <si>
    <t>966071711</t>
  </si>
  <si>
    <t>Bourání sloupků a vzpěr plotových ocelových do 2,5 m zabetonovaných</t>
  </si>
  <si>
    <t>1702632755</t>
  </si>
  <si>
    <t>Bourání plotových sloupků a vzpěr ocelových trubkových nebo profilovaných výšky do 2,50 m zabetonovaných</t>
  </si>
  <si>
    <t>https://podminky.urs.cz/item/CS_URS_2021_01/966071711</t>
  </si>
  <si>
    <t>*kolem pavilonu č.1</t>
  </si>
  <si>
    <t>65,7/2,5</t>
  </si>
  <si>
    <t>42</t>
  </si>
  <si>
    <t>966071822</t>
  </si>
  <si>
    <t>Rozebrání oplocení z drátěného pletiva se čtvercovými oky výšky do 2,0 m</t>
  </si>
  <si>
    <t>1316466374</t>
  </si>
  <si>
    <t>Rozebrání oplocení z pletiva drátěného se čtvercovými oky, výšky přes 1,6 do 2,0 m</t>
  </si>
  <si>
    <t>https://podminky.urs.cz/item/CS_URS_2021_01/966071822</t>
  </si>
  <si>
    <t>65,7</t>
  </si>
  <si>
    <t>43</t>
  </si>
  <si>
    <t>978036141</t>
  </si>
  <si>
    <t>Otlučení (osekání) cementových omítek vnějších ploch v rozsahu do 30 %</t>
  </si>
  <si>
    <t>840965350</t>
  </si>
  <si>
    <t>Otlučení cementových omítek vnějších ploch s vyškrabáním spar zdiva a s očištěním povrchu, v rozsahu přes 20 do 30 %</t>
  </si>
  <si>
    <t>https://podminky.urs.cz/item/CS_URS_2021_01/978036141</t>
  </si>
  <si>
    <t>997</t>
  </si>
  <si>
    <t>Přesun sutě</t>
  </si>
  <si>
    <t>44</t>
  </si>
  <si>
    <t>997221000R</t>
  </si>
  <si>
    <t xml:space="preserve">Poplatek za uložení na skládce  - sběrný dvůr - kov</t>
  </si>
  <si>
    <t>-393614258</t>
  </si>
  <si>
    <t>Poplatek za uložení na skládce - sběrný dvůr - kov</t>
  </si>
  <si>
    <t>"pův. oplocení" -4,499</t>
  </si>
  <si>
    <t>45</t>
  </si>
  <si>
    <t>997221571</t>
  </si>
  <si>
    <t>Vodorovná doprava vybouraných hmot do 1 km</t>
  </si>
  <si>
    <t>-119416634</t>
  </si>
  <si>
    <t>Vodorovná doprava vybouraných hmot bez naložení, ale se složením a s hrubým urovnáním na vzdálenost do 1 km</t>
  </si>
  <si>
    <t>https://podminky.urs.cz/item/CS_URS_2021_01/997221571</t>
  </si>
  <si>
    <t>46</t>
  </si>
  <si>
    <t>997221579</t>
  </si>
  <si>
    <t>Příplatek ZKD 1 km u vodorovné dopravy vybouraných hmot</t>
  </si>
  <si>
    <t>457278474</t>
  </si>
  <si>
    <t>Vodorovná doprava vybouraných hmot bez naložení, ale se složením a s hrubým urovnáním na vzdálenost Příplatek k ceně za každý další i započatý 1 km přes 1 km</t>
  </si>
  <si>
    <t>https://podminky.urs.cz/item/CS_URS_2021_01/997221579</t>
  </si>
  <si>
    <t>Poznámka k položce:_x000d_
celkem 15Km</t>
  </si>
  <si>
    <t>21,005*14 'Přepočtené koeficientem množství</t>
  </si>
  <si>
    <t>47</t>
  </si>
  <si>
    <t>997221615</t>
  </si>
  <si>
    <t>Poplatek za uložení na skládce (skládkovné) stavebního odpadu betonového kód odpadu 17 01 01</t>
  </si>
  <si>
    <t>1919907608</t>
  </si>
  <si>
    <t>Poplatek za uložení stavebního odpadu na skládce (skládkovné) z prostého betonu zatříděného do Katalogu odpadů pod kódem 17 01 01</t>
  </si>
  <si>
    <t>https://podminky.urs.cz/item/CS_URS_2021_01/997221615</t>
  </si>
  <si>
    <t>21,005-4,499</t>
  </si>
  <si>
    <t>998</t>
  </si>
  <si>
    <t>Přesun hmot</t>
  </si>
  <si>
    <t>48</t>
  </si>
  <si>
    <t>998232110</t>
  </si>
  <si>
    <t>Přesun hmot pro oplocení zděné z cihel nebo tvárnic v do 3 m</t>
  </si>
  <si>
    <t>-2075468234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</si>
  <si>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</si>
  <si>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https://podminky.urs.cz/item/CS_URS_2021_01/998232110</t>
  </si>
  <si>
    <t>49</t>
  </si>
  <si>
    <t>998232121</t>
  </si>
  <si>
    <t>Příplatek k přesunu hmot pro oplocení zděné za zvětšený přesun do 1000 m</t>
  </si>
  <si>
    <t>-1258483856</t>
  </si>
  <si>
    <t>Přesun hmot pro oplocení se svislou nosnou konstrukcí zděnou z cihel, tvárnic, bloků, popř. kovovou nebo dřevěnou Příplatek k ceně za zvětšený přesun přes vymezenou největší dopravní vzdálenost do 1000 m</t>
  </si>
  <si>
    <t>https://podminky.urs.cz/item/CS_URS_2021_01/998232121</t>
  </si>
  <si>
    <t>C.4.Sil - SILNOPROUDÁ ELEKTROTECHNIKA</t>
  </si>
  <si>
    <t>D1 - Dodávky zařízení</t>
  </si>
  <si>
    <t>D2 - Materiál elektromontážní</t>
  </si>
  <si>
    <t>D3 - Materiál zemní+stavební</t>
  </si>
  <si>
    <t>D4 - Elektromontáže</t>
  </si>
  <si>
    <t>D5 - Demontáže</t>
  </si>
  <si>
    <t>D6 - Zemní práce</t>
  </si>
  <si>
    <t xml:space="preserve">D7 - Ostatní náklady </t>
  </si>
  <si>
    <t>D8 - Ostatní náklady - VRN</t>
  </si>
  <si>
    <t>D1</t>
  </si>
  <si>
    <t>Dodávky zařízení</t>
  </si>
  <si>
    <t>000560015</t>
  </si>
  <si>
    <t>stožár osvětlov.bezpatic.2-stupň.5m 133/60 žárZn</t>
  </si>
  <si>
    <t>ks</t>
  </si>
  <si>
    <t>10.212.18</t>
  </si>
  <si>
    <t>Ochranná manžeta plastová na prům.stož.133mm</t>
  </si>
  <si>
    <t>KS</t>
  </si>
  <si>
    <t>000530411</t>
  </si>
  <si>
    <t>svítidlo 8LED 14W/500mA,IP66,CLO,na</t>
  </si>
  <si>
    <t>Poznámka k položce:_x000d_
prům.60mm,přepěť.ochrana 6kV</t>
  </si>
  <si>
    <t>000574111</t>
  </si>
  <si>
    <t>výložník osvětlovací lomený 300mm žárZn pr.60mm</t>
  </si>
  <si>
    <t>000574124</t>
  </si>
  <si>
    <t>výložník osvětlovací lomený dvojitý 300mm</t>
  </si>
  <si>
    <t>Poznámka k položce:_x000d_
180st.pr.60mm žárZn</t>
  </si>
  <si>
    <t>000721211</t>
  </si>
  <si>
    <t>Přípojková skříň přípojková 1 sada do</t>
  </si>
  <si>
    <t>Poznámka k položce:_x000d_
160A,IP44,320x600x220mm do výklenku</t>
  </si>
  <si>
    <t>000721212</t>
  </si>
  <si>
    <t>Přípojková skříň plast.2 sady do</t>
  </si>
  <si>
    <t>Pol115</t>
  </si>
  <si>
    <t>Doprava dodávek</t>
  </si>
  <si>
    <t>kpl.</t>
  </si>
  <si>
    <t>-655032285</t>
  </si>
  <si>
    <t>Doprava dodávek 3,6%</t>
  </si>
  <si>
    <t>Pol116</t>
  </si>
  <si>
    <t>Přesun dodávek</t>
  </si>
  <si>
    <t>-1458759461</t>
  </si>
  <si>
    <t>Přesun dodávek 1,0%</t>
  </si>
  <si>
    <t>D2</t>
  </si>
  <si>
    <t>Materiál elektromontážní</t>
  </si>
  <si>
    <t>000579227</t>
  </si>
  <si>
    <t>stožárová výzbroj SR722-14/N,IP20</t>
  </si>
  <si>
    <t>10.081.82</t>
  </si>
  <si>
    <t>Pojistka E14/6A</t>
  </si>
  <si>
    <t>000579207</t>
  </si>
  <si>
    <t>stožárová výzbroj SR721-14/N,IP20</t>
  </si>
  <si>
    <t>11.118.14</t>
  </si>
  <si>
    <t>Zásuvka nástěn.230V/16A,IP67 blokováno vypínačem</t>
  </si>
  <si>
    <t>000433166</t>
  </si>
  <si>
    <t>pojistková patrona PNA000(-160A)gG</t>
  </si>
  <si>
    <t>000433163</t>
  </si>
  <si>
    <t>pojistková patrona PNA000 80AgG</t>
  </si>
  <si>
    <t>000433163.1</t>
  </si>
  <si>
    <t>pojistková patrona PNA000 63AgG</t>
  </si>
  <si>
    <t>000433163.2</t>
  </si>
  <si>
    <t>pojistková patrona PNA000 32AgG</t>
  </si>
  <si>
    <t>000322122</t>
  </si>
  <si>
    <t>trubka PVC tuhá střední namáhání prům.16</t>
  </si>
  <si>
    <t>000322172</t>
  </si>
  <si>
    <t>příchytka tuhé trubky PVC pr.16</t>
  </si>
  <si>
    <t>000295772</t>
  </si>
  <si>
    <t>svorka připojovací SP 1šroub nerez</t>
  </si>
  <si>
    <t>000297853</t>
  </si>
  <si>
    <t>kříž svorka nerez pro pr7-10/7-10mm</t>
  </si>
  <si>
    <t>000295011</t>
  </si>
  <si>
    <t>vedení FeZn pr.10mm(0,63kg/m)</t>
  </si>
  <si>
    <t>000101214</t>
  </si>
  <si>
    <t>kabel 1kV CYKY-J 3x70+50</t>
  </si>
  <si>
    <t>000101210</t>
  </si>
  <si>
    <t>kabel CYKY-J 4x16</t>
  </si>
  <si>
    <t>000101306</t>
  </si>
  <si>
    <t>kabel CYKY-J 5x2,5</t>
  </si>
  <si>
    <t>50</t>
  </si>
  <si>
    <t>000101106</t>
  </si>
  <si>
    <t>kabel CYKY-J 3x2,5</t>
  </si>
  <si>
    <t>52</t>
  </si>
  <si>
    <t>000101105</t>
  </si>
  <si>
    <t>kabel CYKY-J 3x1,5</t>
  </si>
  <si>
    <t>54</t>
  </si>
  <si>
    <t>000321503</t>
  </si>
  <si>
    <t>roura korugovaná pr.75/61mm</t>
  </si>
  <si>
    <t>56</t>
  </si>
  <si>
    <t>000321500</t>
  </si>
  <si>
    <t>roura korugovaná pr.40/32mm</t>
  </si>
  <si>
    <t>58</t>
  </si>
  <si>
    <t>000046613</t>
  </si>
  <si>
    <t>chránička optického kabelu prům.40</t>
  </si>
  <si>
    <t>60</t>
  </si>
  <si>
    <t>Pol198</t>
  </si>
  <si>
    <t>Podružný materiál</t>
  </si>
  <si>
    <t>1173099884</t>
  </si>
  <si>
    <t>Podružný materiál 3%</t>
  </si>
  <si>
    <t>Pol199</t>
  </si>
  <si>
    <t>Prořez</t>
  </si>
  <si>
    <t>804902156</t>
  </si>
  <si>
    <t>Prořez 5%</t>
  </si>
  <si>
    <t>D3</t>
  </si>
  <si>
    <t>Materiál zemní+stavební</t>
  </si>
  <si>
    <t>000046134</t>
  </si>
  <si>
    <t>beton B13,5</t>
  </si>
  <si>
    <t>62</t>
  </si>
  <si>
    <t>000046452</t>
  </si>
  <si>
    <t>stožárové pouzdro plast SP250/1000</t>
  </si>
  <si>
    <t>64</t>
  </si>
  <si>
    <t>000046114</t>
  </si>
  <si>
    <t>písek kopaný 0-2mm</t>
  </si>
  <si>
    <t>66</t>
  </si>
  <si>
    <t>000046383</t>
  </si>
  <si>
    <t>výstražná fólie šířka 0,34m</t>
  </si>
  <si>
    <t>68</t>
  </si>
  <si>
    <t>70</t>
  </si>
  <si>
    <t>72</t>
  </si>
  <si>
    <t>74</t>
  </si>
  <si>
    <t>76</t>
  </si>
  <si>
    <t>D4</t>
  </si>
  <si>
    <t>Elektromontáže</t>
  </si>
  <si>
    <t>210204002</t>
  </si>
  <si>
    <t>stožár osvětlovací sadový ocelový</t>
  </si>
  <si>
    <t>78</t>
  </si>
  <si>
    <t>210202103</t>
  </si>
  <si>
    <t>svítidlo LED venkovní na výložník</t>
  </si>
  <si>
    <t>80</t>
  </si>
  <si>
    <t>210204103</t>
  </si>
  <si>
    <t>výložník na stožár 1-ramenný do 35kg</t>
  </si>
  <si>
    <t>82</t>
  </si>
  <si>
    <t>210204105</t>
  </si>
  <si>
    <t>výložník na stožár 2-ramenný do 70kg</t>
  </si>
  <si>
    <t>84</t>
  </si>
  <si>
    <t>210204202</t>
  </si>
  <si>
    <t>elektrovýzbroj stožárů pro 2 okruhy</t>
  </si>
  <si>
    <t>86</t>
  </si>
  <si>
    <t>210204201</t>
  </si>
  <si>
    <t>elektrovýzbroj stožárů pro 1 okruh</t>
  </si>
  <si>
    <t>88</t>
  </si>
  <si>
    <t>210111031</t>
  </si>
  <si>
    <t>zásuvka nástěnná od IP.2 vč.zapojení 2P+Z ve skříňce</t>
  </si>
  <si>
    <t>90</t>
  </si>
  <si>
    <t>210191511</t>
  </si>
  <si>
    <t>kabelová skříň plast SPP0-SPP9 /osazení bez ukonč.</t>
  </si>
  <si>
    <t>92</t>
  </si>
  <si>
    <t>94</t>
  </si>
  <si>
    <t>51</t>
  </si>
  <si>
    <t>210120103</t>
  </si>
  <si>
    <t>patrona nožové pojistky do 630A</t>
  </si>
  <si>
    <t>96</t>
  </si>
  <si>
    <t>98</t>
  </si>
  <si>
    <t>53</t>
  </si>
  <si>
    <t>100</t>
  </si>
  <si>
    <t>102</t>
  </si>
  <si>
    <t>55</t>
  </si>
  <si>
    <t>210010021</t>
  </si>
  <si>
    <t>trubka plast tuhá pevně uložená do průměru 16</t>
  </si>
  <si>
    <t>104</t>
  </si>
  <si>
    <t>210100001</t>
  </si>
  <si>
    <t>ukončení v rozvaděči vč.zapojení vodiče do 2,5mm2</t>
  </si>
  <si>
    <t>106</t>
  </si>
  <si>
    <t>57</t>
  </si>
  <si>
    <t>210100006</t>
  </si>
  <si>
    <t>ukončení v rozvaděči vč.zapojení vodiče do 50mm2</t>
  </si>
  <si>
    <t>108</t>
  </si>
  <si>
    <t>210100007</t>
  </si>
  <si>
    <t>ukončení v rozvaděči vč.zapojení vodiče do 70mm2</t>
  </si>
  <si>
    <t>110</t>
  </si>
  <si>
    <t>59</t>
  </si>
  <si>
    <t>210100102</t>
  </si>
  <si>
    <t>ukončení na svorkovnici vodič do 50mm2</t>
  </si>
  <si>
    <t>112</t>
  </si>
  <si>
    <t>210100101</t>
  </si>
  <si>
    <t>ukončení na svorkovnici vodič do 16mm2</t>
  </si>
  <si>
    <t>114</t>
  </si>
  <si>
    <t>61</t>
  </si>
  <si>
    <t>210100101.1</t>
  </si>
  <si>
    <t>ukončení na svorkovnici vodič do 16mm2 (svítidla)</t>
  </si>
  <si>
    <t>116</t>
  </si>
  <si>
    <t>210220301</t>
  </si>
  <si>
    <t>svorka hromosvodová do 2 šroubů</t>
  </si>
  <si>
    <t>118</t>
  </si>
  <si>
    <t>63</t>
  </si>
  <si>
    <t>210220302</t>
  </si>
  <si>
    <t>svorka hromosvodová do 4 šroubů</t>
  </si>
  <si>
    <t>120</t>
  </si>
  <si>
    <t>210220022</t>
  </si>
  <si>
    <t>uzemňov.vedení v zemi úplná mtž FeZn pr.8-10mm</t>
  </si>
  <si>
    <t>122</t>
  </si>
  <si>
    <t>65</t>
  </si>
  <si>
    <t>210810085</t>
  </si>
  <si>
    <t>kabel Cu(-1kV CYKY) volně ulož do 3x120/4x95/5x50</t>
  </si>
  <si>
    <t>124</t>
  </si>
  <si>
    <t>210810081</t>
  </si>
  <si>
    <t>kabel Cu(-1kV CYKY) volně uložený do 3x35/4x25</t>
  </si>
  <si>
    <t>126</t>
  </si>
  <si>
    <t>67</t>
  </si>
  <si>
    <t>210810008</t>
  </si>
  <si>
    <t>kabel(-CYKY) volně uložený do 3x6/4x4/7x2,5</t>
  </si>
  <si>
    <t>128</t>
  </si>
  <si>
    <t>130</t>
  </si>
  <si>
    <t>69</t>
  </si>
  <si>
    <t>132</t>
  </si>
  <si>
    <t>210010124</t>
  </si>
  <si>
    <t>trubka plast volně uložená do pr.75mm</t>
  </si>
  <si>
    <t>134</t>
  </si>
  <si>
    <t>71</t>
  </si>
  <si>
    <t>210010123</t>
  </si>
  <si>
    <t>trubka plast volně uložená do pr.50mm</t>
  </si>
  <si>
    <t>136</t>
  </si>
  <si>
    <t>138</t>
  </si>
  <si>
    <t>73</t>
  </si>
  <si>
    <t>Pol200</t>
  </si>
  <si>
    <t xml:space="preserve">PPV pro elektromontáže  1%</t>
  </si>
  <si>
    <t>-761212309</t>
  </si>
  <si>
    <t>PPV pro elektromontáže 1%</t>
  </si>
  <si>
    <t>D5</t>
  </si>
  <si>
    <t>Demontáže</t>
  </si>
  <si>
    <t>210191511.1</t>
  </si>
  <si>
    <t>kabelová skříň plastová ve výklenku /dmtž</t>
  </si>
  <si>
    <t>140</t>
  </si>
  <si>
    <t>75</t>
  </si>
  <si>
    <t>210204002.1</t>
  </si>
  <si>
    <t xml:space="preserve">stožár osvětlovací sadový ocelový            /dmtž</t>
  </si>
  <si>
    <t>142</t>
  </si>
  <si>
    <t>stožár osvětlovací sadový ocelový /dmtž</t>
  </si>
  <si>
    <t>210202104</t>
  </si>
  <si>
    <t>svítidlo výbojkové venkovní na sadový stožár /dmtž</t>
  </si>
  <si>
    <t>144</t>
  </si>
  <si>
    <t>77</t>
  </si>
  <si>
    <t>210100102.1</t>
  </si>
  <si>
    <t xml:space="preserve">ukončení na svorkovnici vodič do 50mm2       /dmtž</t>
  </si>
  <si>
    <t>146</t>
  </si>
  <si>
    <t>ukončení na svorkovnici vodič do 50mm2 /dmtž</t>
  </si>
  <si>
    <t>148</t>
  </si>
  <si>
    <t>D6</t>
  </si>
  <si>
    <t>79</t>
  </si>
  <si>
    <t>460100002</t>
  </si>
  <si>
    <t>pouzdrový základ VO mimo trasu kabelu pr.0,25/1,5m</t>
  </si>
  <si>
    <t>150</t>
  </si>
  <si>
    <t>460050703</t>
  </si>
  <si>
    <t>výkop jámy do 2m3 pro stožár VO ruční tz.3/ko1.0</t>
  </si>
  <si>
    <t>152</t>
  </si>
  <si>
    <t>81</t>
  </si>
  <si>
    <t>460600001</t>
  </si>
  <si>
    <t>odvoz zeminy do 10km vč.poplatku za skládku</t>
  </si>
  <si>
    <t>154</t>
  </si>
  <si>
    <t>460200163</t>
  </si>
  <si>
    <t>výkop kabel.rýhy šířka 35/hloubka 80cm tz.3/ko1.0</t>
  </si>
  <si>
    <t>156</t>
  </si>
  <si>
    <t>83</t>
  </si>
  <si>
    <t>460420022</t>
  </si>
  <si>
    <t>kabelové lože 2x10cm kopaný písek šířka do 65cm</t>
  </si>
  <si>
    <t>158</t>
  </si>
  <si>
    <t>460490012</t>
  </si>
  <si>
    <t>výstražná fólie šířka nad 30cm</t>
  </si>
  <si>
    <t>160</t>
  </si>
  <si>
    <t>85</t>
  </si>
  <si>
    <t>460560163</t>
  </si>
  <si>
    <t>zához kabelové rýhy šířka 35/hloubka 80cm tz.3</t>
  </si>
  <si>
    <t>162</t>
  </si>
  <si>
    <t>164</t>
  </si>
  <si>
    <t>87</t>
  </si>
  <si>
    <t>460620013</t>
  </si>
  <si>
    <t>provizorní úprava terénu třída zeminy 3</t>
  </si>
  <si>
    <t>166</t>
  </si>
  <si>
    <t>460200263</t>
  </si>
  <si>
    <t>výkop kabel.rýhy šířka 50/hloubka 80cm tz.3/ko1.0</t>
  </si>
  <si>
    <t>168</t>
  </si>
  <si>
    <t>89</t>
  </si>
  <si>
    <t>170</t>
  </si>
  <si>
    <t>172</t>
  </si>
  <si>
    <t>91</t>
  </si>
  <si>
    <t>460560263</t>
  </si>
  <si>
    <t>zához kabelové rýhy šířka 50/hloubka 80cm tz.3</t>
  </si>
  <si>
    <t>174</t>
  </si>
  <si>
    <t>176</t>
  </si>
  <si>
    <t>93</t>
  </si>
  <si>
    <t>178</t>
  </si>
  <si>
    <t>460200303</t>
  </si>
  <si>
    <t>výkop kabel.rýhy šířka 50/hloubka 120cm tz.3/ko1.0</t>
  </si>
  <si>
    <t>180</t>
  </si>
  <si>
    <t>95</t>
  </si>
  <si>
    <t>460030071</t>
  </si>
  <si>
    <t>bourání živičných povrchů 3-5cm</t>
  </si>
  <si>
    <t>182</t>
  </si>
  <si>
    <t>460030082</t>
  </si>
  <si>
    <t>řezání spáry v betonu do 10cm</t>
  </si>
  <si>
    <t>184</t>
  </si>
  <si>
    <t>97</t>
  </si>
  <si>
    <t>460080103</t>
  </si>
  <si>
    <t>bourání betonu tl.10cm</t>
  </si>
  <si>
    <t>186</t>
  </si>
  <si>
    <t>188</t>
  </si>
  <si>
    <t>99</t>
  </si>
  <si>
    <t>190</t>
  </si>
  <si>
    <t>460560303</t>
  </si>
  <si>
    <t>zához kabelové rýhy šířka 50/hloubka 120cm tz.3</t>
  </si>
  <si>
    <t>192</t>
  </si>
  <si>
    <t>101</t>
  </si>
  <si>
    <t>194</t>
  </si>
  <si>
    <t>460650022</t>
  </si>
  <si>
    <t>betonová vozovka vrstva 10cm vč.materiálu</t>
  </si>
  <si>
    <t>196</t>
  </si>
  <si>
    <t>103</t>
  </si>
  <si>
    <t>460650046</t>
  </si>
  <si>
    <t>litý asfalt tl.4cm vč.materiálu</t>
  </si>
  <si>
    <t>198</t>
  </si>
  <si>
    <t>Pol201</t>
  </si>
  <si>
    <t>PPV pro zemní práce</t>
  </si>
  <si>
    <t>-1078702305</t>
  </si>
  <si>
    <t>PPV pro zemní práce 1%</t>
  </si>
  <si>
    <t>D7</t>
  </si>
  <si>
    <t xml:space="preserve">Ostatní náklady </t>
  </si>
  <si>
    <t>105</t>
  </si>
  <si>
    <t>218009001</t>
  </si>
  <si>
    <t>poplatek za recyklaci svítidla přes 50cm</t>
  </si>
  <si>
    <t>262144</t>
  </si>
  <si>
    <t>200</t>
  </si>
  <si>
    <t>219000231</t>
  </si>
  <si>
    <t>montážní plošina MP10 do 10m výšky</t>
  </si>
  <si>
    <t>hod</t>
  </si>
  <si>
    <t>202</t>
  </si>
  <si>
    <t>107</t>
  </si>
  <si>
    <t>219000235</t>
  </si>
  <si>
    <t>přesun montážní plošiny MP10</t>
  </si>
  <si>
    <t>km</t>
  </si>
  <si>
    <t>204</t>
  </si>
  <si>
    <t>219990011</t>
  </si>
  <si>
    <t>vytýčení stáv.rozvodů VO správcem VO</t>
  </si>
  <si>
    <t>206</t>
  </si>
  <si>
    <t>D8</t>
  </si>
  <si>
    <t>Ostatní náklady - VRN</t>
  </si>
  <si>
    <t>109</t>
  </si>
  <si>
    <t>Pol205</t>
  </si>
  <si>
    <t>Dokumentace skutečného provedení</t>
  </si>
  <si>
    <t>soubor</t>
  </si>
  <si>
    <t>697886103</t>
  </si>
  <si>
    <t>Pol206</t>
  </si>
  <si>
    <t>kompletační činnost</t>
  </si>
  <si>
    <t>786770078</t>
  </si>
  <si>
    <t>111</t>
  </si>
  <si>
    <t>Pol207</t>
  </si>
  <si>
    <t>revize</t>
  </si>
  <si>
    <t>606286579</t>
  </si>
  <si>
    <t>Revize</t>
  </si>
  <si>
    <t>Pol208</t>
  </si>
  <si>
    <t>Provozní vlivy</t>
  </si>
  <si>
    <t>-2005211436</t>
  </si>
  <si>
    <t>Provozní vlivy 0,8%</t>
  </si>
  <si>
    <t>113</t>
  </si>
  <si>
    <t>Pol209</t>
  </si>
  <si>
    <t>Zařízení staveniště</t>
  </si>
  <si>
    <t>-432120524</t>
  </si>
  <si>
    <t>Zařízení staveniště 3,25%</t>
  </si>
  <si>
    <t>C.4.Slab - Venkovní trasy - slaboproud</t>
  </si>
  <si>
    <t>M22 - Montáž sdělovací a zabezp.tech</t>
  </si>
  <si>
    <t>M46 - Zemní práce při montážích</t>
  </si>
  <si>
    <t>M22</t>
  </si>
  <si>
    <t>Montáž sdělovací a zabezp.tech</t>
  </si>
  <si>
    <t>220061164R00</t>
  </si>
  <si>
    <t>Položení trubky HDPE do výkopu</t>
  </si>
  <si>
    <t>220110347R00</t>
  </si>
  <si>
    <t>Marker pro určení trasy kabelů HDPE</t>
  </si>
  <si>
    <t>222085401R00</t>
  </si>
  <si>
    <t>Tlakování trubky HDPE</t>
  </si>
  <si>
    <t>222085301R00</t>
  </si>
  <si>
    <t>Kalibrace trubky HDPE</t>
  </si>
  <si>
    <t>222085111R00</t>
  </si>
  <si>
    <t>Koncovka trubky HDPE</t>
  </si>
  <si>
    <t>222080101R00</t>
  </si>
  <si>
    <t>Optický kabel v trubce HDPE</t>
  </si>
  <si>
    <t>210850103R00</t>
  </si>
  <si>
    <t xml:space="preserve">Kabel sdělovací TCEKY C  3 P 1 volně uložený</t>
  </si>
  <si>
    <t>Kabel sdělovací TCEKY C 3 P 1 volně uložený</t>
  </si>
  <si>
    <t>22285R001R00</t>
  </si>
  <si>
    <t>Kabelová komora kompletní osazení</t>
  </si>
  <si>
    <t>R-001</t>
  </si>
  <si>
    <t>Kabel TCEPKPFLE 3x4x0,8</t>
  </si>
  <si>
    <t>R-002</t>
  </si>
  <si>
    <t>Univerzální kabel CLT 08vl 9/125 LSOH Eca, černý</t>
  </si>
  <si>
    <t>KMRHT-45x45x60</t>
  </si>
  <si>
    <t>Kabelová komora, Hidrostank, 450x450x600mm</t>
  </si>
  <si>
    <t>NO-HT-45x45</t>
  </si>
  <si>
    <t xml:space="preserve">Dno kabelové komory,  450x450mm</t>
  </si>
  <si>
    <t>Dno kabelové komory, 450x450mm</t>
  </si>
  <si>
    <t>VA15-HT-45x45</t>
  </si>
  <si>
    <t>Víko plastové, s rámem, pro komory, 450x450mm,, nosnost 1250kg</t>
  </si>
  <si>
    <t>M46</t>
  </si>
  <si>
    <t>Zemní práce při montážích</t>
  </si>
  <si>
    <t>460010023RT2</t>
  </si>
  <si>
    <t>Vytýčení kabelové trasy ve volném terénu, délka trasy do 500 m</t>
  </si>
  <si>
    <t>460030002RT1</t>
  </si>
  <si>
    <t>Sejmutí ornice vrstvy nad 15 cm se zeminou tř.1, tlouštka vrstvy do 15 - 20 cm</t>
  </si>
  <si>
    <t>460030011RT2</t>
  </si>
  <si>
    <t>Sejmutí drnu, z ploch středně zatravněných</t>
  </si>
  <si>
    <t>460110001R00</t>
  </si>
  <si>
    <t>Sonda pro vyhledání kabelů - výkop</t>
  </si>
  <si>
    <t>460200433R00</t>
  </si>
  <si>
    <t xml:space="preserve">Výkop kabelové rýhy 55/80 cm  hor.3</t>
  </si>
  <si>
    <t>Výkop kabelové rýhy 55/80 cm hor.3</t>
  </si>
  <si>
    <t>460230002R00</t>
  </si>
  <si>
    <t>Rýha pro kabelovou spojku do 10 kV, hornina 2</t>
  </si>
  <si>
    <t>460300002RT1</t>
  </si>
  <si>
    <t>Záhrn rýh strojem ve volném terénu, záhrn rýh a úprava terénu</t>
  </si>
  <si>
    <t>460300006RT1</t>
  </si>
  <si>
    <t>Hutnění zeminy po vrstvách 20 cm, hutnění po strojním záhrnu rýh</t>
  </si>
  <si>
    <t>460420022RT3</t>
  </si>
  <si>
    <t>Zřízení kabelového lože v rýze š. do 65 cm z písku, lože tloušťky 20 cm</t>
  </si>
  <si>
    <t>460420325RT1</t>
  </si>
  <si>
    <t>Zakrytí kabelu bet.deskou 50/20/4, podélně, zemina, lože a zásyp z prosáté zeminy</t>
  </si>
  <si>
    <t>460490012R00</t>
  </si>
  <si>
    <t>Fólie výstražná z PVC, šířka 33 cm</t>
  </si>
  <si>
    <t>460500001RT1</t>
  </si>
  <si>
    <t>Oddělení kabelů ve výkopu cihlou, včetně dodávky cihel</t>
  </si>
  <si>
    <t>460600001RT3</t>
  </si>
  <si>
    <t>Naložení a odvoz zeminy, odvoz na vzdálenost 5000 m</t>
  </si>
  <si>
    <t>460921102R00</t>
  </si>
  <si>
    <t>Zaměření a zobrazení kabel. trasy na pevný bod</t>
  </si>
  <si>
    <t>460961602R00</t>
  </si>
  <si>
    <t>Zpracování výsledku měření</t>
  </si>
  <si>
    <t>05.VON - Vedlejší a ostatní náklady ( 05 Oploc. )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</si>
  <si>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</si>
  <si>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</si>
  <si>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</si>
  <si>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</si>
  <si>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</si>
  <si>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</si>
  <si>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</si>
  <si>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</si>
  <si>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</si>
  <si>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</si>
  <si>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</si>
  <si>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-1151329601</t>
  </si>
  <si>
    <t>https://podminky.urs.cz/item/CS_URS_2021_01/012103000</t>
  </si>
  <si>
    <t>Poznámka k položce:_x000d_
vytýčení oplocení</t>
  </si>
  <si>
    <t>012203000</t>
  </si>
  <si>
    <t>Geodetické práce při provádění stavby</t>
  </si>
  <si>
    <t>46515430</t>
  </si>
  <si>
    <t>https://podminky.urs.cz/item/CS_URS_2021_01/012203000</t>
  </si>
  <si>
    <t>Poznámka k položce:_x000d_
vytýčení inž. sítí</t>
  </si>
  <si>
    <t>013254000</t>
  </si>
  <si>
    <t>Dokumentace skutečného provedení stavby</t>
  </si>
  <si>
    <t>-491542312</t>
  </si>
  <si>
    <t>https://podminky.urs.cz/item/CS_URS_2021_01/013254000</t>
  </si>
  <si>
    <t>VRN3</t>
  </si>
  <si>
    <t>032903000</t>
  </si>
  <si>
    <t>Náklady na provoz a údržbu vybavení staveniště</t>
  </si>
  <si>
    <t>1984422093</t>
  </si>
  <si>
    <t>https://podminky.urs.cz/item/CS_URS_2021_01/032903000</t>
  </si>
  <si>
    <t>034503000</t>
  </si>
  <si>
    <t>Informační tabule na staveništi</t>
  </si>
  <si>
    <t>432652504</t>
  </si>
  <si>
    <t>https://podminky.urs.cz/item/CS_URS_2021_01/034503000</t>
  </si>
  <si>
    <t>VRN7</t>
  </si>
  <si>
    <t>071002000</t>
  </si>
  <si>
    <t>Provoz investora, třetích osob</t>
  </si>
  <si>
    <t>1101296847</t>
  </si>
  <si>
    <t>https://podminky.urs.cz/item/CS_URS_2021_01/071002000</t>
  </si>
  <si>
    <t>Poznámka k položce:_x000d_
zabezpečení chodu MŠ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</si>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</sst>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1251102" TargetMode="External" /><Relationship Id="rId2" Type="http://schemas.openxmlformats.org/officeDocument/2006/relationships/hyperlink" Target="https://podminky.urs.cz/item/CS_URS_2021_01/119001411" TargetMode="External" /><Relationship Id="rId3" Type="http://schemas.openxmlformats.org/officeDocument/2006/relationships/hyperlink" Target="https://podminky.urs.cz/item/CS_URS_2021_01/119001421" TargetMode="External" /><Relationship Id="rId4" Type="http://schemas.openxmlformats.org/officeDocument/2006/relationships/hyperlink" Target="https://podminky.urs.cz/item/CS_URS_2021_01/132212111" TargetMode="External" /><Relationship Id="rId5" Type="http://schemas.openxmlformats.org/officeDocument/2006/relationships/hyperlink" Target="https://podminky.urs.cz/item/CS_URS_2021_01/162351103" TargetMode="External" /><Relationship Id="rId6" Type="http://schemas.openxmlformats.org/officeDocument/2006/relationships/hyperlink" Target="https://podminky.urs.cz/item/CS_URS_2021_01/171251201" TargetMode="External" /><Relationship Id="rId7" Type="http://schemas.openxmlformats.org/officeDocument/2006/relationships/hyperlink" Target="https://podminky.urs.cz/item/CS_URS_2021_01/167151101" TargetMode="External" /><Relationship Id="rId8" Type="http://schemas.openxmlformats.org/officeDocument/2006/relationships/hyperlink" Target="https://podminky.urs.cz/item/CS_URS_2021_01/174151101" TargetMode="External" /><Relationship Id="rId9" Type="http://schemas.openxmlformats.org/officeDocument/2006/relationships/hyperlink" Target="https://podminky.urs.cz/item/CS_URS_2021_01/181951112" TargetMode="External" /><Relationship Id="rId10" Type="http://schemas.openxmlformats.org/officeDocument/2006/relationships/hyperlink" Target="https://podminky.urs.cz/item/CS_URS_2021_01/181351103" TargetMode="External" /><Relationship Id="rId11" Type="http://schemas.openxmlformats.org/officeDocument/2006/relationships/hyperlink" Target="https://podminky.urs.cz/item/CS_URS_2021_01/10364100" TargetMode="External" /><Relationship Id="rId12" Type="http://schemas.openxmlformats.org/officeDocument/2006/relationships/hyperlink" Target="https://podminky.urs.cz/item/CS_URS_2021_01/181411121" TargetMode="External" /><Relationship Id="rId13" Type="http://schemas.openxmlformats.org/officeDocument/2006/relationships/hyperlink" Target="https://podminky.urs.cz/item/CS_URS_2021_01/00572470" TargetMode="External" /><Relationship Id="rId14" Type="http://schemas.openxmlformats.org/officeDocument/2006/relationships/hyperlink" Target="https://podminky.urs.cz/item/CS_URS_2021_01/181411131" TargetMode="External" /><Relationship Id="rId15" Type="http://schemas.openxmlformats.org/officeDocument/2006/relationships/hyperlink" Target="https://podminky.urs.cz/item/CS_URS_2021_01/00572410" TargetMode="External" /><Relationship Id="rId16" Type="http://schemas.openxmlformats.org/officeDocument/2006/relationships/hyperlink" Target="https://podminky.urs.cz/item/CS_URS_2021_01/185803111" TargetMode="External" /><Relationship Id="rId17" Type="http://schemas.openxmlformats.org/officeDocument/2006/relationships/hyperlink" Target="https://podminky.urs.cz/item/CS_URS_2021_01/185851121" TargetMode="External" /><Relationship Id="rId18" Type="http://schemas.openxmlformats.org/officeDocument/2006/relationships/hyperlink" Target="https://podminky.urs.cz/item/CS_URS_2021_01/131151343" TargetMode="External" /><Relationship Id="rId19" Type="http://schemas.openxmlformats.org/officeDocument/2006/relationships/hyperlink" Target="https://podminky.urs.cz/item/CS_URS_2021_01/212312111" TargetMode="External" /><Relationship Id="rId20" Type="http://schemas.openxmlformats.org/officeDocument/2006/relationships/hyperlink" Target="https://podminky.urs.cz/item/CS_URS_2021_01/212755214" TargetMode="External" /><Relationship Id="rId21" Type="http://schemas.openxmlformats.org/officeDocument/2006/relationships/hyperlink" Target="https://podminky.urs.cz/item/CS_URS_2021_01/212750133" TargetMode="External" /><Relationship Id="rId22" Type="http://schemas.openxmlformats.org/officeDocument/2006/relationships/hyperlink" Target="https://podminky.urs.cz/item/CS_URS_2021_01/213141111" TargetMode="External" /><Relationship Id="rId23" Type="http://schemas.openxmlformats.org/officeDocument/2006/relationships/hyperlink" Target="https://podminky.urs.cz/item/CS_URS_2021_01/275313511" TargetMode="External" /><Relationship Id="rId24" Type="http://schemas.openxmlformats.org/officeDocument/2006/relationships/hyperlink" Target="https://podminky.urs.cz/item/CS_URS_2021_01/348121221" TargetMode="External" /><Relationship Id="rId25" Type="http://schemas.openxmlformats.org/officeDocument/2006/relationships/hyperlink" Target="https://podminky.urs.cz/item/CS_URS_2021_01/59232551" TargetMode="External" /><Relationship Id="rId26" Type="http://schemas.openxmlformats.org/officeDocument/2006/relationships/hyperlink" Target="https://podminky.urs.cz/item/CS_URS_2021_01/338171123" TargetMode="External" /><Relationship Id="rId27" Type="http://schemas.openxmlformats.org/officeDocument/2006/relationships/hyperlink" Target="https://podminky.urs.cz/item/CS_URS_2021_01/348171149" TargetMode="External" /><Relationship Id="rId28" Type="http://schemas.openxmlformats.org/officeDocument/2006/relationships/hyperlink" Target="https://podminky.urs.cz/item/CS_URS_2021_01/622335102" TargetMode="External" /><Relationship Id="rId29" Type="http://schemas.openxmlformats.org/officeDocument/2006/relationships/hyperlink" Target="https://podminky.urs.cz/item/CS_URS_2021_01/628195001" TargetMode="External" /><Relationship Id="rId30" Type="http://schemas.openxmlformats.org/officeDocument/2006/relationships/hyperlink" Target="https://podminky.urs.cz/item/CS_URS_2021_01/629995101" TargetMode="External" /><Relationship Id="rId31" Type="http://schemas.openxmlformats.org/officeDocument/2006/relationships/hyperlink" Target="https://podminky.urs.cz/item/CS_URS_2021_01/938111111" TargetMode="External" /><Relationship Id="rId32" Type="http://schemas.openxmlformats.org/officeDocument/2006/relationships/hyperlink" Target="https://podminky.urs.cz/item/CS_URS_2021_01/938902311" TargetMode="External" /><Relationship Id="rId33" Type="http://schemas.openxmlformats.org/officeDocument/2006/relationships/hyperlink" Target="https://podminky.urs.cz/item/CS_URS_2021_01/962042321" TargetMode="External" /><Relationship Id="rId34" Type="http://schemas.openxmlformats.org/officeDocument/2006/relationships/hyperlink" Target="https://podminky.urs.cz/item/CS_URS_2021_01/966071711" TargetMode="External" /><Relationship Id="rId35" Type="http://schemas.openxmlformats.org/officeDocument/2006/relationships/hyperlink" Target="https://podminky.urs.cz/item/CS_URS_2021_01/966071822" TargetMode="External" /><Relationship Id="rId36" Type="http://schemas.openxmlformats.org/officeDocument/2006/relationships/hyperlink" Target="https://podminky.urs.cz/item/CS_URS_2021_01/978036141" TargetMode="External" /><Relationship Id="rId37" Type="http://schemas.openxmlformats.org/officeDocument/2006/relationships/hyperlink" Target="https://podminky.urs.cz/item/CS_URS_2021_01/997221571" TargetMode="External" /><Relationship Id="rId38" Type="http://schemas.openxmlformats.org/officeDocument/2006/relationships/hyperlink" Target="https://podminky.urs.cz/item/CS_URS_2021_01/997221579" TargetMode="External" /><Relationship Id="rId39" Type="http://schemas.openxmlformats.org/officeDocument/2006/relationships/hyperlink" Target="https://podminky.urs.cz/item/CS_URS_2021_01/997221615" TargetMode="External" /><Relationship Id="rId40" Type="http://schemas.openxmlformats.org/officeDocument/2006/relationships/hyperlink" Target="https://podminky.urs.cz/item/CS_URS_2021_01/998232110" TargetMode="External" /><Relationship Id="rId41" Type="http://schemas.openxmlformats.org/officeDocument/2006/relationships/hyperlink" Target="https://podminky.urs.cz/item/CS_URS_2021_01/99823212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2103000" TargetMode="External" /><Relationship Id="rId2" Type="http://schemas.openxmlformats.org/officeDocument/2006/relationships/hyperlink" Target="https://podminky.urs.cz/item/CS_URS_2021_01/012203000" TargetMode="External" /><Relationship Id="rId3" Type="http://schemas.openxmlformats.org/officeDocument/2006/relationships/hyperlink" Target="https://podminky.urs.cz/item/CS_URS_2021_01/013254000" TargetMode="External" /><Relationship Id="rId4" Type="http://schemas.openxmlformats.org/officeDocument/2006/relationships/hyperlink" Target="https://podminky.urs.cz/item/CS_URS_2021_01/032903000" TargetMode="External" /><Relationship Id="rId5" Type="http://schemas.openxmlformats.org/officeDocument/2006/relationships/hyperlink" Target="https://podminky.urs.cz/item/CS_URS_2021_01/034503000" TargetMode="External" /><Relationship Id="rId6" Type="http://schemas.openxmlformats.org/officeDocument/2006/relationships/hyperlink" Target="https://podminky.urs.cz/item/CS_URS_2021_01/071002000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21h013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Nejdek, MŠ Lipová - Celková rekonstrukce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Nejdek, ul. Lipová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25. 1. 2021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Nejdek, nám.Karla IV. 239, 362 21 Nejdek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Projektová Kancelář PS, Ing. Irena Pichlová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Daniela Hahnová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7"/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77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ROUND(SUM(AG56:AG59),2)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78</v>
      </c>
      <c r="AR55" s="118"/>
      <c r="AS55" s="119">
        <f>ROUND(SUM(AS56:AS59),2)</f>
        <v>0</v>
      </c>
      <c r="AT55" s="120">
        <f>ROUND(SUM(AV55:AW55),2)</f>
        <v>0</v>
      </c>
      <c r="AU55" s="121">
        <f>ROUND(SUM(AU56:AU59),5)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ROUND(SUM(AZ56:AZ59),2)</f>
        <v>0</v>
      </c>
      <c r="BA55" s="120">
        <f>ROUND(SUM(BA56:BA59),2)</f>
        <v>0</v>
      </c>
      <c r="BB55" s="120">
        <f>ROUND(SUM(BB56:BB59),2)</f>
        <v>0</v>
      </c>
      <c r="BC55" s="120">
        <f>ROUND(SUM(BC56:BC59),2)</f>
        <v>0</v>
      </c>
      <c r="BD55" s="122">
        <f>ROUND(SUM(BD56:BD59),2)</f>
        <v>0</v>
      </c>
      <c r="BE55" s="7"/>
      <c r="BS55" s="123" t="s">
        <v>71</v>
      </c>
      <c r="BT55" s="123" t="s">
        <v>79</v>
      </c>
      <c r="BU55" s="123" t="s">
        <v>73</v>
      </c>
      <c r="BV55" s="123" t="s">
        <v>74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4" customFormat="1" ht="16.5" customHeight="1">
      <c r="A56" s="124" t="s">
        <v>82</v>
      </c>
      <c r="B56" s="63"/>
      <c r="C56" s="125"/>
      <c r="D56" s="125"/>
      <c r="E56" s="126" t="s">
        <v>83</v>
      </c>
      <c r="F56" s="126"/>
      <c r="G56" s="126"/>
      <c r="H56" s="126"/>
      <c r="I56" s="126"/>
      <c r="J56" s="125"/>
      <c r="K56" s="126" t="s">
        <v>84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'C.4 - Oplocení, venkovní 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85</v>
      </c>
      <c r="AR56" s="65"/>
      <c r="AS56" s="129">
        <v>0</v>
      </c>
      <c r="AT56" s="130">
        <f>ROUND(SUM(AV56:AW56),2)</f>
        <v>0</v>
      </c>
      <c r="AU56" s="131">
        <f>'C.4 - Oplocení, venkovní ...'!P93</f>
        <v>0</v>
      </c>
      <c r="AV56" s="130">
        <f>'C.4 - Oplocení, venkovní ...'!J35</f>
        <v>0</v>
      </c>
      <c r="AW56" s="130">
        <f>'C.4 - Oplocení, venkovní ...'!J36</f>
        <v>0</v>
      </c>
      <c r="AX56" s="130">
        <f>'C.4 - Oplocení, venkovní ...'!J37</f>
        <v>0</v>
      </c>
      <c r="AY56" s="130">
        <f>'C.4 - Oplocení, venkovní ...'!J38</f>
        <v>0</v>
      </c>
      <c r="AZ56" s="130">
        <f>'C.4 - Oplocení, venkovní ...'!F35</f>
        <v>0</v>
      </c>
      <c r="BA56" s="130">
        <f>'C.4 - Oplocení, venkovní ...'!F36</f>
        <v>0</v>
      </c>
      <c r="BB56" s="130">
        <f>'C.4 - Oplocení, venkovní ...'!F37</f>
        <v>0</v>
      </c>
      <c r="BC56" s="130">
        <f>'C.4 - Oplocení, venkovní ...'!F38</f>
        <v>0</v>
      </c>
      <c r="BD56" s="132">
        <f>'C.4 - Oplocení, venkovní ...'!F39</f>
        <v>0</v>
      </c>
      <c r="BE56" s="4"/>
      <c r="BT56" s="133" t="s">
        <v>81</v>
      </c>
      <c r="BV56" s="133" t="s">
        <v>74</v>
      </c>
      <c r="BW56" s="133" t="s">
        <v>86</v>
      </c>
      <c r="BX56" s="133" t="s">
        <v>80</v>
      </c>
      <c r="CL56" s="133" t="s">
        <v>19</v>
      </c>
    </row>
    <row r="57" s="4" customFormat="1" ht="16.5" customHeight="1">
      <c r="A57" s="124" t="s">
        <v>82</v>
      </c>
      <c r="B57" s="63"/>
      <c r="C57" s="125"/>
      <c r="D57" s="125"/>
      <c r="E57" s="126" t="s">
        <v>87</v>
      </c>
      <c r="F57" s="126"/>
      <c r="G57" s="126"/>
      <c r="H57" s="126"/>
      <c r="I57" s="126"/>
      <c r="J57" s="125"/>
      <c r="K57" s="126" t="s">
        <v>88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'C.4.Sil - SILNOPROUDÁ ELE...'!J32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85</v>
      </c>
      <c r="AR57" s="65"/>
      <c r="AS57" s="129">
        <v>0</v>
      </c>
      <c r="AT57" s="130">
        <f>ROUND(SUM(AV57:AW57),2)</f>
        <v>0</v>
      </c>
      <c r="AU57" s="131">
        <f>'C.4.Sil - SILNOPROUDÁ ELE...'!P93</f>
        <v>0</v>
      </c>
      <c r="AV57" s="130">
        <f>'C.4.Sil - SILNOPROUDÁ ELE...'!J35</f>
        <v>0</v>
      </c>
      <c r="AW57" s="130">
        <f>'C.4.Sil - SILNOPROUDÁ ELE...'!J36</f>
        <v>0</v>
      </c>
      <c r="AX57" s="130">
        <f>'C.4.Sil - SILNOPROUDÁ ELE...'!J37</f>
        <v>0</v>
      </c>
      <c r="AY57" s="130">
        <f>'C.4.Sil - SILNOPROUDÁ ELE...'!J38</f>
        <v>0</v>
      </c>
      <c r="AZ57" s="130">
        <f>'C.4.Sil - SILNOPROUDÁ ELE...'!F35</f>
        <v>0</v>
      </c>
      <c r="BA57" s="130">
        <f>'C.4.Sil - SILNOPROUDÁ ELE...'!F36</f>
        <v>0</v>
      </c>
      <c r="BB57" s="130">
        <f>'C.4.Sil - SILNOPROUDÁ ELE...'!F37</f>
        <v>0</v>
      </c>
      <c r="BC57" s="130">
        <f>'C.4.Sil - SILNOPROUDÁ ELE...'!F38</f>
        <v>0</v>
      </c>
      <c r="BD57" s="132">
        <f>'C.4.Sil - SILNOPROUDÁ ELE...'!F39</f>
        <v>0</v>
      </c>
      <c r="BE57" s="4"/>
      <c r="BT57" s="133" t="s">
        <v>81</v>
      </c>
      <c r="BV57" s="133" t="s">
        <v>74</v>
      </c>
      <c r="BW57" s="133" t="s">
        <v>89</v>
      </c>
      <c r="BX57" s="133" t="s">
        <v>80</v>
      </c>
      <c r="CL57" s="133" t="s">
        <v>19</v>
      </c>
    </row>
    <row r="58" s="4" customFormat="1" ht="16.5" customHeight="1">
      <c r="A58" s="124" t="s">
        <v>82</v>
      </c>
      <c r="B58" s="63"/>
      <c r="C58" s="125"/>
      <c r="D58" s="125"/>
      <c r="E58" s="126" t="s">
        <v>90</v>
      </c>
      <c r="F58" s="126"/>
      <c r="G58" s="126"/>
      <c r="H58" s="126"/>
      <c r="I58" s="126"/>
      <c r="J58" s="125"/>
      <c r="K58" s="126" t="s">
        <v>91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'C.4.Slab - Venkovní trasy...'!J32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85</v>
      </c>
      <c r="AR58" s="65"/>
      <c r="AS58" s="129">
        <v>0</v>
      </c>
      <c r="AT58" s="130">
        <f>ROUND(SUM(AV58:AW58),2)</f>
        <v>0</v>
      </c>
      <c r="AU58" s="131">
        <f>'C.4.Slab - Venkovní trasy...'!P87</f>
        <v>0</v>
      </c>
      <c r="AV58" s="130">
        <f>'C.4.Slab - Venkovní trasy...'!J35</f>
        <v>0</v>
      </c>
      <c r="AW58" s="130">
        <f>'C.4.Slab - Venkovní trasy...'!J36</f>
        <v>0</v>
      </c>
      <c r="AX58" s="130">
        <f>'C.4.Slab - Venkovní trasy...'!J37</f>
        <v>0</v>
      </c>
      <c r="AY58" s="130">
        <f>'C.4.Slab - Venkovní trasy...'!J38</f>
        <v>0</v>
      </c>
      <c r="AZ58" s="130">
        <f>'C.4.Slab - Venkovní trasy...'!F35</f>
        <v>0</v>
      </c>
      <c r="BA58" s="130">
        <f>'C.4.Slab - Venkovní trasy...'!F36</f>
        <v>0</v>
      </c>
      <c r="BB58" s="130">
        <f>'C.4.Slab - Venkovní trasy...'!F37</f>
        <v>0</v>
      </c>
      <c r="BC58" s="130">
        <f>'C.4.Slab - Venkovní trasy...'!F38</f>
        <v>0</v>
      </c>
      <c r="BD58" s="132">
        <f>'C.4.Slab - Venkovní trasy...'!F39</f>
        <v>0</v>
      </c>
      <c r="BE58" s="4"/>
      <c r="BT58" s="133" t="s">
        <v>81</v>
      </c>
      <c r="BV58" s="133" t="s">
        <v>74</v>
      </c>
      <c r="BW58" s="133" t="s">
        <v>92</v>
      </c>
      <c r="BX58" s="133" t="s">
        <v>80</v>
      </c>
      <c r="CL58" s="133" t="s">
        <v>19</v>
      </c>
    </row>
    <row r="59" s="4" customFormat="1" ht="16.5" customHeight="1">
      <c r="A59" s="124" t="s">
        <v>82</v>
      </c>
      <c r="B59" s="63"/>
      <c r="C59" s="125"/>
      <c r="D59" s="125"/>
      <c r="E59" s="126" t="s">
        <v>93</v>
      </c>
      <c r="F59" s="126"/>
      <c r="G59" s="126"/>
      <c r="H59" s="126"/>
      <c r="I59" s="126"/>
      <c r="J59" s="125"/>
      <c r="K59" s="126" t="s">
        <v>94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'05.VON - Vedlejší a ostat...'!J32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85</v>
      </c>
      <c r="AR59" s="65"/>
      <c r="AS59" s="134">
        <v>0</v>
      </c>
      <c r="AT59" s="135">
        <f>ROUND(SUM(AV59:AW59),2)</f>
        <v>0</v>
      </c>
      <c r="AU59" s="136">
        <f>'05.VON - Vedlejší a ostat...'!P89</f>
        <v>0</v>
      </c>
      <c r="AV59" s="135">
        <f>'05.VON - Vedlejší a ostat...'!J35</f>
        <v>0</v>
      </c>
      <c r="AW59" s="135">
        <f>'05.VON - Vedlejší a ostat...'!J36</f>
        <v>0</v>
      </c>
      <c r="AX59" s="135">
        <f>'05.VON - Vedlejší a ostat...'!J37</f>
        <v>0</v>
      </c>
      <c r="AY59" s="135">
        <f>'05.VON - Vedlejší a ostat...'!J38</f>
        <v>0</v>
      </c>
      <c r="AZ59" s="135">
        <f>'05.VON - Vedlejší a ostat...'!F35</f>
        <v>0</v>
      </c>
      <c r="BA59" s="135">
        <f>'05.VON - Vedlejší a ostat...'!F36</f>
        <v>0</v>
      </c>
      <c r="BB59" s="135">
        <f>'05.VON - Vedlejší a ostat...'!F37</f>
        <v>0</v>
      </c>
      <c r="BC59" s="135">
        <f>'05.VON - Vedlejší a ostat...'!F38</f>
        <v>0</v>
      </c>
      <c r="BD59" s="137">
        <f>'05.VON - Vedlejší a ostat...'!F39</f>
        <v>0</v>
      </c>
      <c r="BE59" s="4"/>
      <c r="BT59" s="133" t="s">
        <v>81</v>
      </c>
      <c r="BV59" s="133" t="s">
        <v>74</v>
      </c>
      <c r="BW59" s="133" t="s">
        <v>95</v>
      </c>
      <c r="BX59" s="133" t="s">
        <v>80</v>
      </c>
      <c r="CL59" s="133" t="s">
        <v>19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6EFGqWoI0XfAXsfplbVSIYJN56ChgPhrx+aMyMpK1anN0N0seUtZqB7+wEagC9cyEH9j6iZzF5Yg/I/d3U1xYQ==" hashValue="fs9kerMlYbglr4loelhmMK2IT5ebV0BAMDkQtXuLZ87cbeYcgYxlIe8DGkDyjsGAzgT8o0wdWe1tJU+nGsZcGA==" algorithmName="SHA-512" password="ED5F"/>
  <mergeCells count="58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C.4 - Oplocení, venkovní ...'!C2" display="/"/>
    <hyperlink ref="A57" location="'C.4.Sil - SILNOPROUDÁ ELE...'!C2" display="/"/>
    <hyperlink ref="A58" location="'C.4.Slab - Venkovní trasy...'!C2" display="/"/>
    <hyperlink ref="A59" location="'05.VON - Vedlejší a osta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96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Nejdek, MŠ Lipová - Celková rekonstrukce</v>
      </c>
      <c r="F7" s="142"/>
      <c r="G7" s="142"/>
      <c r="H7" s="142"/>
      <c r="L7" s="20"/>
    </row>
    <row r="8" s="1" customFormat="1" ht="12" customHeight="1">
      <c r="B8" s="20"/>
      <c r="D8" s="142" t="s">
        <v>97</v>
      </c>
      <c r="L8" s="20"/>
    </row>
    <row r="9" s="2" customFormat="1" ht="16.5" customHeight="1">
      <c r="A9" s="38"/>
      <c r="B9" s="44"/>
      <c r="C9" s="38"/>
      <c r="D9" s="38"/>
      <c r="E9" s="143" t="s">
        <v>98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100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25. 1. 2021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47"/>
      <c r="B29" s="148"/>
      <c r="C29" s="147"/>
      <c r="D29" s="147"/>
      <c r="E29" s="149" t="s">
        <v>101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ROUND(J93,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ROUND((SUM(BE93:BE321)),  2)</f>
        <v>0</v>
      </c>
      <c r="G35" s="38"/>
      <c r="H35" s="38"/>
      <c r="I35" s="157">
        <v>0.20999999999999999</v>
      </c>
      <c r="J35" s="156">
        <f>ROUND(((SUM(BE93:BE321))*I35),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ROUND((SUM(BF93:BF321)),  2)</f>
        <v>0</v>
      </c>
      <c r="G36" s="38"/>
      <c r="H36" s="38"/>
      <c r="I36" s="157">
        <v>0.14999999999999999</v>
      </c>
      <c r="J36" s="156">
        <f>ROUND(((SUM(BF93:BF321))*I36),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ROUND((SUM(BG93:BG321)),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ROUND((SUM(BH93:BH321)),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ROUND((SUM(BI93:BI321)),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Nejdek, MŠ Lipová - Celková rekonstrukce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97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C.4 - Oplocení, venkovní IS, terénní úpravy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Nejdek, ul. Lipová</v>
      </c>
      <c r="G56" s="40"/>
      <c r="H56" s="40"/>
      <c r="I56" s="32" t="s">
        <v>23</v>
      </c>
      <c r="J56" s="72" t="str">
        <f>IF(J14="","",J14)</f>
        <v>25. 1. 2021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40.05" customHeight="1">
      <c r="A58" s="38"/>
      <c r="B58" s="39"/>
      <c r="C58" s="32" t="s">
        <v>25</v>
      </c>
      <c r="D58" s="40"/>
      <c r="E58" s="40"/>
      <c r="F58" s="27" t="str">
        <f>E17</f>
        <v>Město Nejdek, nám.Karla IV. 239, 362 21 Nejdek</v>
      </c>
      <c r="G58" s="40"/>
      <c r="H58" s="40"/>
      <c r="I58" s="32" t="s">
        <v>31</v>
      </c>
      <c r="J58" s="36" t="str">
        <f>E23</f>
        <v>Projektová Kancelář PS, Ing. Irena Pichlová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Daniela Hahnová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103</v>
      </c>
      <c r="D61" s="171"/>
      <c r="E61" s="171"/>
      <c r="F61" s="171"/>
      <c r="G61" s="171"/>
      <c r="H61" s="171"/>
      <c r="I61" s="171"/>
      <c r="J61" s="172" t="s">
        <v>104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J93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105</v>
      </c>
    </row>
    <row r="64" s="9" customFormat="1" ht="24.96" customHeight="1">
      <c r="A64" s="9"/>
      <c r="B64" s="174"/>
      <c r="C64" s="175"/>
      <c r="D64" s="176" t="s">
        <v>106</v>
      </c>
      <c r="E64" s="177"/>
      <c r="F64" s="177"/>
      <c r="G64" s="177"/>
      <c r="H64" s="177"/>
      <c r="I64" s="177"/>
      <c r="J64" s="178">
        <f>J94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107</v>
      </c>
      <c r="E65" s="182"/>
      <c r="F65" s="182"/>
      <c r="G65" s="182"/>
      <c r="H65" s="182"/>
      <c r="I65" s="182"/>
      <c r="J65" s="183">
        <f>J95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108</v>
      </c>
      <c r="E66" s="182"/>
      <c r="F66" s="182"/>
      <c r="G66" s="182"/>
      <c r="H66" s="182"/>
      <c r="I66" s="182"/>
      <c r="J66" s="183">
        <f>J187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109</v>
      </c>
      <c r="E67" s="182"/>
      <c r="F67" s="182"/>
      <c r="G67" s="182"/>
      <c r="H67" s="182"/>
      <c r="I67" s="182"/>
      <c r="J67" s="183">
        <f>J215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110</v>
      </c>
      <c r="E68" s="182"/>
      <c r="F68" s="182"/>
      <c r="G68" s="182"/>
      <c r="H68" s="182"/>
      <c r="I68" s="182"/>
      <c r="J68" s="183">
        <f>J244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111</v>
      </c>
      <c r="E69" s="182"/>
      <c r="F69" s="182"/>
      <c r="G69" s="182"/>
      <c r="H69" s="182"/>
      <c r="I69" s="182"/>
      <c r="J69" s="183">
        <f>J266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112</v>
      </c>
      <c r="E70" s="182"/>
      <c r="F70" s="182"/>
      <c r="G70" s="182"/>
      <c r="H70" s="182"/>
      <c r="I70" s="182"/>
      <c r="J70" s="183">
        <f>J299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113</v>
      </c>
      <c r="E71" s="182"/>
      <c r="F71" s="182"/>
      <c r="G71" s="182"/>
      <c r="H71" s="182"/>
      <c r="I71" s="182"/>
      <c r="J71" s="183">
        <f>J315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114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Nejdek, MŠ Lipová - Celková rekonstrukce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1"/>
      <c r="C82" s="32" t="s">
        <v>97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2" customFormat="1" ht="16.5" customHeight="1">
      <c r="A83" s="38"/>
      <c r="B83" s="39"/>
      <c r="C83" s="40"/>
      <c r="D83" s="40"/>
      <c r="E83" s="169" t="s">
        <v>98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99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E11</f>
        <v>C.4 - Oplocení, venkovní IS, terénní úpravy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F14</f>
        <v>Nejdek, ul. Lipová</v>
      </c>
      <c r="G87" s="40"/>
      <c r="H87" s="40"/>
      <c r="I87" s="32" t="s">
        <v>23</v>
      </c>
      <c r="J87" s="72" t="str">
        <f>IF(J14="","",J14)</f>
        <v>25. 1. 2021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40.05" customHeight="1">
      <c r="A89" s="38"/>
      <c r="B89" s="39"/>
      <c r="C89" s="32" t="s">
        <v>25</v>
      </c>
      <c r="D89" s="40"/>
      <c r="E89" s="40"/>
      <c r="F89" s="27" t="str">
        <f>E17</f>
        <v>Město Nejdek, nám.Karla IV. 239, 362 21 Nejdek</v>
      </c>
      <c r="G89" s="40"/>
      <c r="H89" s="40"/>
      <c r="I89" s="32" t="s">
        <v>31</v>
      </c>
      <c r="J89" s="36" t="str">
        <f>E23</f>
        <v>Projektová Kancelář PS, Ing. Irena Pichlová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29</v>
      </c>
      <c r="D90" s="40"/>
      <c r="E90" s="40"/>
      <c r="F90" s="27" t="str">
        <f>IF(E20="","",E20)</f>
        <v>Vyplň údaj</v>
      </c>
      <c r="G90" s="40"/>
      <c r="H90" s="40"/>
      <c r="I90" s="32" t="s">
        <v>34</v>
      </c>
      <c r="J90" s="36" t="str">
        <f>E26</f>
        <v>Daniela Hahnová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85"/>
      <c r="B92" s="186"/>
      <c r="C92" s="187" t="s">
        <v>115</v>
      </c>
      <c r="D92" s="188" t="s">
        <v>57</v>
      </c>
      <c r="E92" s="188" t="s">
        <v>53</v>
      </c>
      <c r="F92" s="188" t="s">
        <v>54</v>
      </c>
      <c r="G92" s="188" t="s">
        <v>116</v>
      </c>
      <c r="H92" s="188" t="s">
        <v>117</v>
      </c>
      <c r="I92" s="188" t="s">
        <v>118</v>
      </c>
      <c r="J92" s="188" t="s">
        <v>104</v>
      </c>
      <c r="K92" s="189" t="s">
        <v>119</v>
      </c>
      <c r="L92" s="190"/>
      <c r="M92" s="92" t="s">
        <v>19</v>
      </c>
      <c r="N92" s="93" t="s">
        <v>42</v>
      </c>
      <c r="O92" s="93" t="s">
        <v>120</v>
      </c>
      <c r="P92" s="93" t="s">
        <v>121</v>
      </c>
      <c r="Q92" s="93" t="s">
        <v>122</v>
      </c>
      <c r="R92" s="93" t="s">
        <v>123</v>
      </c>
      <c r="S92" s="93" t="s">
        <v>124</v>
      </c>
      <c r="T92" s="94" t="s">
        <v>125</v>
      </c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</row>
    <row r="93" s="2" customFormat="1" ht="22.8" customHeight="1">
      <c r="A93" s="38"/>
      <c r="B93" s="39"/>
      <c r="C93" s="99" t="s">
        <v>126</v>
      </c>
      <c r="D93" s="40"/>
      <c r="E93" s="40"/>
      <c r="F93" s="40"/>
      <c r="G93" s="40"/>
      <c r="H93" s="40"/>
      <c r="I93" s="40"/>
      <c r="J93" s="191">
        <f>BK93</f>
        <v>0</v>
      </c>
      <c r="K93" s="40"/>
      <c r="L93" s="44"/>
      <c r="M93" s="95"/>
      <c r="N93" s="192"/>
      <c r="O93" s="96"/>
      <c r="P93" s="193">
        <f>P94</f>
        <v>0</v>
      </c>
      <c r="Q93" s="96"/>
      <c r="R93" s="193">
        <f>R94</f>
        <v>143.92419196</v>
      </c>
      <c r="S93" s="96"/>
      <c r="T93" s="194">
        <f>T94</f>
        <v>21.004696000000003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71</v>
      </c>
      <c r="AU93" s="17" t="s">
        <v>105</v>
      </c>
      <c r="BK93" s="195">
        <f>BK94</f>
        <v>0</v>
      </c>
    </row>
    <row r="94" s="12" customFormat="1" ht="25.92" customHeight="1">
      <c r="A94" s="12"/>
      <c r="B94" s="196"/>
      <c r="C94" s="197"/>
      <c r="D94" s="198" t="s">
        <v>71</v>
      </c>
      <c r="E94" s="199" t="s">
        <v>127</v>
      </c>
      <c r="F94" s="199" t="s">
        <v>128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P95+P187+P215+P244+P266+P299+P315</f>
        <v>0</v>
      </c>
      <c r="Q94" s="204"/>
      <c r="R94" s="205">
        <f>R95+R187+R215+R244+R266+R299+R315</f>
        <v>143.92419196</v>
      </c>
      <c r="S94" s="204"/>
      <c r="T94" s="206">
        <f>T95+T187+T215+T244+T266+T299+T315</f>
        <v>21.004696000000003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79</v>
      </c>
      <c r="AT94" s="208" t="s">
        <v>71</v>
      </c>
      <c r="AU94" s="208" t="s">
        <v>72</v>
      </c>
      <c r="AY94" s="207" t="s">
        <v>129</v>
      </c>
      <c r="BK94" s="209">
        <f>BK95+BK187+BK215+BK244+BK266+BK299+BK315</f>
        <v>0</v>
      </c>
    </row>
    <row r="95" s="12" customFormat="1" ht="22.8" customHeight="1">
      <c r="A95" s="12"/>
      <c r="B95" s="196"/>
      <c r="C95" s="197"/>
      <c r="D95" s="198" t="s">
        <v>71</v>
      </c>
      <c r="E95" s="210" t="s">
        <v>79</v>
      </c>
      <c r="F95" s="210" t="s">
        <v>130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SUM(P96:P186)</f>
        <v>0</v>
      </c>
      <c r="Q95" s="204"/>
      <c r="R95" s="205">
        <f>SUM(R96:R186)</f>
        <v>102.87480000000001</v>
      </c>
      <c r="S95" s="204"/>
      <c r="T95" s="206">
        <f>SUM(T96:T186)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79</v>
      </c>
      <c r="AT95" s="208" t="s">
        <v>71</v>
      </c>
      <c r="AU95" s="208" t="s">
        <v>79</v>
      </c>
      <c r="AY95" s="207" t="s">
        <v>129</v>
      </c>
      <c r="BK95" s="209">
        <f>SUM(BK96:BK186)</f>
        <v>0</v>
      </c>
    </row>
    <row r="96" s="2" customFormat="1" ht="37.8" customHeight="1">
      <c r="A96" s="38"/>
      <c r="B96" s="39"/>
      <c r="C96" s="212" t="s">
        <v>79</v>
      </c>
      <c r="D96" s="212" t="s">
        <v>131</v>
      </c>
      <c r="E96" s="213" t="s">
        <v>132</v>
      </c>
      <c r="F96" s="214" t="s">
        <v>133</v>
      </c>
      <c r="G96" s="215" t="s">
        <v>134</v>
      </c>
      <c r="H96" s="216">
        <v>518.48000000000002</v>
      </c>
      <c r="I96" s="217"/>
      <c r="J96" s="218">
        <f>ROUND(I96*H96,2)</f>
        <v>0</v>
      </c>
      <c r="K96" s="214" t="s">
        <v>135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136</v>
      </c>
      <c r="AT96" s="223" t="s">
        <v>131</v>
      </c>
      <c r="AU96" s="223" t="s">
        <v>81</v>
      </c>
      <c r="AY96" s="17" t="s">
        <v>129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79</v>
      </c>
      <c r="BK96" s="224">
        <f>ROUND(I96*H96,2)</f>
        <v>0</v>
      </c>
      <c r="BL96" s="17" t="s">
        <v>136</v>
      </c>
      <c r="BM96" s="223" t="s">
        <v>137</v>
      </c>
    </row>
    <row r="97" s="2" customFormat="1">
      <c r="A97" s="38"/>
      <c r="B97" s="39"/>
      <c r="C97" s="40"/>
      <c r="D97" s="225" t="s">
        <v>138</v>
      </c>
      <c r="E97" s="40"/>
      <c r="F97" s="226" t="s">
        <v>139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138</v>
      </c>
      <c r="AU97" s="17" t="s">
        <v>81</v>
      </c>
    </row>
    <row r="98" s="2" customFormat="1">
      <c r="A98" s="38"/>
      <c r="B98" s="39"/>
      <c r="C98" s="40"/>
      <c r="D98" s="230" t="s">
        <v>140</v>
      </c>
      <c r="E98" s="40"/>
      <c r="F98" s="231" t="s">
        <v>141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140</v>
      </c>
      <c r="AU98" s="17" t="s">
        <v>81</v>
      </c>
    </row>
    <row r="99" s="13" customFormat="1">
      <c r="A99" s="13"/>
      <c r="B99" s="232"/>
      <c r="C99" s="233"/>
      <c r="D99" s="225" t="s">
        <v>142</v>
      </c>
      <c r="E99" s="234" t="s">
        <v>19</v>
      </c>
      <c r="F99" s="235" t="s">
        <v>143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142</v>
      </c>
      <c r="AU99" s="241" t="s">
        <v>81</v>
      </c>
      <c r="AV99" s="13" t="s">
        <v>79</v>
      </c>
      <c r="AW99" s="13" t="s">
        <v>33</v>
      </c>
      <c r="AX99" s="13" t="s">
        <v>72</v>
      </c>
      <c r="AY99" s="241" t="s">
        <v>129</v>
      </c>
    </row>
    <row r="100" s="14" customFormat="1">
      <c r="A100" s="14"/>
      <c r="B100" s="242"/>
      <c r="C100" s="243"/>
      <c r="D100" s="225" t="s">
        <v>142</v>
      </c>
      <c r="E100" s="244" t="s">
        <v>19</v>
      </c>
      <c r="F100" s="245" t="s">
        <v>144</v>
      </c>
      <c r="G100" s="243"/>
      <c r="H100" s="246">
        <v>518.48000000000002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142</v>
      </c>
      <c r="AU100" s="252" t="s">
        <v>81</v>
      </c>
      <c r="AV100" s="14" t="s">
        <v>81</v>
      </c>
      <c r="AW100" s="14" t="s">
        <v>33</v>
      </c>
      <c r="AX100" s="14" t="s">
        <v>72</v>
      </c>
      <c r="AY100" s="252" t="s">
        <v>129</v>
      </c>
    </row>
    <row r="101" s="2" customFormat="1" ht="24.15" customHeight="1">
      <c r="A101" s="38"/>
      <c r="B101" s="39"/>
      <c r="C101" s="212" t="s">
        <v>81</v>
      </c>
      <c r="D101" s="212" t="s">
        <v>131</v>
      </c>
      <c r="E101" s="213" t="s">
        <v>145</v>
      </c>
      <c r="F101" s="214" t="s">
        <v>146</v>
      </c>
      <c r="G101" s="215" t="s">
        <v>147</v>
      </c>
      <c r="H101" s="216">
        <v>60</v>
      </c>
      <c r="I101" s="217"/>
      <c r="J101" s="218">
        <f>ROUND(I101*H101,2)</f>
        <v>0</v>
      </c>
      <c r="K101" s="214" t="s">
        <v>135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0.01068</v>
      </c>
      <c r="R101" s="221">
        <f>Q101*H101</f>
        <v>0.64080000000000004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136</v>
      </c>
      <c r="AT101" s="223" t="s">
        <v>131</v>
      </c>
      <c r="AU101" s="223" t="s">
        <v>81</v>
      </c>
      <c r="AY101" s="17" t="s">
        <v>129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79</v>
      </c>
      <c r="BK101" s="224">
        <f>ROUND(I101*H101,2)</f>
        <v>0</v>
      </c>
      <c r="BL101" s="17" t="s">
        <v>136</v>
      </c>
      <c r="BM101" s="223" t="s">
        <v>148</v>
      </c>
    </row>
    <row r="102" s="2" customFormat="1">
      <c r="A102" s="38"/>
      <c r="B102" s="39"/>
      <c r="C102" s="40"/>
      <c r="D102" s="225" t="s">
        <v>138</v>
      </c>
      <c r="E102" s="40"/>
      <c r="F102" s="226" t="s">
        <v>149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138</v>
      </c>
      <c r="AU102" s="17" t="s">
        <v>81</v>
      </c>
    </row>
    <row r="103" s="2" customFormat="1">
      <c r="A103" s="38"/>
      <c r="B103" s="39"/>
      <c r="C103" s="40"/>
      <c r="D103" s="230" t="s">
        <v>140</v>
      </c>
      <c r="E103" s="40"/>
      <c r="F103" s="231" t="s">
        <v>150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140</v>
      </c>
      <c r="AU103" s="17" t="s">
        <v>81</v>
      </c>
    </row>
    <row r="104" s="13" customFormat="1">
      <c r="A104" s="13"/>
      <c r="B104" s="232"/>
      <c r="C104" s="233"/>
      <c r="D104" s="225" t="s">
        <v>142</v>
      </c>
      <c r="E104" s="234" t="s">
        <v>19</v>
      </c>
      <c r="F104" s="235" t="s">
        <v>151</v>
      </c>
      <c r="G104" s="233"/>
      <c r="H104" s="234" t="s">
        <v>19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142</v>
      </c>
      <c r="AU104" s="241" t="s">
        <v>81</v>
      </c>
      <c r="AV104" s="13" t="s">
        <v>79</v>
      </c>
      <c r="AW104" s="13" t="s">
        <v>33</v>
      </c>
      <c r="AX104" s="13" t="s">
        <v>72</v>
      </c>
      <c r="AY104" s="241" t="s">
        <v>129</v>
      </c>
    </row>
    <row r="105" s="14" customFormat="1">
      <c r="A105" s="14"/>
      <c r="B105" s="242"/>
      <c r="C105" s="243"/>
      <c r="D105" s="225" t="s">
        <v>142</v>
      </c>
      <c r="E105" s="244" t="s">
        <v>19</v>
      </c>
      <c r="F105" s="245" t="s">
        <v>152</v>
      </c>
      <c r="G105" s="243"/>
      <c r="H105" s="246">
        <v>60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142</v>
      </c>
      <c r="AU105" s="252" t="s">
        <v>81</v>
      </c>
      <c r="AV105" s="14" t="s">
        <v>81</v>
      </c>
      <c r="AW105" s="14" t="s">
        <v>33</v>
      </c>
      <c r="AX105" s="14" t="s">
        <v>72</v>
      </c>
      <c r="AY105" s="252" t="s">
        <v>129</v>
      </c>
    </row>
    <row r="106" s="2" customFormat="1" ht="24.15" customHeight="1">
      <c r="A106" s="38"/>
      <c r="B106" s="39"/>
      <c r="C106" s="212" t="s">
        <v>153</v>
      </c>
      <c r="D106" s="212" t="s">
        <v>131</v>
      </c>
      <c r="E106" s="213" t="s">
        <v>154</v>
      </c>
      <c r="F106" s="214" t="s">
        <v>155</v>
      </c>
      <c r="G106" s="215" t="s">
        <v>147</v>
      </c>
      <c r="H106" s="216">
        <v>60</v>
      </c>
      <c r="I106" s="217"/>
      <c r="J106" s="218">
        <f>ROUND(I106*H106,2)</f>
        <v>0</v>
      </c>
      <c r="K106" s="214" t="s">
        <v>135</v>
      </c>
      <c r="L106" s="44"/>
      <c r="M106" s="219" t="s">
        <v>19</v>
      </c>
      <c r="N106" s="220" t="s">
        <v>43</v>
      </c>
      <c r="O106" s="84"/>
      <c r="P106" s="221">
        <f>O106*H106</f>
        <v>0</v>
      </c>
      <c r="Q106" s="221">
        <v>0.036900000000000002</v>
      </c>
      <c r="R106" s="221">
        <f>Q106*H106</f>
        <v>2.214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136</v>
      </c>
      <c r="AT106" s="223" t="s">
        <v>131</v>
      </c>
      <c r="AU106" s="223" t="s">
        <v>81</v>
      </c>
      <c r="AY106" s="17" t="s">
        <v>129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79</v>
      </c>
      <c r="BK106" s="224">
        <f>ROUND(I106*H106,2)</f>
        <v>0</v>
      </c>
      <c r="BL106" s="17" t="s">
        <v>136</v>
      </c>
      <c r="BM106" s="223" t="s">
        <v>156</v>
      </c>
    </row>
    <row r="107" s="2" customFormat="1">
      <c r="A107" s="38"/>
      <c r="B107" s="39"/>
      <c r="C107" s="40"/>
      <c r="D107" s="225" t="s">
        <v>138</v>
      </c>
      <c r="E107" s="40"/>
      <c r="F107" s="226" t="s">
        <v>157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138</v>
      </c>
      <c r="AU107" s="17" t="s">
        <v>81</v>
      </c>
    </row>
    <row r="108" s="2" customFormat="1">
      <c r="A108" s="38"/>
      <c r="B108" s="39"/>
      <c r="C108" s="40"/>
      <c r="D108" s="230" t="s">
        <v>140</v>
      </c>
      <c r="E108" s="40"/>
      <c r="F108" s="231" t="s">
        <v>158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140</v>
      </c>
      <c r="AU108" s="17" t="s">
        <v>81</v>
      </c>
    </row>
    <row r="109" s="2" customFormat="1" ht="24.15" customHeight="1">
      <c r="A109" s="38"/>
      <c r="B109" s="39"/>
      <c r="C109" s="212" t="s">
        <v>136</v>
      </c>
      <c r="D109" s="212" t="s">
        <v>131</v>
      </c>
      <c r="E109" s="213" t="s">
        <v>159</v>
      </c>
      <c r="F109" s="214" t="s">
        <v>160</v>
      </c>
      <c r="G109" s="215" t="s">
        <v>161</v>
      </c>
      <c r="H109" s="216">
        <v>28.5</v>
      </c>
      <c r="I109" s="217"/>
      <c r="J109" s="218">
        <f>ROUND(I109*H109,2)</f>
        <v>0</v>
      </c>
      <c r="K109" s="214" t="s">
        <v>135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136</v>
      </c>
      <c r="AT109" s="223" t="s">
        <v>131</v>
      </c>
      <c r="AU109" s="223" t="s">
        <v>81</v>
      </c>
      <c r="AY109" s="17" t="s">
        <v>129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79</v>
      </c>
      <c r="BK109" s="224">
        <f>ROUND(I109*H109,2)</f>
        <v>0</v>
      </c>
      <c r="BL109" s="17" t="s">
        <v>136</v>
      </c>
      <c r="BM109" s="223" t="s">
        <v>162</v>
      </c>
    </row>
    <row r="110" s="2" customFormat="1">
      <c r="A110" s="38"/>
      <c r="B110" s="39"/>
      <c r="C110" s="40"/>
      <c r="D110" s="225" t="s">
        <v>138</v>
      </c>
      <c r="E110" s="40"/>
      <c r="F110" s="226" t="s">
        <v>163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138</v>
      </c>
      <c r="AU110" s="17" t="s">
        <v>81</v>
      </c>
    </row>
    <row r="111" s="2" customFormat="1">
      <c r="A111" s="38"/>
      <c r="B111" s="39"/>
      <c r="C111" s="40"/>
      <c r="D111" s="230" t="s">
        <v>140</v>
      </c>
      <c r="E111" s="40"/>
      <c r="F111" s="231" t="s">
        <v>164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140</v>
      </c>
      <c r="AU111" s="17" t="s">
        <v>81</v>
      </c>
    </row>
    <row r="112" s="13" customFormat="1">
      <c r="A112" s="13"/>
      <c r="B112" s="232"/>
      <c r="C112" s="233"/>
      <c r="D112" s="225" t="s">
        <v>142</v>
      </c>
      <c r="E112" s="234" t="s">
        <v>19</v>
      </c>
      <c r="F112" s="235" t="s">
        <v>165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142</v>
      </c>
      <c r="AU112" s="241" t="s">
        <v>81</v>
      </c>
      <c r="AV112" s="13" t="s">
        <v>79</v>
      </c>
      <c r="AW112" s="13" t="s">
        <v>33</v>
      </c>
      <c r="AX112" s="13" t="s">
        <v>72</v>
      </c>
      <c r="AY112" s="241" t="s">
        <v>129</v>
      </c>
    </row>
    <row r="113" s="14" customFormat="1">
      <c r="A113" s="14"/>
      <c r="B113" s="242"/>
      <c r="C113" s="243"/>
      <c r="D113" s="225" t="s">
        <v>142</v>
      </c>
      <c r="E113" s="244" t="s">
        <v>19</v>
      </c>
      <c r="F113" s="245" t="s">
        <v>166</v>
      </c>
      <c r="G113" s="243"/>
      <c r="H113" s="246">
        <v>28.5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142</v>
      </c>
      <c r="AU113" s="252" t="s">
        <v>81</v>
      </c>
      <c r="AV113" s="14" t="s">
        <v>81</v>
      </c>
      <c r="AW113" s="14" t="s">
        <v>33</v>
      </c>
      <c r="AX113" s="14" t="s">
        <v>72</v>
      </c>
      <c r="AY113" s="252" t="s">
        <v>129</v>
      </c>
    </row>
    <row r="114" s="2" customFormat="1" ht="33" customHeight="1">
      <c r="A114" s="38"/>
      <c r="B114" s="39"/>
      <c r="C114" s="212" t="s">
        <v>167</v>
      </c>
      <c r="D114" s="212" t="s">
        <v>131</v>
      </c>
      <c r="E114" s="213" t="s">
        <v>168</v>
      </c>
      <c r="F114" s="214" t="s">
        <v>169</v>
      </c>
      <c r="G114" s="215" t="s">
        <v>161</v>
      </c>
      <c r="H114" s="216">
        <v>29.379999999999999</v>
      </c>
      <c r="I114" s="217"/>
      <c r="J114" s="218">
        <f>ROUND(I114*H114,2)</f>
        <v>0</v>
      </c>
      <c r="K114" s="214" t="s">
        <v>135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136</v>
      </c>
      <c r="AT114" s="223" t="s">
        <v>131</v>
      </c>
      <c r="AU114" s="223" t="s">
        <v>81</v>
      </c>
      <c r="AY114" s="17" t="s">
        <v>129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79</v>
      </c>
      <c r="BK114" s="224">
        <f>ROUND(I114*H114,2)</f>
        <v>0</v>
      </c>
      <c r="BL114" s="17" t="s">
        <v>136</v>
      </c>
      <c r="BM114" s="223" t="s">
        <v>170</v>
      </c>
    </row>
    <row r="115" s="2" customFormat="1">
      <c r="A115" s="38"/>
      <c r="B115" s="39"/>
      <c r="C115" s="40"/>
      <c r="D115" s="225" t="s">
        <v>138</v>
      </c>
      <c r="E115" s="40"/>
      <c r="F115" s="226" t="s">
        <v>171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138</v>
      </c>
      <c r="AU115" s="17" t="s">
        <v>81</v>
      </c>
    </row>
    <row r="116" s="2" customFormat="1">
      <c r="A116" s="38"/>
      <c r="B116" s="39"/>
      <c r="C116" s="40"/>
      <c r="D116" s="230" t="s">
        <v>140</v>
      </c>
      <c r="E116" s="40"/>
      <c r="F116" s="231" t="s">
        <v>172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140</v>
      </c>
      <c r="AU116" s="17" t="s">
        <v>81</v>
      </c>
    </row>
    <row r="117" s="13" customFormat="1">
      <c r="A117" s="13"/>
      <c r="B117" s="232"/>
      <c r="C117" s="233"/>
      <c r="D117" s="225" t="s">
        <v>142</v>
      </c>
      <c r="E117" s="234" t="s">
        <v>19</v>
      </c>
      <c r="F117" s="235" t="s">
        <v>173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142</v>
      </c>
      <c r="AU117" s="241" t="s">
        <v>81</v>
      </c>
      <c r="AV117" s="13" t="s">
        <v>79</v>
      </c>
      <c r="AW117" s="13" t="s">
        <v>33</v>
      </c>
      <c r="AX117" s="13" t="s">
        <v>72</v>
      </c>
      <c r="AY117" s="241" t="s">
        <v>129</v>
      </c>
    </row>
    <row r="118" s="14" customFormat="1">
      <c r="A118" s="14"/>
      <c r="B118" s="242"/>
      <c r="C118" s="243"/>
      <c r="D118" s="225" t="s">
        <v>142</v>
      </c>
      <c r="E118" s="244" t="s">
        <v>19</v>
      </c>
      <c r="F118" s="245" t="s">
        <v>174</v>
      </c>
      <c r="G118" s="243"/>
      <c r="H118" s="246">
        <v>28.5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142</v>
      </c>
      <c r="AU118" s="252" t="s">
        <v>81</v>
      </c>
      <c r="AV118" s="14" t="s">
        <v>81</v>
      </c>
      <c r="AW118" s="14" t="s">
        <v>33</v>
      </c>
      <c r="AX118" s="14" t="s">
        <v>72</v>
      </c>
      <c r="AY118" s="252" t="s">
        <v>129</v>
      </c>
    </row>
    <row r="119" s="13" customFormat="1">
      <c r="A119" s="13"/>
      <c r="B119" s="232"/>
      <c r="C119" s="233"/>
      <c r="D119" s="225" t="s">
        <v>142</v>
      </c>
      <c r="E119" s="234" t="s">
        <v>19</v>
      </c>
      <c r="F119" s="235" t="s">
        <v>175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142</v>
      </c>
      <c r="AU119" s="241" t="s">
        <v>81</v>
      </c>
      <c r="AV119" s="13" t="s">
        <v>79</v>
      </c>
      <c r="AW119" s="13" t="s">
        <v>33</v>
      </c>
      <c r="AX119" s="13" t="s">
        <v>72</v>
      </c>
      <c r="AY119" s="241" t="s">
        <v>129</v>
      </c>
    </row>
    <row r="120" s="14" customFormat="1">
      <c r="A120" s="14"/>
      <c r="B120" s="242"/>
      <c r="C120" s="243"/>
      <c r="D120" s="225" t="s">
        <v>142</v>
      </c>
      <c r="E120" s="244" t="s">
        <v>19</v>
      </c>
      <c r="F120" s="245" t="s">
        <v>176</v>
      </c>
      <c r="G120" s="243"/>
      <c r="H120" s="246">
        <v>0.50900000000000001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142</v>
      </c>
      <c r="AU120" s="252" t="s">
        <v>81</v>
      </c>
      <c r="AV120" s="14" t="s">
        <v>81</v>
      </c>
      <c r="AW120" s="14" t="s">
        <v>33</v>
      </c>
      <c r="AX120" s="14" t="s">
        <v>72</v>
      </c>
      <c r="AY120" s="252" t="s">
        <v>129</v>
      </c>
    </row>
    <row r="121" s="13" customFormat="1">
      <c r="A121" s="13"/>
      <c r="B121" s="232"/>
      <c r="C121" s="233"/>
      <c r="D121" s="225" t="s">
        <v>142</v>
      </c>
      <c r="E121" s="234" t="s">
        <v>19</v>
      </c>
      <c r="F121" s="235" t="s">
        <v>177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142</v>
      </c>
      <c r="AU121" s="241" t="s">
        <v>81</v>
      </c>
      <c r="AV121" s="13" t="s">
        <v>79</v>
      </c>
      <c r="AW121" s="13" t="s">
        <v>33</v>
      </c>
      <c r="AX121" s="13" t="s">
        <v>72</v>
      </c>
      <c r="AY121" s="241" t="s">
        <v>129</v>
      </c>
    </row>
    <row r="122" s="14" customFormat="1">
      <c r="A122" s="14"/>
      <c r="B122" s="242"/>
      <c r="C122" s="243"/>
      <c r="D122" s="225" t="s">
        <v>142</v>
      </c>
      <c r="E122" s="244" t="s">
        <v>19</v>
      </c>
      <c r="F122" s="245" t="s">
        <v>178</v>
      </c>
      <c r="G122" s="243"/>
      <c r="H122" s="246">
        <v>0.371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142</v>
      </c>
      <c r="AU122" s="252" t="s">
        <v>81</v>
      </c>
      <c r="AV122" s="14" t="s">
        <v>81</v>
      </c>
      <c r="AW122" s="14" t="s">
        <v>33</v>
      </c>
      <c r="AX122" s="14" t="s">
        <v>72</v>
      </c>
      <c r="AY122" s="252" t="s">
        <v>129</v>
      </c>
    </row>
    <row r="123" s="2" customFormat="1" ht="16.5" customHeight="1">
      <c r="A123" s="38"/>
      <c r="B123" s="39"/>
      <c r="C123" s="212" t="s">
        <v>179</v>
      </c>
      <c r="D123" s="212" t="s">
        <v>131</v>
      </c>
      <c r="E123" s="213" t="s">
        <v>180</v>
      </c>
      <c r="F123" s="214" t="s">
        <v>181</v>
      </c>
      <c r="G123" s="215" t="s">
        <v>161</v>
      </c>
      <c r="H123" s="216">
        <v>29.379999999999999</v>
      </c>
      <c r="I123" s="217"/>
      <c r="J123" s="218">
        <f>ROUND(I123*H123,2)</f>
        <v>0</v>
      </c>
      <c r="K123" s="214" t="s">
        <v>135</v>
      </c>
      <c r="L123" s="44"/>
      <c r="M123" s="219" t="s">
        <v>19</v>
      </c>
      <c r="N123" s="220" t="s">
        <v>43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136</v>
      </c>
      <c r="AT123" s="223" t="s">
        <v>131</v>
      </c>
      <c r="AU123" s="223" t="s">
        <v>81</v>
      </c>
      <c r="AY123" s="17" t="s">
        <v>129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79</v>
      </c>
      <c r="BK123" s="224">
        <f>ROUND(I123*H123,2)</f>
        <v>0</v>
      </c>
      <c r="BL123" s="17" t="s">
        <v>136</v>
      </c>
      <c r="BM123" s="223" t="s">
        <v>182</v>
      </c>
    </row>
    <row r="124" s="2" customFormat="1">
      <c r="A124" s="38"/>
      <c r="B124" s="39"/>
      <c r="C124" s="40"/>
      <c r="D124" s="225" t="s">
        <v>138</v>
      </c>
      <c r="E124" s="40"/>
      <c r="F124" s="226" t="s">
        <v>183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138</v>
      </c>
      <c r="AU124" s="17" t="s">
        <v>81</v>
      </c>
    </row>
    <row r="125" s="2" customFormat="1">
      <c r="A125" s="38"/>
      <c r="B125" s="39"/>
      <c r="C125" s="40"/>
      <c r="D125" s="230" t="s">
        <v>140</v>
      </c>
      <c r="E125" s="40"/>
      <c r="F125" s="231" t="s">
        <v>184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140</v>
      </c>
      <c r="AU125" s="17" t="s">
        <v>81</v>
      </c>
    </row>
    <row r="126" s="13" customFormat="1">
      <c r="A126" s="13"/>
      <c r="B126" s="232"/>
      <c r="C126" s="233"/>
      <c r="D126" s="225" t="s">
        <v>142</v>
      </c>
      <c r="E126" s="234" t="s">
        <v>19</v>
      </c>
      <c r="F126" s="235" t="s">
        <v>173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142</v>
      </c>
      <c r="AU126" s="241" t="s">
        <v>81</v>
      </c>
      <c r="AV126" s="13" t="s">
        <v>79</v>
      </c>
      <c r="AW126" s="13" t="s">
        <v>33</v>
      </c>
      <c r="AX126" s="13" t="s">
        <v>72</v>
      </c>
      <c r="AY126" s="241" t="s">
        <v>129</v>
      </c>
    </row>
    <row r="127" s="14" customFormat="1">
      <c r="A127" s="14"/>
      <c r="B127" s="242"/>
      <c r="C127" s="243"/>
      <c r="D127" s="225" t="s">
        <v>142</v>
      </c>
      <c r="E127" s="244" t="s">
        <v>19</v>
      </c>
      <c r="F127" s="245" t="s">
        <v>174</v>
      </c>
      <c r="G127" s="243"/>
      <c r="H127" s="246">
        <v>28.5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142</v>
      </c>
      <c r="AU127" s="252" t="s">
        <v>81</v>
      </c>
      <c r="AV127" s="14" t="s">
        <v>81</v>
      </c>
      <c r="AW127" s="14" t="s">
        <v>33</v>
      </c>
      <c r="AX127" s="14" t="s">
        <v>72</v>
      </c>
      <c r="AY127" s="252" t="s">
        <v>129</v>
      </c>
    </row>
    <row r="128" s="14" customFormat="1">
      <c r="A128" s="14"/>
      <c r="B128" s="242"/>
      <c r="C128" s="243"/>
      <c r="D128" s="225" t="s">
        <v>142</v>
      </c>
      <c r="E128" s="244" t="s">
        <v>19</v>
      </c>
      <c r="F128" s="245" t="s">
        <v>185</v>
      </c>
      <c r="G128" s="243"/>
      <c r="H128" s="246">
        <v>0.88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142</v>
      </c>
      <c r="AU128" s="252" t="s">
        <v>81</v>
      </c>
      <c r="AV128" s="14" t="s">
        <v>81</v>
      </c>
      <c r="AW128" s="14" t="s">
        <v>33</v>
      </c>
      <c r="AX128" s="14" t="s">
        <v>72</v>
      </c>
      <c r="AY128" s="252" t="s">
        <v>129</v>
      </c>
    </row>
    <row r="129" s="2" customFormat="1" ht="24.15" customHeight="1">
      <c r="A129" s="38"/>
      <c r="B129" s="39"/>
      <c r="C129" s="212" t="s">
        <v>186</v>
      </c>
      <c r="D129" s="212" t="s">
        <v>131</v>
      </c>
      <c r="E129" s="213" t="s">
        <v>187</v>
      </c>
      <c r="F129" s="214" t="s">
        <v>188</v>
      </c>
      <c r="G129" s="215" t="s">
        <v>161</v>
      </c>
      <c r="H129" s="216">
        <v>29.379999999999999</v>
      </c>
      <c r="I129" s="217"/>
      <c r="J129" s="218">
        <f>ROUND(I129*H129,2)</f>
        <v>0</v>
      </c>
      <c r="K129" s="214" t="s">
        <v>135</v>
      </c>
      <c r="L129" s="44"/>
      <c r="M129" s="219" t="s">
        <v>19</v>
      </c>
      <c r="N129" s="220" t="s">
        <v>43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136</v>
      </c>
      <c r="AT129" s="223" t="s">
        <v>131</v>
      </c>
      <c r="AU129" s="223" t="s">
        <v>81</v>
      </c>
      <c r="AY129" s="17" t="s">
        <v>129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79</v>
      </c>
      <c r="BK129" s="224">
        <f>ROUND(I129*H129,2)</f>
        <v>0</v>
      </c>
      <c r="BL129" s="17" t="s">
        <v>136</v>
      </c>
      <c r="BM129" s="223" t="s">
        <v>189</v>
      </c>
    </row>
    <row r="130" s="2" customFormat="1">
      <c r="A130" s="38"/>
      <c r="B130" s="39"/>
      <c r="C130" s="40"/>
      <c r="D130" s="225" t="s">
        <v>138</v>
      </c>
      <c r="E130" s="40"/>
      <c r="F130" s="226" t="s">
        <v>190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138</v>
      </c>
      <c r="AU130" s="17" t="s">
        <v>81</v>
      </c>
    </row>
    <row r="131" s="2" customFormat="1">
      <c r="A131" s="38"/>
      <c r="B131" s="39"/>
      <c r="C131" s="40"/>
      <c r="D131" s="230" t="s">
        <v>140</v>
      </c>
      <c r="E131" s="40"/>
      <c r="F131" s="231" t="s">
        <v>191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140</v>
      </c>
      <c r="AU131" s="17" t="s">
        <v>81</v>
      </c>
    </row>
    <row r="132" s="14" customFormat="1">
      <c r="A132" s="14"/>
      <c r="B132" s="242"/>
      <c r="C132" s="243"/>
      <c r="D132" s="225" t="s">
        <v>142</v>
      </c>
      <c r="E132" s="244" t="s">
        <v>19</v>
      </c>
      <c r="F132" s="245" t="s">
        <v>192</v>
      </c>
      <c r="G132" s="243"/>
      <c r="H132" s="246">
        <v>15.577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142</v>
      </c>
      <c r="AU132" s="252" t="s">
        <v>81</v>
      </c>
      <c r="AV132" s="14" t="s">
        <v>81</v>
      </c>
      <c r="AW132" s="14" t="s">
        <v>33</v>
      </c>
      <c r="AX132" s="14" t="s">
        <v>72</v>
      </c>
      <c r="AY132" s="252" t="s">
        <v>129</v>
      </c>
    </row>
    <row r="133" s="14" customFormat="1">
      <c r="A133" s="14"/>
      <c r="B133" s="242"/>
      <c r="C133" s="243"/>
      <c r="D133" s="225" t="s">
        <v>142</v>
      </c>
      <c r="E133" s="244" t="s">
        <v>19</v>
      </c>
      <c r="F133" s="245" t="s">
        <v>193</v>
      </c>
      <c r="G133" s="243"/>
      <c r="H133" s="246">
        <v>13.803000000000001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142</v>
      </c>
      <c r="AU133" s="252" t="s">
        <v>81</v>
      </c>
      <c r="AV133" s="14" t="s">
        <v>81</v>
      </c>
      <c r="AW133" s="14" t="s">
        <v>33</v>
      </c>
      <c r="AX133" s="14" t="s">
        <v>72</v>
      </c>
      <c r="AY133" s="252" t="s">
        <v>129</v>
      </c>
    </row>
    <row r="134" s="2" customFormat="1" ht="24.15" customHeight="1">
      <c r="A134" s="38"/>
      <c r="B134" s="39"/>
      <c r="C134" s="212" t="s">
        <v>194</v>
      </c>
      <c r="D134" s="212" t="s">
        <v>131</v>
      </c>
      <c r="E134" s="213" t="s">
        <v>195</v>
      </c>
      <c r="F134" s="214" t="s">
        <v>196</v>
      </c>
      <c r="G134" s="215" t="s">
        <v>161</v>
      </c>
      <c r="H134" s="216">
        <v>15.577</v>
      </c>
      <c r="I134" s="217"/>
      <c r="J134" s="218">
        <f>ROUND(I134*H134,2)</f>
        <v>0</v>
      </c>
      <c r="K134" s="214" t="s">
        <v>135</v>
      </c>
      <c r="L134" s="44"/>
      <c r="M134" s="219" t="s">
        <v>19</v>
      </c>
      <c r="N134" s="220" t="s">
        <v>43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136</v>
      </c>
      <c r="AT134" s="223" t="s">
        <v>131</v>
      </c>
      <c r="AU134" s="223" t="s">
        <v>81</v>
      </c>
      <c r="AY134" s="17" t="s">
        <v>129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79</v>
      </c>
      <c r="BK134" s="224">
        <f>ROUND(I134*H134,2)</f>
        <v>0</v>
      </c>
      <c r="BL134" s="17" t="s">
        <v>136</v>
      </c>
      <c r="BM134" s="223" t="s">
        <v>197</v>
      </c>
    </row>
    <row r="135" s="2" customFormat="1">
      <c r="A135" s="38"/>
      <c r="B135" s="39"/>
      <c r="C135" s="40"/>
      <c r="D135" s="225" t="s">
        <v>138</v>
      </c>
      <c r="E135" s="40"/>
      <c r="F135" s="226" t="s">
        <v>198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138</v>
      </c>
      <c r="AU135" s="17" t="s">
        <v>81</v>
      </c>
    </row>
    <row r="136" s="2" customFormat="1">
      <c r="A136" s="38"/>
      <c r="B136" s="39"/>
      <c r="C136" s="40"/>
      <c r="D136" s="230" t="s">
        <v>140</v>
      </c>
      <c r="E136" s="40"/>
      <c r="F136" s="231" t="s">
        <v>199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140</v>
      </c>
      <c r="AU136" s="17" t="s">
        <v>81</v>
      </c>
    </row>
    <row r="137" s="14" customFormat="1">
      <c r="A137" s="14"/>
      <c r="B137" s="242"/>
      <c r="C137" s="243"/>
      <c r="D137" s="225" t="s">
        <v>142</v>
      </c>
      <c r="E137" s="244" t="s">
        <v>19</v>
      </c>
      <c r="F137" s="245" t="s">
        <v>200</v>
      </c>
      <c r="G137" s="243"/>
      <c r="H137" s="246">
        <v>28.5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142</v>
      </c>
      <c r="AU137" s="252" t="s">
        <v>81</v>
      </c>
      <c r="AV137" s="14" t="s">
        <v>81</v>
      </c>
      <c r="AW137" s="14" t="s">
        <v>33</v>
      </c>
      <c r="AX137" s="14" t="s">
        <v>72</v>
      </c>
      <c r="AY137" s="252" t="s">
        <v>129</v>
      </c>
    </row>
    <row r="138" s="14" customFormat="1">
      <c r="A138" s="14"/>
      <c r="B138" s="242"/>
      <c r="C138" s="243"/>
      <c r="D138" s="225" t="s">
        <v>142</v>
      </c>
      <c r="E138" s="244" t="s">
        <v>19</v>
      </c>
      <c r="F138" s="245" t="s">
        <v>201</v>
      </c>
      <c r="G138" s="243"/>
      <c r="H138" s="246">
        <v>-3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142</v>
      </c>
      <c r="AU138" s="252" t="s">
        <v>81</v>
      </c>
      <c r="AV138" s="14" t="s">
        <v>81</v>
      </c>
      <c r="AW138" s="14" t="s">
        <v>33</v>
      </c>
      <c r="AX138" s="14" t="s">
        <v>72</v>
      </c>
      <c r="AY138" s="252" t="s">
        <v>129</v>
      </c>
    </row>
    <row r="139" s="14" customFormat="1">
      <c r="A139" s="14"/>
      <c r="B139" s="242"/>
      <c r="C139" s="243"/>
      <c r="D139" s="225" t="s">
        <v>142</v>
      </c>
      <c r="E139" s="244" t="s">
        <v>19</v>
      </c>
      <c r="F139" s="245" t="s">
        <v>202</v>
      </c>
      <c r="G139" s="243"/>
      <c r="H139" s="246">
        <v>-0.92300000000000004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142</v>
      </c>
      <c r="AU139" s="252" t="s">
        <v>81</v>
      </c>
      <c r="AV139" s="14" t="s">
        <v>81</v>
      </c>
      <c r="AW139" s="14" t="s">
        <v>33</v>
      </c>
      <c r="AX139" s="14" t="s">
        <v>72</v>
      </c>
      <c r="AY139" s="252" t="s">
        <v>129</v>
      </c>
    </row>
    <row r="140" s="14" customFormat="1">
      <c r="A140" s="14"/>
      <c r="B140" s="242"/>
      <c r="C140" s="243"/>
      <c r="D140" s="225" t="s">
        <v>142</v>
      </c>
      <c r="E140" s="244" t="s">
        <v>19</v>
      </c>
      <c r="F140" s="245" t="s">
        <v>203</v>
      </c>
      <c r="G140" s="243"/>
      <c r="H140" s="246">
        <v>-9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142</v>
      </c>
      <c r="AU140" s="252" t="s">
        <v>81</v>
      </c>
      <c r="AV140" s="14" t="s">
        <v>81</v>
      </c>
      <c r="AW140" s="14" t="s">
        <v>33</v>
      </c>
      <c r="AX140" s="14" t="s">
        <v>72</v>
      </c>
      <c r="AY140" s="252" t="s">
        <v>129</v>
      </c>
    </row>
    <row r="141" s="2" customFormat="1" ht="24.15" customHeight="1">
      <c r="A141" s="38"/>
      <c r="B141" s="39"/>
      <c r="C141" s="212" t="s">
        <v>204</v>
      </c>
      <c r="D141" s="212" t="s">
        <v>131</v>
      </c>
      <c r="E141" s="213" t="s">
        <v>205</v>
      </c>
      <c r="F141" s="214" t="s">
        <v>206</v>
      </c>
      <c r="G141" s="215" t="s">
        <v>134</v>
      </c>
      <c r="H141" s="216">
        <v>500</v>
      </c>
      <c r="I141" s="217"/>
      <c r="J141" s="218">
        <f>ROUND(I141*H141,2)</f>
        <v>0</v>
      </c>
      <c r="K141" s="214" t="s">
        <v>135</v>
      </c>
      <c r="L141" s="44"/>
      <c r="M141" s="219" t="s">
        <v>19</v>
      </c>
      <c r="N141" s="220" t="s">
        <v>43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136</v>
      </c>
      <c r="AT141" s="223" t="s">
        <v>131</v>
      </c>
      <c r="AU141" s="223" t="s">
        <v>81</v>
      </c>
      <c r="AY141" s="17" t="s">
        <v>129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79</v>
      </c>
      <c r="BK141" s="224">
        <f>ROUND(I141*H141,2)</f>
        <v>0</v>
      </c>
      <c r="BL141" s="17" t="s">
        <v>136</v>
      </c>
      <c r="BM141" s="223" t="s">
        <v>207</v>
      </c>
    </row>
    <row r="142" s="2" customFormat="1">
      <c r="A142" s="38"/>
      <c r="B142" s="39"/>
      <c r="C142" s="40"/>
      <c r="D142" s="225" t="s">
        <v>138</v>
      </c>
      <c r="E142" s="40"/>
      <c r="F142" s="226" t="s">
        <v>208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138</v>
      </c>
      <c r="AU142" s="17" t="s">
        <v>81</v>
      </c>
    </row>
    <row r="143" s="2" customFormat="1">
      <c r="A143" s="38"/>
      <c r="B143" s="39"/>
      <c r="C143" s="40"/>
      <c r="D143" s="230" t="s">
        <v>140</v>
      </c>
      <c r="E143" s="40"/>
      <c r="F143" s="231" t="s">
        <v>209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140</v>
      </c>
      <c r="AU143" s="17" t="s">
        <v>81</v>
      </c>
    </row>
    <row r="144" s="13" customFormat="1">
      <c r="A144" s="13"/>
      <c r="B144" s="232"/>
      <c r="C144" s="233"/>
      <c r="D144" s="225" t="s">
        <v>142</v>
      </c>
      <c r="E144" s="234" t="s">
        <v>19</v>
      </c>
      <c r="F144" s="235" t="s">
        <v>210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142</v>
      </c>
      <c r="AU144" s="241" t="s">
        <v>81</v>
      </c>
      <c r="AV144" s="13" t="s">
        <v>79</v>
      </c>
      <c r="AW144" s="13" t="s">
        <v>33</v>
      </c>
      <c r="AX144" s="13" t="s">
        <v>72</v>
      </c>
      <c r="AY144" s="241" t="s">
        <v>129</v>
      </c>
    </row>
    <row r="145" s="14" customFormat="1">
      <c r="A145" s="14"/>
      <c r="B145" s="242"/>
      <c r="C145" s="243"/>
      <c r="D145" s="225" t="s">
        <v>142</v>
      </c>
      <c r="E145" s="244" t="s">
        <v>19</v>
      </c>
      <c r="F145" s="245" t="s">
        <v>211</v>
      </c>
      <c r="G145" s="243"/>
      <c r="H145" s="246">
        <v>500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142</v>
      </c>
      <c r="AU145" s="252" t="s">
        <v>81</v>
      </c>
      <c r="AV145" s="14" t="s">
        <v>81</v>
      </c>
      <c r="AW145" s="14" t="s">
        <v>33</v>
      </c>
      <c r="AX145" s="14" t="s">
        <v>72</v>
      </c>
      <c r="AY145" s="252" t="s">
        <v>129</v>
      </c>
    </row>
    <row r="146" s="2" customFormat="1" ht="24.15" customHeight="1">
      <c r="A146" s="38"/>
      <c r="B146" s="39"/>
      <c r="C146" s="212" t="s">
        <v>212</v>
      </c>
      <c r="D146" s="212" t="s">
        <v>131</v>
      </c>
      <c r="E146" s="213" t="s">
        <v>213</v>
      </c>
      <c r="F146" s="214" t="s">
        <v>214</v>
      </c>
      <c r="G146" s="215" t="s">
        <v>134</v>
      </c>
      <c r="H146" s="216">
        <v>500</v>
      </c>
      <c r="I146" s="217"/>
      <c r="J146" s="218">
        <f>ROUND(I146*H146,2)</f>
        <v>0</v>
      </c>
      <c r="K146" s="214" t="s">
        <v>135</v>
      </c>
      <c r="L146" s="44"/>
      <c r="M146" s="219" t="s">
        <v>19</v>
      </c>
      <c r="N146" s="220" t="s">
        <v>43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136</v>
      </c>
      <c r="AT146" s="223" t="s">
        <v>131</v>
      </c>
      <c r="AU146" s="223" t="s">
        <v>81</v>
      </c>
      <c r="AY146" s="17" t="s">
        <v>129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79</v>
      </c>
      <c r="BK146" s="224">
        <f>ROUND(I146*H146,2)</f>
        <v>0</v>
      </c>
      <c r="BL146" s="17" t="s">
        <v>136</v>
      </c>
      <c r="BM146" s="223" t="s">
        <v>215</v>
      </c>
    </row>
    <row r="147" s="2" customFormat="1">
      <c r="A147" s="38"/>
      <c r="B147" s="39"/>
      <c r="C147" s="40"/>
      <c r="D147" s="225" t="s">
        <v>138</v>
      </c>
      <c r="E147" s="40"/>
      <c r="F147" s="226" t="s">
        <v>216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138</v>
      </c>
      <c r="AU147" s="17" t="s">
        <v>81</v>
      </c>
    </row>
    <row r="148" s="2" customFormat="1">
      <c r="A148" s="38"/>
      <c r="B148" s="39"/>
      <c r="C148" s="40"/>
      <c r="D148" s="230" t="s">
        <v>140</v>
      </c>
      <c r="E148" s="40"/>
      <c r="F148" s="231" t="s">
        <v>217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140</v>
      </c>
      <c r="AU148" s="17" t="s">
        <v>81</v>
      </c>
    </row>
    <row r="149" s="13" customFormat="1">
      <c r="A149" s="13"/>
      <c r="B149" s="232"/>
      <c r="C149" s="233"/>
      <c r="D149" s="225" t="s">
        <v>142</v>
      </c>
      <c r="E149" s="234" t="s">
        <v>19</v>
      </c>
      <c r="F149" s="235" t="s">
        <v>210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142</v>
      </c>
      <c r="AU149" s="241" t="s">
        <v>81</v>
      </c>
      <c r="AV149" s="13" t="s">
        <v>79</v>
      </c>
      <c r="AW149" s="13" t="s">
        <v>33</v>
      </c>
      <c r="AX149" s="13" t="s">
        <v>72</v>
      </c>
      <c r="AY149" s="241" t="s">
        <v>129</v>
      </c>
    </row>
    <row r="150" s="14" customFormat="1">
      <c r="A150" s="14"/>
      <c r="B150" s="242"/>
      <c r="C150" s="243"/>
      <c r="D150" s="225" t="s">
        <v>142</v>
      </c>
      <c r="E150" s="244" t="s">
        <v>19</v>
      </c>
      <c r="F150" s="245" t="s">
        <v>211</v>
      </c>
      <c r="G150" s="243"/>
      <c r="H150" s="246">
        <v>500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142</v>
      </c>
      <c r="AU150" s="252" t="s">
        <v>81</v>
      </c>
      <c r="AV150" s="14" t="s">
        <v>81</v>
      </c>
      <c r="AW150" s="14" t="s">
        <v>33</v>
      </c>
      <c r="AX150" s="14" t="s">
        <v>72</v>
      </c>
      <c r="AY150" s="252" t="s">
        <v>129</v>
      </c>
    </row>
    <row r="151" s="2" customFormat="1" ht="16.5" customHeight="1">
      <c r="A151" s="38"/>
      <c r="B151" s="39"/>
      <c r="C151" s="253" t="s">
        <v>218</v>
      </c>
      <c r="D151" s="253" t="s">
        <v>219</v>
      </c>
      <c r="E151" s="254" t="s">
        <v>220</v>
      </c>
      <c r="F151" s="255" t="s">
        <v>221</v>
      </c>
      <c r="G151" s="256" t="s">
        <v>222</v>
      </c>
      <c r="H151" s="257">
        <v>100</v>
      </c>
      <c r="I151" s="258"/>
      <c r="J151" s="259">
        <f>ROUND(I151*H151,2)</f>
        <v>0</v>
      </c>
      <c r="K151" s="255" t="s">
        <v>135</v>
      </c>
      <c r="L151" s="260"/>
      <c r="M151" s="261" t="s">
        <v>19</v>
      </c>
      <c r="N151" s="262" t="s">
        <v>43</v>
      </c>
      <c r="O151" s="84"/>
      <c r="P151" s="221">
        <f>O151*H151</f>
        <v>0</v>
      </c>
      <c r="Q151" s="221">
        <v>1</v>
      </c>
      <c r="R151" s="221">
        <f>Q151*H151</f>
        <v>100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194</v>
      </c>
      <c r="AT151" s="223" t="s">
        <v>219</v>
      </c>
      <c r="AU151" s="223" t="s">
        <v>81</v>
      </c>
      <c r="AY151" s="17" t="s">
        <v>129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79</v>
      </c>
      <c r="BK151" s="224">
        <f>ROUND(I151*H151,2)</f>
        <v>0</v>
      </c>
      <c r="BL151" s="17" t="s">
        <v>136</v>
      </c>
      <c r="BM151" s="223" t="s">
        <v>223</v>
      </c>
    </row>
    <row r="152" s="2" customFormat="1">
      <c r="A152" s="38"/>
      <c r="B152" s="39"/>
      <c r="C152" s="40"/>
      <c r="D152" s="225" t="s">
        <v>138</v>
      </c>
      <c r="E152" s="40"/>
      <c r="F152" s="226" t="s">
        <v>221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138</v>
      </c>
      <c r="AU152" s="17" t="s">
        <v>81</v>
      </c>
    </row>
    <row r="153" s="2" customFormat="1">
      <c r="A153" s="38"/>
      <c r="B153" s="39"/>
      <c r="C153" s="40"/>
      <c r="D153" s="230" t="s">
        <v>140</v>
      </c>
      <c r="E153" s="40"/>
      <c r="F153" s="231" t="s">
        <v>224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140</v>
      </c>
      <c r="AU153" s="17" t="s">
        <v>81</v>
      </c>
    </row>
    <row r="154" s="13" customFormat="1">
      <c r="A154" s="13"/>
      <c r="B154" s="232"/>
      <c r="C154" s="233"/>
      <c r="D154" s="225" t="s">
        <v>142</v>
      </c>
      <c r="E154" s="234" t="s">
        <v>19</v>
      </c>
      <c r="F154" s="235" t="s">
        <v>210</v>
      </c>
      <c r="G154" s="233"/>
      <c r="H154" s="234" t="s">
        <v>19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142</v>
      </c>
      <c r="AU154" s="241" t="s">
        <v>81</v>
      </c>
      <c r="AV154" s="13" t="s">
        <v>79</v>
      </c>
      <c r="AW154" s="13" t="s">
        <v>33</v>
      </c>
      <c r="AX154" s="13" t="s">
        <v>72</v>
      </c>
      <c r="AY154" s="241" t="s">
        <v>129</v>
      </c>
    </row>
    <row r="155" s="14" customFormat="1">
      <c r="A155" s="14"/>
      <c r="B155" s="242"/>
      <c r="C155" s="243"/>
      <c r="D155" s="225" t="s">
        <v>142</v>
      </c>
      <c r="E155" s="244" t="s">
        <v>19</v>
      </c>
      <c r="F155" s="245" t="s">
        <v>225</v>
      </c>
      <c r="G155" s="243"/>
      <c r="H155" s="246">
        <v>100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142</v>
      </c>
      <c r="AU155" s="252" t="s">
        <v>81</v>
      </c>
      <c r="AV155" s="14" t="s">
        <v>81</v>
      </c>
      <c r="AW155" s="14" t="s">
        <v>33</v>
      </c>
      <c r="AX155" s="14" t="s">
        <v>72</v>
      </c>
      <c r="AY155" s="252" t="s">
        <v>129</v>
      </c>
    </row>
    <row r="156" s="2" customFormat="1" ht="24.15" customHeight="1">
      <c r="A156" s="38"/>
      <c r="B156" s="39"/>
      <c r="C156" s="212" t="s">
        <v>226</v>
      </c>
      <c r="D156" s="212" t="s">
        <v>131</v>
      </c>
      <c r="E156" s="213" t="s">
        <v>227</v>
      </c>
      <c r="F156" s="214" t="s">
        <v>228</v>
      </c>
      <c r="G156" s="215" t="s">
        <v>134</v>
      </c>
      <c r="H156" s="216">
        <v>500</v>
      </c>
      <c r="I156" s="217"/>
      <c r="J156" s="218">
        <f>ROUND(I156*H156,2)</f>
        <v>0</v>
      </c>
      <c r="K156" s="214" t="s">
        <v>135</v>
      </c>
      <c r="L156" s="44"/>
      <c r="M156" s="219" t="s">
        <v>19</v>
      </c>
      <c r="N156" s="220" t="s">
        <v>43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136</v>
      </c>
      <c r="AT156" s="223" t="s">
        <v>131</v>
      </c>
      <c r="AU156" s="223" t="s">
        <v>81</v>
      </c>
      <c r="AY156" s="17" t="s">
        <v>129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79</v>
      </c>
      <c r="BK156" s="224">
        <f>ROUND(I156*H156,2)</f>
        <v>0</v>
      </c>
      <c r="BL156" s="17" t="s">
        <v>136</v>
      </c>
      <c r="BM156" s="223" t="s">
        <v>229</v>
      </c>
    </row>
    <row r="157" s="2" customFormat="1">
      <c r="A157" s="38"/>
      <c r="B157" s="39"/>
      <c r="C157" s="40"/>
      <c r="D157" s="225" t="s">
        <v>138</v>
      </c>
      <c r="E157" s="40"/>
      <c r="F157" s="226" t="s">
        <v>230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138</v>
      </c>
      <c r="AU157" s="17" t="s">
        <v>81</v>
      </c>
    </row>
    <row r="158" s="2" customFormat="1">
      <c r="A158" s="38"/>
      <c r="B158" s="39"/>
      <c r="C158" s="40"/>
      <c r="D158" s="230" t="s">
        <v>140</v>
      </c>
      <c r="E158" s="40"/>
      <c r="F158" s="231" t="s">
        <v>231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140</v>
      </c>
      <c r="AU158" s="17" t="s">
        <v>81</v>
      </c>
    </row>
    <row r="159" s="13" customFormat="1">
      <c r="A159" s="13"/>
      <c r="B159" s="232"/>
      <c r="C159" s="233"/>
      <c r="D159" s="225" t="s">
        <v>142</v>
      </c>
      <c r="E159" s="234" t="s">
        <v>19</v>
      </c>
      <c r="F159" s="235" t="s">
        <v>210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142</v>
      </c>
      <c r="AU159" s="241" t="s">
        <v>81</v>
      </c>
      <c r="AV159" s="13" t="s">
        <v>79</v>
      </c>
      <c r="AW159" s="13" t="s">
        <v>33</v>
      </c>
      <c r="AX159" s="13" t="s">
        <v>72</v>
      </c>
      <c r="AY159" s="241" t="s">
        <v>129</v>
      </c>
    </row>
    <row r="160" s="14" customFormat="1">
      <c r="A160" s="14"/>
      <c r="B160" s="242"/>
      <c r="C160" s="243"/>
      <c r="D160" s="225" t="s">
        <v>142</v>
      </c>
      <c r="E160" s="244" t="s">
        <v>19</v>
      </c>
      <c r="F160" s="245" t="s">
        <v>211</v>
      </c>
      <c r="G160" s="243"/>
      <c r="H160" s="246">
        <v>500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142</v>
      </c>
      <c r="AU160" s="252" t="s">
        <v>81</v>
      </c>
      <c r="AV160" s="14" t="s">
        <v>81</v>
      </c>
      <c r="AW160" s="14" t="s">
        <v>33</v>
      </c>
      <c r="AX160" s="14" t="s">
        <v>72</v>
      </c>
      <c r="AY160" s="252" t="s">
        <v>129</v>
      </c>
    </row>
    <row r="161" s="2" customFormat="1" ht="16.5" customHeight="1">
      <c r="A161" s="38"/>
      <c r="B161" s="39"/>
      <c r="C161" s="253" t="s">
        <v>232</v>
      </c>
      <c r="D161" s="253" t="s">
        <v>219</v>
      </c>
      <c r="E161" s="254" t="s">
        <v>233</v>
      </c>
      <c r="F161" s="255" t="s">
        <v>234</v>
      </c>
      <c r="G161" s="256" t="s">
        <v>235</v>
      </c>
      <c r="H161" s="257">
        <v>10</v>
      </c>
      <c r="I161" s="258"/>
      <c r="J161" s="259">
        <f>ROUND(I161*H161,2)</f>
        <v>0</v>
      </c>
      <c r="K161" s="255" t="s">
        <v>135</v>
      </c>
      <c r="L161" s="260"/>
      <c r="M161" s="261" t="s">
        <v>19</v>
      </c>
      <c r="N161" s="262" t="s">
        <v>43</v>
      </c>
      <c r="O161" s="84"/>
      <c r="P161" s="221">
        <f>O161*H161</f>
        <v>0</v>
      </c>
      <c r="Q161" s="221">
        <v>0.001</v>
      </c>
      <c r="R161" s="221">
        <f>Q161*H161</f>
        <v>0.01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194</v>
      </c>
      <c r="AT161" s="223" t="s">
        <v>219</v>
      </c>
      <c r="AU161" s="223" t="s">
        <v>81</v>
      </c>
      <c r="AY161" s="17" t="s">
        <v>129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79</v>
      </c>
      <c r="BK161" s="224">
        <f>ROUND(I161*H161,2)</f>
        <v>0</v>
      </c>
      <c r="BL161" s="17" t="s">
        <v>136</v>
      </c>
      <c r="BM161" s="223" t="s">
        <v>236</v>
      </c>
    </row>
    <row r="162" s="2" customFormat="1">
      <c r="A162" s="38"/>
      <c r="B162" s="39"/>
      <c r="C162" s="40"/>
      <c r="D162" s="225" t="s">
        <v>138</v>
      </c>
      <c r="E162" s="40"/>
      <c r="F162" s="226" t="s">
        <v>234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138</v>
      </c>
      <c r="AU162" s="17" t="s">
        <v>81</v>
      </c>
    </row>
    <row r="163" s="2" customFormat="1">
      <c r="A163" s="38"/>
      <c r="B163" s="39"/>
      <c r="C163" s="40"/>
      <c r="D163" s="230" t="s">
        <v>140</v>
      </c>
      <c r="E163" s="40"/>
      <c r="F163" s="231" t="s">
        <v>237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140</v>
      </c>
      <c r="AU163" s="17" t="s">
        <v>81</v>
      </c>
    </row>
    <row r="164" s="14" customFormat="1">
      <c r="A164" s="14"/>
      <c r="B164" s="242"/>
      <c r="C164" s="243"/>
      <c r="D164" s="225" t="s">
        <v>142</v>
      </c>
      <c r="E164" s="244" t="s">
        <v>19</v>
      </c>
      <c r="F164" s="245" t="s">
        <v>211</v>
      </c>
      <c r="G164" s="243"/>
      <c r="H164" s="246">
        <v>500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142</v>
      </c>
      <c r="AU164" s="252" t="s">
        <v>81</v>
      </c>
      <c r="AV164" s="14" t="s">
        <v>81</v>
      </c>
      <c r="AW164" s="14" t="s">
        <v>33</v>
      </c>
      <c r="AX164" s="14" t="s">
        <v>72</v>
      </c>
      <c r="AY164" s="252" t="s">
        <v>129</v>
      </c>
    </row>
    <row r="165" s="14" customFormat="1">
      <c r="A165" s="14"/>
      <c r="B165" s="242"/>
      <c r="C165" s="243"/>
      <c r="D165" s="225" t="s">
        <v>142</v>
      </c>
      <c r="E165" s="243"/>
      <c r="F165" s="245" t="s">
        <v>238</v>
      </c>
      <c r="G165" s="243"/>
      <c r="H165" s="246">
        <v>10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142</v>
      </c>
      <c r="AU165" s="252" t="s">
        <v>81</v>
      </c>
      <c r="AV165" s="14" t="s">
        <v>81</v>
      </c>
      <c r="AW165" s="14" t="s">
        <v>4</v>
      </c>
      <c r="AX165" s="14" t="s">
        <v>79</v>
      </c>
      <c r="AY165" s="252" t="s">
        <v>129</v>
      </c>
    </row>
    <row r="166" s="2" customFormat="1" ht="24.15" customHeight="1">
      <c r="A166" s="38"/>
      <c r="B166" s="39"/>
      <c r="C166" s="212" t="s">
        <v>239</v>
      </c>
      <c r="D166" s="212" t="s">
        <v>131</v>
      </c>
      <c r="E166" s="213" t="s">
        <v>240</v>
      </c>
      <c r="F166" s="214" t="s">
        <v>241</v>
      </c>
      <c r="G166" s="215" t="s">
        <v>134</v>
      </c>
      <c r="H166" s="216">
        <v>500</v>
      </c>
      <c r="I166" s="217"/>
      <c r="J166" s="218">
        <f>ROUND(I166*H166,2)</f>
        <v>0</v>
      </c>
      <c r="K166" s="214" t="s">
        <v>135</v>
      </c>
      <c r="L166" s="44"/>
      <c r="M166" s="219" t="s">
        <v>19</v>
      </c>
      <c r="N166" s="220" t="s">
        <v>43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136</v>
      </c>
      <c r="AT166" s="223" t="s">
        <v>131</v>
      </c>
      <c r="AU166" s="223" t="s">
        <v>81</v>
      </c>
      <c r="AY166" s="17" t="s">
        <v>129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79</v>
      </c>
      <c r="BK166" s="224">
        <f>ROUND(I166*H166,2)</f>
        <v>0</v>
      </c>
      <c r="BL166" s="17" t="s">
        <v>136</v>
      </c>
      <c r="BM166" s="223" t="s">
        <v>242</v>
      </c>
    </row>
    <row r="167" s="2" customFormat="1">
      <c r="A167" s="38"/>
      <c r="B167" s="39"/>
      <c r="C167" s="40"/>
      <c r="D167" s="225" t="s">
        <v>138</v>
      </c>
      <c r="E167" s="40"/>
      <c r="F167" s="226" t="s">
        <v>243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138</v>
      </c>
      <c r="AU167" s="17" t="s">
        <v>81</v>
      </c>
    </row>
    <row r="168" s="2" customFormat="1">
      <c r="A168" s="38"/>
      <c r="B168" s="39"/>
      <c r="C168" s="40"/>
      <c r="D168" s="230" t="s">
        <v>140</v>
      </c>
      <c r="E168" s="40"/>
      <c r="F168" s="231" t="s">
        <v>244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140</v>
      </c>
      <c r="AU168" s="17" t="s">
        <v>81</v>
      </c>
    </row>
    <row r="169" s="13" customFormat="1">
      <c r="A169" s="13"/>
      <c r="B169" s="232"/>
      <c r="C169" s="233"/>
      <c r="D169" s="225" t="s">
        <v>142</v>
      </c>
      <c r="E169" s="234" t="s">
        <v>19</v>
      </c>
      <c r="F169" s="235" t="s">
        <v>210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142</v>
      </c>
      <c r="AU169" s="241" t="s">
        <v>81</v>
      </c>
      <c r="AV169" s="13" t="s">
        <v>79</v>
      </c>
      <c r="AW169" s="13" t="s">
        <v>33</v>
      </c>
      <c r="AX169" s="13" t="s">
        <v>72</v>
      </c>
      <c r="AY169" s="241" t="s">
        <v>129</v>
      </c>
    </row>
    <row r="170" s="14" customFormat="1">
      <c r="A170" s="14"/>
      <c r="B170" s="242"/>
      <c r="C170" s="243"/>
      <c r="D170" s="225" t="s">
        <v>142</v>
      </c>
      <c r="E170" s="244" t="s">
        <v>19</v>
      </c>
      <c r="F170" s="245" t="s">
        <v>211</v>
      </c>
      <c r="G170" s="243"/>
      <c r="H170" s="246">
        <v>500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142</v>
      </c>
      <c r="AU170" s="252" t="s">
        <v>81</v>
      </c>
      <c r="AV170" s="14" t="s">
        <v>81</v>
      </c>
      <c r="AW170" s="14" t="s">
        <v>33</v>
      </c>
      <c r="AX170" s="14" t="s">
        <v>72</v>
      </c>
      <c r="AY170" s="252" t="s">
        <v>129</v>
      </c>
    </row>
    <row r="171" s="2" customFormat="1" ht="16.5" customHeight="1">
      <c r="A171" s="38"/>
      <c r="B171" s="39"/>
      <c r="C171" s="253" t="s">
        <v>8</v>
      </c>
      <c r="D171" s="253" t="s">
        <v>219</v>
      </c>
      <c r="E171" s="254" t="s">
        <v>245</v>
      </c>
      <c r="F171" s="255" t="s">
        <v>246</v>
      </c>
      <c r="G171" s="256" t="s">
        <v>235</v>
      </c>
      <c r="H171" s="257">
        <v>10</v>
      </c>
      <c r="I171" s="258"/>
      <c r="J171" s="259">
        <f>ROUND(I171*H171,2)</f>
        <v>0</v>
      </c>
      <c r="K171" s="255" t="s">
        <v>135</v>
      </c>
      <c r="L171" s="260"/>
      <c r="M171" s="261" t="s">
        <v>19</v>
      </c>
      <c r="N171" s="262" t="s">
        <v>43</v>
      </c>
      <c r="O171" s="84"/>
      <c r="P171" s="221">
        <f>O171*H171</f>
        <v>0</v>
      </c>
      <c r="Q171" s="221">
        <v>0.001</v>
      </c>
      <c r="R171" s="221">
        <f>Q171*H171</f>
        <v>0.01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194</v>
      </c>
      <c r="AT171" s="223" t="s">
        <v>219</v>
      </c>
      <c r="AU171" s="223" t="s">
        <v>81</v>
      </c>
      <c r="AY171" s="17" t="s">
        <v>129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79</v>
      </c>
      <c r="BK171" s="224">
        <f>ROUND(I171*H171,2)</f>
        <v>0</v>
      </c>
      <c r="BL171" s="17" t="s">
        <v>136</v>
      </c>
      <c r="BM171" s="223" t="s">
        <v>247</v>
      </c>
    </row>
    <row r="172" s="2" customFormat="1">
      <c r="A172" s="38"/>
      <c r="B172" s="39"/>
      <c r="C172" s="40"/>
      <c r="D172" s="225" t="s">
        <v>138</v>
      </c>
      <c r="E172" s="40"/>
      <c r="F172" s="226" t="s">
        <v>246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138</v>
      </c>
      <c r="AU172" s="17" t="s">
        <v>81</v>
      </c>
    </row>
    <row r="173" s="2" customFormat="1">
      <c r="A173" s="38"/>
      <c r="B173" s="39"/>
      <c r="C173" s="40"/>
      <c r="D173" s="230" t="s">
        <v>140</v>
      </c>
      <c r="E173" s="40"/>
      <c r="F173" s="231" t="s">
        <v>248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140</v>
      </c>
      <c r="AU173" s="17" t="s">
        <v>81</v>
      </c>
    </row>
    <row r="174" s="14" customFormat="1">
      <c r="A174" s="14"/>
      <c r="B174" s="242"/>
      <c r="C174" s="243"/>
      <c r="D174" s="225" t="s">
        <v>142</v>
      </c>
      <c r="E174" s="243"/>
      <c r="F174" s="245" t="s">
        <v>238</v>
      </c>
      <c r="G174" s="243"/>
      <c r="H174" s="246">
        <v>10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142</v>
      </c>
      <c r="AU174" s="252" t="s">
        <v>81</v>
      </c>
      <c r="AV174" s="14" t="s">
        <v>81</v>
      </c>
      <c r="AW174" s="14" t="s">
        <v>4</v>
      </c>
      <c r="AX174" s="14" t="s">
        <v>79</v>
      </c>
      <c r="AY174" s="252" t="s">
        <v>129</v>
      </c>
    </row>
    <row r="175" s="2" customFormat="1" ht="21.75" customHeight="1">
      <c r="A175" s="38"/>
      <c r="B175" s="39"/>
      <c r="C175" s="212" t="s">
        <v>249</v>
      </c>
      <c r="D175" s="212" t="s">
        <v>131</v>
      </c>
      <c r="E175" s="213" t="s">
        <v>250</v>
      </c>
      <c r="F175" s="214" t="s">
        <v>251</v>
      </c>
      <c r="G175" s="215" t="s">
        <v>134</v>
      </c>
      <c r="H175" s="216">
        <v>500</v>
      </c>
      <c r="I175" s="217"/>
      <c r="J175" s="218">
        <f>ROUND(I175*H175,2)</f>
        <v>0</v>
      </c>
      <c r="K175" s="214" t="s">
        <v>135</v>
      </c>
      <c r="L175" s="44"/>
      <c r="M175" s="219" t="s">
        <v>19</v>
      </c>
      <c r="N175" s="220" t="s">
        <v>43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136</v>
      </c>
      <c r="AT175" s="223" t="s">
        <v>131</v>
      </c>
      <c r="AU175" s="223" t="s">
        <v>81</v>
      </c>
      <c r="AY175" s="17" t="s">
        <v>129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79</v>
      </c>
      <c r="BK175" s="224">
        <f>ROUND(I175*H175,2)</f>
        <v>0</v>
      </c>
      <c r="BL175" s="17" t="s">
        <v>136</v>
      </c>
      <c r="BM175" s="223" t="s">
        <v>252</v>
      </c>
    </row>
    <row r="176" s="2" customFormat="1">
      <c r="A176" s="38"/>
      <c r="B176" s="39"/>
      <c r="C176" s="40"/>
      <c r="D176" s="225" t="s">
        <v>138</v>
      </c>
      <c r="E176" s="40"/>
      <c r="F176" s="226" t="s">
        <v>253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138</v>
      </c>
      <c r="AU176" s="17" t="s">
        <v>81</v>
      </c>
    </row>
    <row r="177" s="2" customFormat="1">
      <c r="A177" s="38"/>
      <c r="B177" s="39"/>
      <c r="C177" s="40"/>
      <c r="D177" s="230" t="s">
        <v>140</v>
      </c>
      <c r="E177" s="40"/>
      <c r="F177" s="231" t="s">
        <v>254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140</v>
      </c>
      <c r="AU177" s="17" t="s">
        <v>81</v>
      </c>
    </row>
    <row r="178" s="2" customFormat="1" ht="21.75" customHeight="1">
      <c r="A178" s="38"/>
      <c r="B178" s="39"/>
      <c r="C178" s="212" t="s">
        <v>255</v>
      </c>
      <c r="D178" s="212" t="s">
        <v>131</v>
      </c>
      <c r="E178" s="213" t="s">
        <v>256</v>
      </c>
      <c r="F178" s="214" t="s">
        <v>257</v>
      </c>
      <c r="G178" s="215" t="s">
        <v>161</v>
      </c>
      <c r="H178" s="216">
        <v>12.5</v>
      </c>
      <c r="I178" s="217"/>
      <c r="J178" s="218">
        <f>ROUND(I178*H178,2)</f>
        <v>0</v>
      </c>
      <c r="K178" s="214" t="s">
        <v>135</v>
      </c>
      <c r="L178" s="44"/>
      <c r="M178" s="219" t="s">
        <v>19</v>
      </c>
      <c r="N178" s="220" t="s">
        <v>43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136</v>
      </c>
      <c r="AT178" s="223" t="s">
        <v>131</v>
      </c>
      <c r="AU178" s="223" t="s">
        <v>81</v>
      </c>
      <c r="AY178" s="17" t="s">
        <v>129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79</v>
      </c>
      <c r="BK178" s="224">
        <f>ROUND(I178*H178,2)</f>
        <v>0</v>
      </c>
      <c r="BL178" s="17" t="s">
        <v>136</v>
      </c>
      <c r="BM178" s="223" t="s">
        <v>258</v>
      </c>
    </row>
    <row r="179" s="2" customFormat="1">
      <c r="A179" s="38"/>
      <c r="B179" s="39"/>
      <c r="C179" s="40"/>
      <c r="D179" s="225" t="s">
        <v>138</v>
      </c>
      <c r="E179" s="40"/>
      <c r="F179" s="226" t="s">
        <v>259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138</v>
      </c>
      <c r="AU179" s="17" t="s">
        <v>81</v>
      </c>
    </row>
    <row r="180" s="2" customFormat="1">
      <c r="A180" s="38"/>
      <c r="B180" s="39"/>
      <c r="C180" s="40"/>
      <c r="D180" s="230" t="s">
        <v>140</v>
      </c>
      <c r="E180" s="40"/>
      <c r="F180" s="231" t="s">
        <v>260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140</v>
      </c>
      <c r="AU180" s="17" t="s">
        <v>81</v>
      </c>
    </row>
    <row r="181" s="14" customFormat="1">
      <c r="A181" s="14"/>
      <c r="B181" s="242"/>
      <c r="C181" s="243"/>
      <c r="D181" s="225" t="s">
        <v>142</v>
      </c>
      <c r="E181" s="244" t="s">
        <v>19</v>
      </c>
      <c r="F181" s="245" t="s">
        <v>261</v>
      </c>
      <c r="G181" s="243"/>
      <c r="H181" s="246">
        <v>12.5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142</v>
      </c>
      <c r="AU181" s="252" t="s">
        <v>81</v>
      </c>
      <c r="AV181" s="14" t="s">
        <v>81</v>
      </c>
      <c r="AW181" s="14" t="s">
        <v>33</v>
      </c>
      <c r="AX181" s="14" t="s">
        <v>72</v>
      </c>
      <c r="AY181" s="252" t="s">
        <v>129</v>
      </c>
    </row>
    <row r="182" s="2" customFormat="1" ht="24.15" customHeight="1">
      <c r="A182" s="38"/>
      <c r="B182" s="39"/>
      <c r="C182" s="212" t="s">
        <v>262</v>
      </c>
      <c r="D182" s="212" t="s">
        <v>131</v>
      </c>
      <c r="E182" s="213" t="s">
        <v>263</v>
      </c>
      <c r="F182" s="214" t="s">
        <v>264</v>
      </c>
      <c r="G182" s="215" t="s">
        <v>147</v>
      </c>
      <c r="H182" s="216">
        <v>40.799999999999997</v>
      </c>
      <c r="I182" s="217"/>
      <c r="J182" s="218">
        <f>ROUND(I182*H182,2)</f>
        <v>0</v>
      </c>
      <c r="K182" s="214" t="s">
        <v>135</v>
      </c>
      <c r="L182" s="44"/>
      <c r="M182" s="219" t="s">
        <v>19</v>
      </c>
      <c r="N182" s="220" t="s">
        <v>43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136</v>
      </c>
      <c r="AT182" s="223" t="s">
        <v>131</v>
      </c>
      <c r="AU182" s="223" t="s">
        <v>81</v>
      </c>
      <c r="AY182" s="17" t="s">
        <v>129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79</v>
      </c>
      <c r="BK182" s="224">
        <f>ROUND(I182*H182,2)</f>
        <v>0</v>
      </c>
      <c r="BL182" s="17" t="s">
        <v>136</v>
      </c>
      <c r="BM182" s="223" t="s">
        <v>265</v>
      </c>
    </row>
    <row r="183" s="2" customFormat="1">
      <c r="A183" s="38"/>
      <c r="B183" s="39"/>
      <c r="C183" s="40"/>
      <c r="D183" s="225" t="s">
        <v>138</v>
      </c>
      <c r="E183" s="40"/>
      <c r="F183" s="226" t="s">
        <v>266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138</v>
      </c>
      <c r="AU183" s="17" t="s">
        <v>81</v>
      </c>
    </row>
    <row r="184" s="2" customFormat="1">
      <c r="A184" s="38"/>
      <c r="B184" s="39"/>
      <c r="C184" s="40"/>
      <c r="D184" s="230" t="s">
        <v>140</v>
      </c>
      <c r="E184" s="40"/>
      <c r="F184" s="231" t="s">
        <v>267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140</v>
      </c>
      <c r="AU184" s="17" t="s">
        <v>81</v>
      </c>
    </row>
    <row r="185" s="13" customFormat="1">
      <c r="A185" s="13"/>
      <c r="B185" s="232"/>
      <c r="C185" s="233"/>
      <c r="D185" s="225" t="s">
        <v>142</v>
      </c>
      <c r="E185" s="234" t="s">
        <v>19</v>
      </c>
      <c r="F185" s="235" t="s">
        <v>268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142</v>
      </c>
      <c r="AU185" s="241" t="s">
        <v>81</v>
      </c>
      <c r="AV185" s="13" t="s">
        <v>79</v>
      </c>
      <c r="AW185" s="13" t="s">
        <v>33</v>
      </c>
      <c r="AX185" s="13" t="s">
        <v>72</v>
      </c>
      <c r="AY185" s="241" t="s">
        <v>129</v>
      </c>
    </row>
    <row r="186" s="14" customFormat="1">
      <c r="A186" s="14"/>
      <c r="B186" s="242"/>
      <c r="C186" s="243"/>
      <c r="D186" s="225" t="s">
        <v>142</v>
      </c>
      <c r="E186" s="244" t="s">
        <v>19</v>
      </c>
      <c r="F186" s="245" t="s">
        <v>269</v>
      </c>
      <c r="G186" s="243"/>
      <c r="H186" s="246">
        <v>40.799999999999997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142</v>
      </c>
      <c r="AU186" s="252" t="s">
        <v>81</v>
      </c>
      <c r="AV186" s="14" t="s">
        <v>81</v>
      </c>
      <c r="AW186" s="14" t="s">
        <v>33</v>
      </c>
      <c r="AX186" s="14" t="s">
        <v>72</v>
      </c>
      <c r="AY186" s="252" t="s">
        <v>129</v>
      </c>
    </row>
    <row r="187" s="12" customFormat="1" ht="22.8" customHeight="1">
      <c r="A187" s="12"/>
      <c r="B187" s="196"/>
      <c r="C187" s="197"/>
      <c r="D187" s="198" t="s">
        <v>71</v>
      </c>
      <c r="E187" s="210" t="s">
        <v>81</v>
      </c>
      <c r="F187" s="210" t="s">
        <v>270</v>
      </c>
      <c r="G187" s="197"/>
      <c r="H187" s="197"/>
      <c r="I187" s="200"/>
      <c r="J187" s="211">
        <f>BK187</f>
        <v>0</v>
      </c>
      <c r="K187" s="197"/>
      <c r="L187" s="202"/>
      <c r="M187" s="203"/>
      <c r="N187" s="204"/>
      <c r="O187" s="204"/>
      <c r="P187" s="205">
        <f>SUM(P188:P214)</f>
        <v>0</v>
      </c>
      <c r="Q187" s="204"/>
      <c r="R187" s="205">
        <f>SUM(R188:R214)</f>
        <v>27.878180959999998</v>
      </c>
      <c r="S187" s="204"/>
      <c r="T187" s="206">
        <f>SUM(T188:T214)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79</v>
      </c>
      <c r="AT187" s="208" t="s">
        <v>71</v>
      </c>
      <c r="AU187" s="208" t="s">
        <v>79</v>
      </c>
      <c r="AY187" s="207" t="s">
        <v>129</v>
      </c>
      <c r="BK187" s="209">
        <f>SUM(BK188:BK214)</f>
        <v>0</v>
      </c>
    </row>
    <row r="188" s="2" customFormat="1" ht="16.5" customHeight="1">
      <c r="A188" s="38"/>
      <c r="B188" s="39"/>
      <c r="C188" s="212" t="s">
        <v>271</v>
      </c>
      <c r="D188" s="212" t="s">
        <v>131</v>
      </c>
      <c r="E188" s="213" t="s">
        <v>272</v>
      </c>
      <c r="F188" s="214" t="s">
        <v>273</v>
      </c>
      <c r="G188" s="215" t="s">
        <v>161</v>
      </c>
      <c r="H188" s="216">
        <v>3</v>
      </c>
      <c r="I188" s="217"/>
      <c r="J188" s="218">
        <f>ROUND(I188*H188,2)</f>
        <v>0</v>
      </c>
      <c r="K188" s="214" t="s">
        <v>135</v>
      </c>
      <c r="L188" s="44"/>
      <c r="M188" s="219" t="s">
        <v>19</v>
      </c>
      <c r="N188" s="220" t="s">
        <v>43</v>
      </c>
      <c r="O188" s="84"/>
      <c r="P188" s="221">
        <f>O188*H188</f>
        <v>0</v>
      </c>
      <c r="Q188" s="221">
        <v>2.2563399999999998</v>
      </c>
      <c r="R188" s="221">
        <f>Q188*H188</f>
        <v>6.7690199999999994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136</v>
      </c>
      <c r="AT188" s="223" t="s">
        <v>131</v>
      </c>
      <c r="AU188" s="223" t="s">
        <v>81</v>
      </c>
      <c r="AY188" s="17" t="s">
        <v>129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79</v>
      </c>
      <c r="BK188" s="224">
        <f>ROUND(I188*H188,2)</f>
        <v>0</v>
      </c>
      <c r="BL188" s="17" t="s">
        <v>136</v>
      </c>
      <c r="BM188" s="223" t="s">
        <v>274</v>
      </c>
    </row>
    <row r="189" s="2" customFormat="1">
      <c r="A189" s="38"/>
      <c r="B189" s="39"/>
      <c r="C189" s="40"/>
      <c r="D189" s="225" t="s">
        <v>138</v>
      </c>
      <c r="E189" s="40"/>
      <c r="F189" s="226" t="s">
        <v>273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138</v>
      </c>
      <c r="AU189" s="17" t="s">
        <v>81</v>
      </c>
    </row>
    <row r="190" s="2" customFormat="1">
      <c r="A190" s="38"/>
      <c r="B190" s="39"/>
      <c r="C190" s="40"/>
      <c r="D190" s="230" t="s">
        <v>140</v>
      </c>
      <c r="E190" s="40"/>
      <c r="F190" s="231" t="s">
        <v>275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140</v>
      </c>
      <c r="AU190" s="17" t="s">
        <v>81</v>
      </c>
    </row>
    <row r="191" s="13" customFormat="1">
      <c r="A191" s="13"/>
      <c r="B191" s="232"/>
      <c r="C191" s="233"/>
      <c r="D191" s="225" t="s">
        <v>142</v>
      </c>
      <c r="E191" s="234" t="s">
        <v>19</v>
      </c>
      <c r="F191" s="235" t="s">
        <v>276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142</v>
      </c>
      <c r="AU191" s="241" t="s">
        <v>81</v>
      </c>
      <c r="AV191" s="13" t="s">
        <v>79</v>
      </c>
      <c r="AW191" s="13" t="s">
        <v>33</v>
      </c>
      <c r="AX191" s="13" t="s">
        <v>72</v>
      </c>
      <c r="AY191" s="241" t="s">
        <v>129</v>
      </c>
    </row>
    <row r="192" s="14" customFormat="1">
      <c r="A192" s="14"/>
      <c r="B192" s="242"/>
      <c r="C192" s="243"/>
      <c r="D192" s="225" t="s">
        <v>142</v>
      </c>
      <c r="E192" s="244" t="s">
        <v>19</v>
      </c>
      <c r="F192" s="245" t="s">
        <v>277</v>
      </c>
      <c r="G192" s="243"/>
      <c r="H192" s="246">
        <v>3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142</v>
      </c>
      <c r="AU192" s="252" t="s">
        <v>81</v>
      </c>
      <c r="AV192" s="14" t="s">
        <v>81</v>
      </c>
      <c r="AW192" s="14" t="s">
        <v>33</v>
      </c>
      <c r="AX192" s="14" t="s">
        <v>72</v>
      </c>
      <c r="AY192" s="252" t="s">
        <v>129</v>
      </c>
    </row>
    <row r="193" s="2" customFormat="1" ht="24.15" customHeight="1">
      <c r="A193" s="38"/>
      <c r="B193" s="39"/>
      <c r="C193" s="212" t="s">
        <v>278</v>
      </c>
      <c r="D193" s="212" t="s">
        <v>131</v>
      </c>
      <c r="E193" s="213" t="s">
        <v>279</v>
      </c>
      <c r="F193" s="214" t="s">
        <v>280</v>
      </c>
      <c r="G193" s="215" t="s">
        <v>147</v>
      </c>
      <c r="H193" s="216">
        <v>60</v>
      </c>
      <c r="I193" s="217"/>
      <c r="J193" s="218">
        <f>ROUND(I193*H193,2)</f>
        <v>0</v>
      </c>
      <c r="K193" s="214" t="s">
        <v>135</v>
      </c>
      <c r="L193" s="44"/>
      <c r="M193" s="219" t="s">
        <v>19</v>
      </c>
      <c r="N193" s="220" t="s">
        <v>43</v>
      </c>
      <c r="O193" s="84"/>
      <c r="P193" s="221">
        <f>O193*H193</f>
        <v>0</v>
      </c>
      <c r="Q193" s="221">
        <v>0.00048999999999999998</v>
      </c>
      <c r="R193" s="221">
        <f>Q193*H193</f>
        <v>0.029399999999999999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136</v>
      </c>
      <c r="AT193" s="223" t="s">
        <v>131</v>
      </c>
      <c r="AU193" s="223" t="s">
        <v>81</v>
      </c>
      <c r="AY193" s="17" t="s">
        <v>129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79</v>
      </c>
      <c r="BK193" s="224">
        <f>ROUND(I193*H193,2)</f>
        <v>0</v>
      </c>
      <c r="BL193" s="17" t="s">
        <v>136</v>
      </c>
      <c r="BM193" s="223" t="s">
        <v>281</v>
      </c>
    </row>
    <row r="194" s="2" customFormat="1">
      <c r="A194" s="38"/>
      <c r="B194" s="39"/>
      <c r="C194" s="40"/>
      <c r="D194" s="225" t="s">
        <v>138</v>
      </c>
      <c r="E194" s="40"/>
      <c r="F194" s="226" t="s">
        <v>282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138</v>
      </c>
      <c r="AU194" s="17" t="s">
        <v>81</v>
      </c>
    </row>
    <row r="195" s="2" customFormat="1">
      <c r="A195" s="38"/>
      <c r="B195" s="39"/>
      <c r="C195" s="40"/>
      <c r="D195" s="230" t="s">
        <v>140</v>
      </c>
      <c r="E195" s="40"/>
      <c r="F195" s="231" t="s">
        <v>283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140</v>
      </c>
      <c r="AU195" s="17" t="s">
        <v>81</v>
      </c>
    </row>
    <row r="196" s="13" customFormat="1">
      <c r="A196" s="13"/>
      <c r="B196" s="232"/>
      <c r="C196" s="233"/>
      <c r="D196" s="225" t="s">
        <v>142</v>
      </c>
      <c r="E196" s="234" t="s">
        <v>19</v>
      </c>
      <c r="F196" s="235" t="s">
        <v>284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142</v>
      </c>
      <c r="AU196" s="241" t="s">
        <v>81</v>
      </c>
      <c r="AV196" s="13" t="s">
        <v>79</v>
      </c>
      <c r="AW196" s="13" t="s">
        <v>33</v>
      </c>
      <c r="AX196" s="13" t="s">
        <v>72</v>
      </c>
      <c r="AY196" s="241" t="s">
        <v>129</v>
      </c>
    </row>
    <row r="197" s="14" customFormat="1">
      <c r="A197" s="14"/>
      <c r="B197" s="242"/>
      <c r="C197" s="243"/>
      <c r="D197" s="225" t="s">
        <v>142</v>
      </c>
      <c r="E197" s="244" t="s">
        <v>19</v>
      </c>
      <c r="F197" s="245" t="s">
        <v>152</v>
      </c>
      <c r="G197" s="243"/>
      <c r="H197" s="246">
        <v>60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142</v>
      </c>
      <c r="AU197" s="252" t="s">
        <v>81</v>
      </c>
      <c r="AV197" s="14" t="s">
        <v>81</v>
      </c>
      <c r="AW197" s="14" t="s">
        <v>33</v>
      </c>
      <c r="AX197" s="14" t="s">
        <v>72</v>
      </c>
      <c r="AY197" s="252" t="s">
        <v>129</v>
      </c>
    </row>
    <row r="198" s="2" customFormat="1" ht="44.25" customHeight="1">
      <c r="A198" s="38"/>
      <c r="B198" s="39"/>
      <c r="C198" s="212" t="s">
        <v>7</v>
      </c>
      <c r="D198" s="212" t="s">
        <v>131</v>
      </c>
      <c r="E198" s="213" t="s">
        <v>285</v>
      </c>
      <c r="F198" s="214" t="s">
        <v>286</v>
      </c>
      <c r="G198" s="215" t="s">
        <v>147</v>
      </c>
      <c r="H198" s="216">
        <v>60</v>
      </c>
      <c r="I198" s="217"/>
      <c r="J198" s="218">
        <f>ROUND(I198*H198,2)</f>
        <v>0</v>
      </c>
      <c r="K198" s="214" t="s">
        <v>135</v>
      </c>
      <c r="L198" s="44"/>
      <c r="M198" s="219" t="s">
        <v>19</v>
      </c>
      <c r="N198" s="220" t="s">
        <v>43</v>
      </c>
      <c r="O198" s="84"/>
      <c r="P198" s="221">
        <f>O198*H198</f>
        <v>0</v>
      </c>
      <c r="Q198" s="221">
        <v>0.28716999999999998</v>
      </c>
      <c r="R198" s="221">
        <f>Q198*H198</f>
        <v>17.2302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136</v>
      </c>
      <c r="AT198" s="223" t="s">
        <v>131</v>
      </c>
      <c r="AU198" s="223" t="s">
        <v>81</v>
      </c>
      <c r="AY198" s="17" t="s">
        <v>129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79</v>
      </c>
      <c r="BK198" s="224">
        <f>ROUND(I198*H198,2)</f>
        <v>0</v>
      </c>
      <c r="BL198" s="17" t="s">
        <v>136</v>
      </c>
      <c r="BM198" s="223" t="s">
        <v>287</v>
      </c>
    </row>
    <row r="199" s="2" customFormat="1">
      <c r="A199" s="38"/>
      <c r="B199" s="39"/>
      <c r="C199" s="40"/>
      <c r="D199" s="225" t="s">
        <v>138</v>
      </c>
      <c r="E199" s="40"/>
      <c r="F199" s="226" t="s">
        <v>288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138</v>
      </c>
      <c r="AU199" s="17" t="s">
        <v>81</v>
      </c>
    </row>
    <row r="200" s="2" customFormat="1">
      <c r="A200" s="38"/>
      <c r="B200" s="39"/>
      <c r="C200" s="40"/>
      <c r="D200" s="230" t="s">
        <v>140</v>
      </c>
      <c r="E200" s="40"/>
      <c r="F200" s="231" t="s">
        <v>289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140</v>
      </c>
      <c r="AU200" s="17" t="s">
        <v>81</v>
      </c>
    </row>
    <row r="201" s="13" customFormat="1">
      <c r="A201" s="13"/>
      <c r="B201" s="232"/>
      <c r="C201" s="233"/>
      <c r="D201" s="225" t="s">
        <v>142</v>
      </c>
      <c r="E201" s="234" t="s">
        <v>19</v>
      </c>
      <c r="F201" s="235" t="s">
        <v>290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142</v>
      </c>
      <c r="AU201" s="241" t="s">
        <v>81</v>
      </c>
      <c r="AV201" s="13" t="s">
        <v>79</v>
      </c>
      <c r="AW201" s="13" t="s">
        <v>33</v>
      </c>
      <c r="AX201" s="13" t="s">
        <v>72</v>
      </c>
      <c r="AY201" s="241" t="s">
        <v>129</v>
      </c>
    </row>
    <row r="202" s="14" customFormat="1">
      <c r="A202" s="14"/>
      <c r="B202" s="242"/>
      <c r="C202" s="243"/>
      <c r="D202" s="225" t="s">
        <v>142</v>
      </c>
      <c r="E202" s="244" t="s">
        <v>19</v>
      </c>
      <c r="F202" s="245" t="s">
        <v>152</v>
      </c>
      <c r="G202" s="243"/>
      <c r="H202" s="246">
        <v>60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142</v>
      </c>
      <c r="AU202" s="252" t="s">
        <v>81</v>
      </c>
      <c r="AV202" s="14" t="s">
        <v>81</v>
      </c>
      <c r="AW202" s="14" t="s">
        <v>33</v>
      </c>
      <c r="AX202" s="14" t="s">
        <v>72</v>
      </c>
      <c r="AY202" s="252" t="s">
        <v>129</v>
      </c>
    </row>
    <row r="203" s="2" customFormat="1" ht="24.15" customHeight="1">
      <c r="A203" s="38"/>
      <c r="B203" s="39"/>
      <c r="C203" s="212" t="s">
        <v>291</v>
      </c>
      <c r="D203" s="212" t="s">
        <v>131</v>
      </c>
      <c r="E203" s="213" t="s">
        <v>292</v>
      </c>
      <c r="F203" s="214" t="s">
        <v>293</v>
      </c>
      <c r="G203" s="215" t="s">
        <v>134</v>
      </c>
      <c r="H203" s="216">
        <v>60</v>
      </c>
      <c r="I203" s="217"/>
      <c r="J203" s="218">
        <f>ROUND(I203*H203,2)</f>
        <v>0</v>
      </c>
      <c r="K203" s="214" t="s">
        <v>135</v>
      </c>
      <c r="L203" s="44"/>
      <c r="M203" s="219" t="s">
        <v>19</v>
      </c>
      <c r="N203" s="220" t="s">
        <v>43</v>
      </c>
      <c r="O203" s="84"/>
      <c r="P203" s="221">
        <f>O203*H203</f>
        <v>0</v>
      </c>
      <c r="Q203" s="221">
        <v>0.00010000000000000001</v>
      </c>
      <c r="R203" s="221">
        <f>Q203*H203</f>
        <v>0.0060000000000000001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136</v>
      </c>
      <c r="AT203" s="223" t="s">
        <v>131</v>
      </c>
      <c r="AU203" s="223" t="s">
        <v>81</v>
      </c>
      <c r="AY203" s="17" t="s">
        <v>129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79</v>
      </c>
      <c r="BK203" s="224">
        <f>ROUND(I203*H203,2)</f>
        <v>0</v>
      </c>
      <c r="BL203" s="17" t="s">
        <v>136</v>
      </c>
      <c r="BM203" s="223" t="s">
        <v>294</v>
      </c>
    </row>
    <row r="204" s="2" customFormat="1">
      <c r="A204" s="38"/>
      <c r="B204" s="39"/>
      <c r="C204" s="40"/>
      <c r="D204" s="225" t="s">
        <v>138</v>
      </c>
      <c r="E204" s="40"/>
      <c r="F204" s="226" t="s">
        <v>295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138</v>
      </c>
      <c r="AU204" s="17" t="s">
        <v>81</v>
      </c>
    </row>
    <row r="205" s="2" customFormat="1">
      <c r="A205" s="38"/>
      <c r="B205" s="39"/>
      <c r="C205" s="40"/>
      <c r="D205" s="230" t="s">
        <v>140</v>
      </c>
      <c r="E205" s="40"/>
      <c r="F205" s="231" t="s">
        <v>296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140</v>
      </c>
      <c r="AU205" s="17" t="s">
        <v>81</v>
      </c>
    </row>
    <row r="206" s="13" customFormat="1">
      <c r="A206" s="13"/>
      <c r="B206" s="232"/>
      <c r="C206" s="233"/>
      <c r="D206" s="225" t="s">
        <v>142</v>
      </c>
      <c r="E206" s="234" t="s">
        <v>19</v>
      </c>
      <c r="F206" s="235" t="s">
        <v>165</v>
      </c>
      <c r="G206" s="233"/>
      <c r="H206" s="234" t="s">
        <v>19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142</v>
      </c>
      <c r="AU206" s="241" t="s">
        <v>81</v>
      </c>
      <c r="AV206" s="13" t="s">
        <v>79</v>
      </c>
      <c r="AW206" s="13" t="s">
        <v>33</v>
      </c>
      <c r="AX206" s="13" t="s">
        <v>72</v>
      </c>
      <c r="AY206" s="241" t="s">
        <v>129</v>
      </c>
    </row>
    <row r="207" s="14" customFormat="1">
      <c r="A207" s="14"/>
      <c r="B207" s="242"/>
      <c r="C207" s="243"/>
      <c r="D207" s="225" t="s">
        <v>142</v>
      </c>
      <c r="E207" s="244" t="s">
        <v>19</v>
      </c>
      <c r="F207" s="245" t="s">
        <v>297</v>
      </c>
      <c r="G207" s="243"/>
      <c r="H207" s="246">
        <v>60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142</v>
      </c>
      <c r="AU207" s="252" t="s">
        <v>81</v>
      </c>
      <c r="AV207" s="14" t="s">
        <v>81</v>
      </c>
      <c r="AW207" s="14" t="s">
        <v>33</v>
      </c>
      <c r="AX207" s="14" t="s">
        <v>72</v>
      </c>
      <c r="AY207" s="252" t="s">
        <v>129</v>
      </c>
    </row>
    <row r="208" s="2" customFormat="1" ht="24.15" customHeight="1">
      <c r="A208" s="38"/>
      <c r="B208" s="39"/>
      <c r="C208" s="253" t="s">
        <v>298</v>
      </c>
      <c r="D208" s="253" t="s">
        <v>219</v>
      </c>
      <c r="E208" s="254" t="s">
        <v>299</v>
      </c>
      <c r="F208" s="255" t="s">
        <v>300</v>
      </c>
      <c r="G208" s="256" t="s">
        <v>134</v>
      </c>
      <c r="H208" s="257">
        <v>71.069999999999993</v>
      </c>
      <c r="I208" s="258"/>
      <c r="J208" s="259">
        <f>ROUND(I208*H208,2)</f>
        <v>0</v>
      </c>
      <c r="K208" s="255" t="s">
        <v>19</v>
      </c>
      <c r="L208" s="260"/>
      <c r="M208" s="261" t="s">
        <v>19</v>
      </c>
      <c r="N208" s="262" t="s">
        <v>43</v>
      </c>
      <c r="O208" s="84"/>
      <c r="P208" s="221">
        <f>O208*H208</f>
        <v>0</v>
      </c>
      <c r="Q208" s="221">
        <v>0.00029999999999999997</v>
      </c>
      <c r="R208" s="221">
        <f>Q208*H208</f>
        <v>0.021320999999999996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194</v>
      </c>
      <c r="AT208" s="223" t="s">
        <v>219</v>
      </c>
      <c r="AU208" s="223" t="s">
        <v>81</v>
      </c>
      <c r="AY208" s="17" t="s">
        <v>129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79</v>
      </c>
      <c r="BK208" s="224">
        <f>ROUND(I208*H208,2)</f>
        <v>0</v>
      </c>
      <c r="BL208" s="17" t="s">
        <v>136</v>
      </c>
      <c r="BM208" s="223" t="s">
        <v>301</v>
      </c>
    </row>
    <row r="209" s="2" customFormat="1">
      <c r="A209" s="38"/>
      <c r="B209" s="39"/>
      <c r="C209" s="40"/>
      <c r="D209" s="225" t="s">
        <v>138</v>
      </c>
      <c r="E209" s="40"/>
      <c r="F209" s="226" t="s">
        <v>300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138</v>
      </c>
      <c r="AU209" s="17" t="s">
        <v>81</v>
      </c>
    </row>
    <row r="210" s="14" customFormat="1">
      <c r="A210" s="14"/>
      <c r="B210" s="242"/>
      <c r="C210" s="243"/>
      <c r="D210" s="225" t="s">
        <v>142</v>
      </c>
      <c r="E210" s="243"/>
      <c r="F210" s="245" t="s">
        <v>302</v>
      </c>
      <c r="G210" s="243"/>
      <c r="H210" s="246">
        <v>71.069999999999993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142</v>
      </c>
      <c r="AU210" s="252" t="s">
        <v>81</v>
      </c>
      <c r="AV210" s="14" t="s">
        <v>81</v>
      </c>
      <c r="AW210" s="14" t="s">
        <v>4</v>
      </c>
      <c r="AX210" s="14" t="s">
        <v>79</v>
      </c>
      <c r="AY210" s="252" t="s">
        <v>129</v>
      </c>
    </row>
    <row r="211" s="2" customFormat="1" ht="16.5" customHeight="1">
      <c r="A211" s="38"/>
      <c r="B211" s="39"/>
      <c r="C211" s="212" t="s">
        <v>303</v>
      </c>
      <c r="D211" s="212" t="s">
        <v>131</v>
      </c>
      <c r="E211" s="213" t="s">
        <v>304</v>
      </c>
      <c r="F211" s="214" t="s">
        <v>305</v>
      </c>
      <c r="G211" s="215" t="s">
        <v>161</v>
      </c>
      <c r="H211" s="216">
        <v>1.694</v>
      </c>
      <c r="I211" s="217"/>
      <c r="J211" s="218">
        <f>ROUND(I211*H211,2)</f>
        <v>0</v>
      </c>
      <c r="K211" s="214" t="s">
        <v>135</v>
      </c>
      <c r="L211" s="44"/>
      <c r="M211" s="219" t="s">
        <v>19</v>
      </c>
      <c r="N211" s="220" t="s">
        <v>43</v>
      </c>
      <c r="O211" s="84"/>
      <c r="P211" s="221">
        <f>O211*H211</f>
        <v>0</v>
      </c>
      <c r="Q211" s="221">
        <v>2.2563399999999998</v>
      </c>
      <c r="R211" s="221">
        <f>Q211*H211</f>
        <v>3.8222399599999997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136</v>
      </c>
      <c r="AT211" s="223" t="s">
        <v>131</v>
      </c>
      <c r="AU211" s="223" t="s">
        <v>81</v>
      </c>
      <c r="AY211" s="17" t="s">
        <v>129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79</v>
      </c>
      <c r="BK211" s="224">
        <f>ROUND(I211*H211,2)</f>
        <v>0</v>
      </c>
      <c r="BL211" s="17" t="s">
        <v>136</v>
      </c>
      <c r="BM211" s="223" t="s">
        <v>306</v>
      </c>
    </row>
    <row r="212" s="2" customFormat="1">
      <c r="A212" s="38"/>
      <c r="B212" s="39"/>
      <c r="C212" s="40"/>
      <c r="D212" s="225" t="s">
        <v>138</v>
      </c>
      <c r="E212" s="40"/>
      <c r="F212" s="226" t="s">
        <v>307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138</v>
      </c>
      <c r="AU212" s="17" t="s">
        <v>81</v>
      </c>
    </row>
    <row r="213" s="2" customFormat="1">
      <c r="A213" s="38"/>
      <c r="B213" s="39"/>
      <c r="C213" s="40"/>
      <c r="D213" s="230" t="s">
        <v>140</v>
      </c>
      <c r="E213" s="40"/>
      <c r="F213" s="231" t="s">
        <v>308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140</v>
      </c>
      <c r="AU213" s="17" t="s">
        <v>81</v>
      </c>
    </row>
    <row r="214" s="14" customFormat="1">
      <c r="A214" s="14"/>
      <c r="B214" s="242"/>
      <c r="C214" s="243"/>
      <c r="D214" s="225" t="s">
        <v>142</v>
      </c>
      <c r="E214" s="244" t="s">
        <v>19</v>
      </c>
      <c r="F214" s="245" t="s">
        <v>309</v>
      </c>
      <c r="G214" s="243"/>
      <c r="H214" s="246">
        <v>1.694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142</v>
      </c>
      <c r="AU214" s="252" t="s">
        <v>81</v>
      </c>
      <c r="AV214" s="14" t="s">
        <v>81</v>
      </c>
      <c r="AW214" s="14" t="s">
        <v>33</v>
      </c>
      <c r="AX214" s="14" t="s">
        <v>79</v>
      </c>
      <c r="AY214" s="252" t="s">
        <v>129</v>
      </c>
    </row>
    <row r="215" s="12" customFormat="1" ht="22.8" customHeight="1">
      <c r="A215" s="12"/>
      <c r="B215" s="196"/>
      <c r="C215" s="197"/>
      <c r="D215" s="198" t="s">
        <v>71</v>
      </c>
      <c r="E215" s="210" t="s">
        <v>153</v>
      </c>
      <c r="F215" s="210" t="s">
        <v>310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SUM(P216:P243)</f>
        <v>0</v>
      </c>
      <c r="Q215" s="204"/>
      <c r="R215" s="205">
        <f>SUM(R216:R243)</f>
        <v>10.869151000000001</v>
      </c>
      <c r="S215" s="204"/>
      <c r="T215" s="206">
        <f>SUM(T216:T243)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79</v>
      </c>
      <c r="AT215" s="208" t="s">
        <v>71</v>
      </c>
      <c r="AU215" s="208" t="s">
        <v>79</v>
      </c>
      <c r="AY215" s="207" t="s">
        <v>129</v>
      </c>
      <c r="BK215" s="209">
        <f>SUM(BK216:BK243)</f>
        <v>0</v>
      </c>
    </row>
    <row r="216" s="2" customFormat="1" ht="24.15" customHeight="1">
      <c r="A216" s="38"/>
      <c r="B216" s="39"/>
      <c r="C216" s="212" t="s">
        <v>311</v>
      </c>
      <c r="D216" s="212" t="s">
        <v>131</v>
      </c>
      <c r="E216" s="213" t="s">
        <v>312</v>
      </c>
      <c r="F216" s="214" t="s">
        <v>313</v>
      </c>
      <c r="G216" s="215" t="s">
        <v>314</v>
      </c>
      <c r="H216" s="216">
        <v>50</v>
      </c>
      <c r="I216" s="217"/>
      <c r="J216" s="218">
        <f>ROUND(I216*H216,2)</f>
        <v>0</v>
      </c>
      <c r="K216" s="214" t="s">
        <v>135</v>
      </c>
      <c r="L216" s="44"/>
      <c r="M216" s="219" t="s">
        <v>19</v>
      </c>
      <c r="N216" s="220" t="s">
        <v>43</v>
      </c>
      <c r="O216" s="84"/>
      <c r="P216" s="221">
        <f>O216*H216</f>
        <v>0</v>
      </c>
      <c r="Q216" s="221">
        <v>0.00040000000000000002</v>
      </c>
      <c r="R216" s="221">
        <f>Q216*H216</f>
        <v>0.02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136</v>
      </c>
      <c r="AT216" s="223" t="s">
        <v>131</v>
      </c>
      <c r="AU216" s="223" t="s">
        <v>81</v>
      </c>
      <c r="AY216" s="17" t="s">
        <v>129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79</v>
      </c>
      <c r="BK216" s="224">
        <f>ROUND(I216*H216,2)</f>
        <v>0</v>
      </c>
      <c r="BL216" s="17" t="s">
        <v>136</v>
      </c>
      <c r="BM216" s="223" t="s">
        <v>315</v>
      </c>
    </row>
    <row r="217" s="2" customFormat="1">
      <c r="A217" s="38"/>
      <c r="B217" s="39"/>
      <c r="C217" s="40"/>
      <c r="D217" s="225" t="s">
        <v>138</v>
      </c>
      <c r="E217" s="40"/>
      <c r="F217" s="226" t="s">
        <v>316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138</v>
      </c>
      <c r="AU217" s="17" t="s">
        <v>81</v>
      </c>
    </row>
    <row r="218" s="2" customFormat="1">
      <c r="A218" s="38"/>
      <c r="B218" s="39"/>
      <c r="C218" s="40"/>
      <c r="D218" s="230" t="s">
        <v>140</v>
      </c>
      <c r="E218" s="40"/>
      <c r="F218" s="231" t="s">
        <v>317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140</v>
      </c>
      <c r="AU218" s="17" t="s">
        <v>81</v>
      </c>
    </row>
    <row r="219" s="2" customFormat="1" ht="16.5" customHeight="1">
      <c r="A219" s="38"/>
      <c r="B219" s="39"/>
      <c r="C219" s="253" t="s">
        <v>318</v>
      </c>
      <c r="D219" s="253" t="s">
        <v>219</v>
      </c>
      <c r="E219" s="254" t="s">
        <v>319</v>
      </c>
      <c r="F219" s="255" t="s">
        <v>320</v>
      </c>
      <c r="G219" s="256" t="s">
        <v>314</v>
      </c>
      <c r="H219" s="257">
        <v>50</v>
      </c>
      <c r="I219" s="258"/>
      <c r="J219" s="259">
        <f>ROUND(I219*H219,2)</f>
        <v>0</v>
      </c>
      <c r="K219" s="255" t="s">
        <v>19</v>
      </c>
      <c r="L219" s="260"/>
      <c r="M219" s="261" t="s">
        <v>19</v>
      </c>
      <c r="N219" s="262" t="s">
        <v>43</v>
      </c>
      <c r="O219" s="84"/>
      <c r="P219" s="221">
        <f>O219*H219</f>
        <v>0</v>
      </c>
      <c r="Q219" s="221">
        <v>0.00564</v>
      </c>
      <c r="R219" s="221">
        <f>Q219*H219</f>
        <v>0.28200000000000003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194</v>
      </c>
      <c r="AT219" s="223" t="s">
        <v>219</v>
      </c>
      <c r="AU219" s="223" t="s">
        <v>81</v>
      </c>
      <c r="AY219" s="17" t="s">
        <v>129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79</v>
      </c>
      <c r="BK219" s="224">
        <f>ROUND(I219*H219,2)</f>
        <v>0</v>
      </c>
      <c r="BL219" s="17" t="s">
        <v>136</v>
      </c>
      <c r="BM219" s="223" t="s">
        <v>321</v>
      </c>
    </row>
    <row r="220" s="2" customFormat="1">
      <c r="A220" s="38"/>
      <c r="B220" s="39"/>
      <c r="C220" s="40"/>
      <c r="D220" s="225" t="s">
        <v>138</v>
      </c>
      <c r="E220" s="40"/>
      <c r="F220" s="226" t="s">
        <v>320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138</v>
      </c>
      <c r="AU220" s="17" t="s">
        <v>81</v>
      </c>
    </row>
    <row r="221" s="2" customFormat="1" ht="24.15" customHeight="1">
      <c r="A221" s="38"/>
      <c r="B221" s="39"/>
      <c r="C221" s="253" t="s">
        <v>322</v>
      </c>
      <c r="D221" s="253" t="s">
        <v>219</v>
      </c>
      <c r="E221" s="254" t="s">
        <v>323</v>
      </c>
      <c r="F221" s="255" t="s">
        <v>324</v>
      </c>
      <c r="G221" s="256" t="s">
        <v>314</v>
      </c>
      <c r="H221" s="257">
        <v>100</v>
      </c>
      <c r="I221" s="258"/>
      <c r="J221" s="259">
        <f>ROUND(I221*H221,2)</f>
        <v>0</v>
      </c>
      <c r="K221" s="255" t="s">
        <v>135</v>
      </c>
      <c r="L221" s="260"/>
      <c r="M221" s="261" t="s">
        <v>19</v>
      </c>
      <c r="N221" s="262" t="s">
        <v>43</v>
      </c>
      <c r="O221" s="84"/>
      <c r="P221" s="221">
        <f>O221*H221</f>
        <v>0</v>
      </c>
      <c r="Q221" s="221">
        <v>0.0060000000000000001</v>
      </c>
      <c r="R221" s="221">
        <f>Q221*H221</f>
        <v>0.59999999999999998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194</v>
      </c>
      <c r="AT221" s="223" t="s">
        <v>219</v>
      </c>
      <c r="AU221" s="223" t="s">
        <v>81</v>
      </c>
      <c r="AY221" s="17" t="s">
        <v>129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79</v>
      </c>
      <c r="BK221" s="224">
        <f>ROUND(I221*H221,2)</f>
        <v>0</v>
      </c>
      <c r="BL221" s="17" t="s">
        <v>136</v>
      </c>
      <c r="BM221" s="223" t="s">
        <v>325</v>
      </c>
    </row>
    <row r="222" s="2" customFormat="1">
      <c r="A222" s="38"/>
      <c r="B222" s="39"/>
      <c r="C222" s="40"/>
      <c r="D222" s="225" t="s">
        <v>138</v>
      </c>
      <c r="E222" s="40"/>
      <c r="F222" s="226" t="s">
        <v>324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138</v>
      </c>
      <c r="AU222" s="17" t="s">
        <v>81</v>
      </c>
    </row>
    <row r="223" s="2" customFormat="1">
      <c r="A223" s="38"/>
      <c r="B223" s="39"/>
      <c r="C223" s="40"/>
      <c r="D223" s="230" t="s">
        <v>140</v>
      </c>
      <c r="E223" s="40"/>
      <c r="F223" s="231" t="s">
        <v>326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140</v>
      </c>
      <c r="AU223" s="17" t="s">
        <v>81</v>
      </c>
    </row>
    <row r="224" s="2" customFormat="1" ht="24.15" customHeight="1">
      <c r="A224" s="38"/>
      <c r="B224" s="39"/>
      <c r="C224" s="253" t="s">
        <v>327</v>
      </c>
      <c r="D224" s="253" t="s">
        <v>219</v>
      </c>
      <c r="E224" s="254" t="s">
        <v>328</v>
      </c>
      <c r="F224" s="255" t="s">
        <v>329</v>
      </c>
      <c r="G224" s="256" t="s">
        <v>330</v>
      </c>
      <c r="H224" s="257">
        <v>1.1000000000000001</v>
      </c>
      <c r="I224" s="258"/>
      <c r="J224" s="259">
        <f>ROUND(I224*H224,2)</f>
        <v>0</v>
      </c>
      <c r="K224" s="255" t="s">
        <v>19</v>
      </c>
      <c r="L224" s="260"/>
      <c r="M224" s="261" t="s">
        <v>19</v>
      </c>
      <c r="N224" s="262" t="s">
        <v>43</v>
      </c>
      <c r="O224" s="84"/>
      <c r="P224" s="221">
        <f>O224*H224</f>
        <v>0</v>
      </c>
      <c r="Q224" s="221">
        <v>0.00055999999999999995</v>
      </c>
      <c r="R224" s="221">
        <f>Q224*H224</f>
        <v>0.00061600000000000001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194</v>
      </c>
      <c r="AT224" s="223" t="s">
        <v>219</v>
      </c>
      <c r="AU224" s="223" t="s">
        <v>81</v>
      </c>
      <c r="AY224" s="17" t="s">
        <v>129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79</v>
      </c>
      <c r="BK224" s="224">
        <f>ROUND(I224*H224,2)</f>
        <v>0</v>
      </c>
      <c r="BL224" s="17" t="s">
        <v>136</v>
      </c>
      <c r="BM224" s="223" t="s">
        <v>331</v>
      </c>
    </row>
    <row r="225" s="2" customFormat="1">
      <c r="A225" s="38"/>
      <c r="B225" s="39"/>
      <c r="C225" s="40"/>
      <c r="D225" s="225" t="s">
        <v>138</v>
      </c>
      <c r="E225" s="40"/>
      <c r="F225" s="226" t="s">
        <v>329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138</v>
      </c>
      <c r="AU225" s="17" t="s">
        <v>81</v>
      </c>
    </row>
    <row r="226" s="14" customFormat="1">
      <c r="A226" s="14"/>
      <c r="B226" s="242"/>
      <c r="C226" s="243"/>
      <c r="D226" s="225" t="s">
        <v>142</v>
      </c>
      <c r="E226" s="244" t="s">
        <v>19</v>
      </c>
      <c r="F226" s="245" t="s">
        <v>332</v>
      </c>
      <c r="G226" s="243"/>
      <c r="H226" s="246">
        <v>1.1000000000000001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142</v>
      </c>
      <c r="AU226" s="252" t="s">
        <v>81</v>
      </c>
      <c r="AV226" s="14" t="s">
        <v>81</v>
      </c>
      <c r="AW226" s="14" t="s">
        <v>33</v>
      </c>
      <c r="AX226" s="14" t="s">
        <v>79</v>
      </c>
      <c r="AY226" s="252" t="s">
        <v>129</v>
      </c>
    </row>
    <row r="227" s="2" customFormat="1" ht="24.15" customHeight="1">
      <c r="A227" s="38"/>
      <c r="B227" s="39"/>
      <c r="C227" s="212" t="s">
        <v>333</v>
      </c>
      <c r="D227" s="212" t="s">
        <v>131</v>
      </c>
      <c r="E227" s="213" t="s">
        <v>334</v>
      </c>
      <c r="F227" s="214" t="s">
        <v>335</v>
      </c>
      <c r="G227" s="215" t="s">
        <v>314</v>
      </c>
      <c r="H227" s="216">
        <v>51</v>
      </c>
      <c r="I227" s="217"/>
      <c r="J227" s="218">
        <f>ROUND(I227*H227,2)</f>
        <v>0</v>
      </c>
      <c r="K227" s="214" t="s">
        <v>135</v>
      </c>
      <c r="L227" s="44"/>
      <c r="M227" s="219" t="s">
        <v>19</v>
      </c>
      <c r="N227" s="220" t="s">
        <v>43</v>
      </c>
      <c r="O227" s="84"/>
      <c r="P227" s="221">
        <f>O227*H227</f>
        <v>0</v>
      </c>
      <c r="Q227" s="221">
        <v>0.17488999999999999</v>
      </c>
      <c r="R227" s="221">
        <f>Q227*H227</f>
        <v>8.9193899999999999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136</v>
      </c>
      <c r="AT227" s="223" t="s">
        <v>131</v>
      </c>
      <c r="AU227" s="223" t="s">
        <v>81</v>
      </c>
      <c r="AY227" s="17" t="s">
        <v>129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79</v>
      </c>
      <c r="BK227" s="224">
        <f>ROUND(I227*H227,2)</f>
        <v>0</v>
      </c>
      <c r="BL227" s="17" t="s">
        <v>136</v>
      </c>
      <c r="BM227" s="223" t="s">
        <v>336</v>
      </c>
    </row>
    <row r="228" s="2" customFormat="1">
      <c r="A228" s="38"/>
      <c r="B228" s="39"/>
      <c r="C228" s="40"/>
      <c r="D228" s="225" t="s">
        <v>138</v>
      </c>
      <c r="E228" s="40"/>
      <c r="F228" s="226" t="s">
        <v>337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138</v>
      </c>
      <c r="AU228" s="17" t="s">
        <v>81</v>
      </c>
    </row>
    <row r="229" s="2" customFormat="1">
      <c r="A229" s="38"/>
      <c r="B229" s="39"/>
      <c r="C229" s="40"/>
      <c r="D229" s="230" t="s">
        <v>140</v>
      </c>
      <c r="E229" s="40"/>
      <c r="F229" s="231" t="s">
        <v>338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140</v>
      </c>
      <c r="AU229" s="17" t="s">
        <v>81</v>
      </c>
    </row>
    <row r="230" s="2" customFormat="1" ht="33" customHeight="1">
      <c r="A230" s="38"/>
      <c r="B230" s="39"/>
      <c r="C230" s="253" t="s">
        <v>339</v>
      </c>
      <c r="D230" s="253" t="s">
        <v>219</v>
      </c>
      <c r="E230" s="254" t="s">
        <v>340</v>
      </c>
      <c r="F230" s="255" t="s">
        <v>341</v>
      </c>
      <c r="G230" s="256" t="s">
        <v>314</v>
      </c>
      <c r="H230" s="257">
        <v>51</v>
      </c>
      <c r="I230" s="258"/>
      <c r="J230" s="259">
        <f>ROUND(I230*H230,2)</f>
        <v>0</v>
      </c>
      <c r="K230" s="255" t="s">
        <v>19</v>
      </c>
      <c r="L230" s="260"/>
      <c r="M230" s="261" t="s">
        <v>19</v>
      </c>
      <c r="N230" s="262" t="s">
        <v>43</v>
      </c>
      <c r="O230" s="84"/>
      <c r="P230" s="221">
        <f>O230*H230</f>
        <v>0</v>
      </c>
      <c r="Q230" s="221">
        <v>0.0053</v>
      </c>
      <c r="R230" s="221">
        <f>Q230*H230</f>
        <v>0.27029999999999998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194</v>
      </c>
      <c r="AT230" s="223" t="s">
        <v>219</v>
      </c>
      <c r="AU230" s="223" t="s">
        <v>81</v>
      </c>
      <c r="AY230" s="17" t="s">
        <v>129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79</v>
      </c>
      <c r="BK230" s="224">
        <f>ROUND(I230*H230,2)</f>
        <v>0</v>
      </c>
      <c r="BL230" s="17" t="s">
        <v>136</v>
      </c>
      <c r="BM230" s="223" t="s">
        <v>342</v>
      </c>
    </row>
    <row r="231" s="2" customFormat="1">
      <c r="A231" s="38"/>
      <c r="B231" s="39"/>
      <c r="C231" s="40"/>
      <c r="D231" s="225" t="s">
        <v>138</v>
      </c>
      <c r="E231" s="40"/>
      <c r="F231" s="226" t="s">
        <v>341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138</v>
      </c>
      <c r="AU231" s="17" t="s">
        <v>81</v>
      </c>
    </row>
    <row r="232" s="2" customFormat="1" ht="24.15" customHeight="1">
      <c r="A232" s="38"/>
      <c r="B232" s="39"/>
      <c r="C232" s="253" t="s">
        <v>343</v>
      </c>
      <c r="D232" s="253" t="s">
        <v>219</v>
      </c>
      <c r="E232" s="254" t="s">
        <v>344</v>
      </c>
      <c r="F232" s="255" t="s">
        <v>345</v>
      </c>
      <c r="G232" s="256" t="s">
        <v>314</v>
      </c>
      <c r="H232" s="257">
        <v>210</v>
      </c>
      <c r="I232" s="258"/>
      <c r="J232" s="259">
        <f>ROUND(I232*H232,2)</f>
        <v>0</v>
      </c>
      <c r="K232" s="255" t="s">
        <v>19</v>
      </c>
      <c r="L232" s="260"/>
      <c r="M232" s="261" t="s">
        <v>19</v>
      </c>
      <c r="N232" s="262" t="s">
        <v>43</v>
      </c>
      <c r="O232" s="84"/>
      <c r="P232" s="221">
        <f>O232*H232</f>
        <v>0</v>
      </c>
      <c r="Q232" s="221">
        <v>4.0000000000000003E-05</v>
      </c>
      <c r="R232" s="221">
        <f>Q232*H232</f>
        <v>0.0084000000000000012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194</v>
      </c>
      <c r="AT232" s="223" t="s">
        <v>219</v>
      </c>
      <c r="AU232" s="223" t="s">
        <v>81</v>
      </c>
      <c r="AY232" s="17" t="s">
        <v>129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79</v>
      </c>
      <c r="BK232" s="224">
        <f>ROUND(I232*H232,2)</f>
        <v>0</v>
      </c>
      <c r="BL232" s="17" t="s">
        <v>136</v>
      </c>
      <c r="BM232" s="223" t="s">
        <v>346</v>
      </c>
    </row>
    <row r="233" s="2" customFormat="1">
      <c r="A233" s="38"/>
      <c r="B233" s="39"/>
      <c r="C233" s="40"/>
      <c r="D233" s="225" t="s">
        <v>138</v>
      </c>
      <c r="E233" s="40"/>
      <c r="F233" s="226" t="s">
        <v>345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138</v>
      </c>
      <c r="AU233" s="17" t="s">
        <v>81</v>
      </c>
    </row>
    <row r="234" s="2" customFormat="1" ht="24.15" customHeight="1">
      <c r="A234" s="38"/>
      <c r="B234" s="39"/>
      <c r="C234" s="253" t="s">
        <v>347</v>
      </c>
      <c r="D234" s="253" t="s">
        <v>219</v>
      </c>
      <c r="E234" s="254" t="s">
        <v>348</v>
      </c>
      <c r="F234" s="255" t="s">
        <v>349</v>
      </c>
      <c r="G234" s="256" t="s">
        <v>330</v>
      </c>
      <c r="H234" s="257">
        <v>2.1000000000000001</v>
      </c>
      <c r="I234" s="258"/>
      <c r="J234" s="259">
        <f>ROUND(I234*H234,2)</f>
        <v>0</v>
      </c>
      <c r="K234" s="255" t="s">
        <v>19</v>
      </c>
      <c r="L234" s="260"/>
      <c r="M234" s="261" t="s">
        <v>19</v>
      </c>
      <c r="N234" s="262" t="s">
        <v>43</v>
      </c>
      <c r="O234" s="84"/>
      <c r="P234" s="221">
        <f>O234*H234</f>
        <v>0</v>
      </c>
      <c r="Q234" s="221">
        <v>0.00044999999999999999</v>
      </c>
      <c r="R234" s="221">
        <f>Q234*H234</f>
        <v>0.00094499999999999998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194</v>
      </c>
      <c r="AT234" s="223" t="s">
        <v>219</v>
      </c>
      <c r="AU234" s="223" t="s">
        <v>81</v>
      </c>
      <c r="AY234" s="17" t="s">
        <v>129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79</v>
      </c>
      <c r="BK234" s="224">
        <f>ROUND(I234*H234,2)</f>
        <v>0</v>
      </c>
      <c r="BL234" s="17" t="s">
        <v>136</v>
      </c>
      <c r="BM234" s="223" t="s">
        <v>350</v>
      </c>
    </row>
    <row r="235" s="2" customFormat="1">
      <c r="A235" s="38"/>
      <c r="B235" s="39"/>
      <c r="C235" s="40"/>
      <c r="D235" s="225" t="s">
        <v>138</v>
      </c>
      <c r="E235" s="40"/>
      <c r="F235" s="226" t="s">
        <v>349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138</v>
      </c>
      <c r="AU235" s="17" t="s">
        <v>81</v>
      </c>
    </row>
    <row r="236" s="14" customFormat="1">
      <c r="A236" s="14"/>
      <c r="B236" s="242"/>
      <c r="C236" s="243"/>
      <c r="D236" s="225" t="s">
        <v>142</v>
      </c>
      <c r="E236" s="244" t="s">
        <v>19</v>
      </c>
      <c r="F236" s="245" t="s">
        <v>351</v>
      </c>
      <c r="G236" s="243"/>
      <c r="H236" s="246">
        <v>2.1000000000000001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142</v>
      </c>
      <c r="AU236" s="252" t="s">
        <v>81</v>
      </c>
      <c r="AV236" s="14" t="s">
        <v>81</v>
      </c>
      <c r="AW236" s="14" t="s">
        <v>33</v>
      </c>
      <c r="AX236" s="14" t="s">
        <v>79</v>
      </c>
      <c r="AY236" s="252" t="s">
        <v>129</v>
      </c>
    </row>
    <row r="237" s="2" customFormat="1" ht="24.15" customHeight="1">
      <c r="A237" s="38"/>
      <c r="B237" s="39"/>
      <c r="C237" s="212" t="s">
        <v>352</v>
      </c>
      <c r="D237" s="212" t="s">
        <v>131</v>
      </c>
      <c r="E237" s="213" t="s">
        <v>353</v>
      </c>
      <c r="F237" s="214" t="s">
        <v>354</v>
      </c>
      <c r="G237" s="215" t="s">
        <v>147</v>
      </c>
      <c r="H237" s="216">
        <v>123.5</v>
      </c>
      <c r="I237" s="217"/>
      <c r="J237" s="218">
        <f>ROUND(I237*H237,2)</f>
        <v>0</v>
      </c>
      <c r="K237" s="214" t="s">
        <v>135</v>
      </c>
      <c r="L237" s="44"/>
      <c r="M237" s="219" t="s">
        <v>19</v>
      </c>
      <c r="N237" s="220" t="s">
        <v>43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136</v>
      </c>
      <c r="AT237" s="223" t="s">
        <v>131</v>
      </c>
      <c r="AU237" s="223" t="s">
        <v>81</v>
      </c>
      <c r="AY237" s="17" t="s">
        <v>129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79</v>
      </c>
      <c r="BK237" s="224">
        <f>ROUND(I237*H237,2)</f>
        <v>0</v>
      </c>
      <c r="BL237" s="17" t="s">
        <v>136</v>
      </c>
      <c r="BM237" s="223" t="s">
        <v>355</v>
      </c>
    </row>
    <row r="238" s="2" customFormat="1">
      <c r="A238" s="38"/>
      <c r="B238" s="39"/>
      <c r="C238" s="40"/>
      <c r="D238" s="225" t="s">
        <v>138</v>
      </c>
      <c r="E238" s="40"/>
      <c r="F238" s="226" t="s">
        <v>356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138</v>
      </c>
      <c r="AU238" s="17" t="s">
        <v>81</v>
      </c>
    </row>
    <row r="239" s="2" customFormat="1">
      <c r="A239" s="38"/>
      <c r="B239" s="39"/>
      <c r="C239" s="40"/>
      <c r="D239" s="230" t="s">
        <v>140</v>
      </c>
      <c r="E239" s="40"/>
      <c r="F239" s="231" t="s">
        <v>357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140</v>
      </c>
      <c r="AU239" s="17" t="s">
        <v>81</v>
      </c>
    </row>
    <row r="240" s="13" customFormat="1">
      <c r="A240" s="13"/>
      <c r="B240" s="232"/>
      <c r="C240" s="233"/>
      <c r="D240" s="225" t="s">
        <v>142</v>
      </c>
      <c r="E240" s="234" t="s">
        <v>19</v>
      </c>
      <c r="F240" s="235" t="s">
        <v>358</v>
      </c>
      <c r="G240" s="233"/>
      <c r="H240" s="234" t="s">
        <v>19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142</v>
      </c>
      <c r="AU240" s="241" t="s">
        <v>81</v>
      </c>
      <c r="AV240" s="13" t="s">
        <v>79</v>
      </c>
      <c r="AW240" s="13" t="s">
        <v>33</v>
      </c>
      <c r="AX240" s="13" t="s">
        <v>72</v>
      </c>
      <c r="AY240" s="241" t="s">
        <v>129</v>
      </c>
    </row>
    <row r="241" s="14" customFormat="1">
      <c r="A241" s="14"/>
      <c r="B241" s="242"/>
      <c r="C241" s="243"/>
      <c r="D241" s="225" t="s">
        <v>142</v>
      </c>
      <c r="E241" s="244" t="s">
        <v>19</v>
      </c>
      <c r="F241" s="245" t="s">
        <v>359</v>
      </c>
      <c r="G241" s="243"/>
      <c r="H241" s="246">
        <v>123.5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142</v>
      </c>
      <c r="AU241" s="252" t="s">
        <v>81</v>
      </c>
      <c r="AV241" s="14" t="s">
        <v>81</v>
      </c>
      <c r="AW241" s="14" t="s">
        <v>33</v>
      </c>
      <c r="AX241" s="14" t="s">
        <v>79</v>
      </c>
      <c r="AY241" s="252" t="s">
        <v>129</v>
      </c>
    </row>
    <row r="242" s="2" customFormat="1" ht="24.15" customHeight="1">
      <c r="A242" s="38"/>
      <c r="B242" s="39"/>
      <c r="C242" s="253" t="s">
        <v>360</v>
      </c>
      <c r="D242" s="253" t="s">
        <v>219</v>
      </c>
      <c r="E242" s="254" t="s">
        <v>361</v>
      </c>
      <c r="F242" s="255" t="s">
        <v>362</v>
      </c>
      <c r="G242" s="256" t="s">
        <v>314</v>
      </c>
      <c r="H242" s="257">
        <v>50</v>
      </c>
      <c r="I242" s="258"/>
      <c r="J242" s="259">
        <f>ROUND(I242*H242,2)</f>
        <v>0</v>
      </c>
      <c r="K242" s="255" t="s">
        <v>19</v>
      </c>
      <c r="L242" s="260"/>
      <c r="M242" s="261" t="s">
        <v>19</v>
      </c>
      <c r="N242" s="262" t="s">
        <v>43</v>
      </c>
      <c r="O242" s="84"/>
      <c r="P242" s="221">
        <f>O242*H242</f>
        <v>0</v>
      </c>
      <c r="Q242" s="221">
        <v>0.015350000000000001</v>
      </c>
      <c r="R242" s="221">
        <f>Q242*H242</f>
        <v>0.76750000000000007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194</v>
      </c>
      <c r="AT242" s="223" t="s">
        <v>219</v>
      </c>
      <c r="AU242" s="223" t="s">
        <v>81</v>
      </c>
      <c r="AY242" s="17" t="s">
        <v>129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79</v>
      </c>
      <c r="BK242" s="224">
        <f>ROUND(I242*H242,2)</f>
        <v>0</v>
      </c>
      <c r="BL242" s="17" t="s">
        <v>136</v>
      </c>
      <c r="BM242" s="223" t="s">
        <v>363</v>
      </c>
    </row>
    <row r="243" s="2" customFormat="1">
      <c r="A243" s="38"/>
      <c r="B243" s="39"/>
      <c r="C243" s="40"/>
      <c r="D243" s="225" t="s">
        <v>138</v>
      </c>
      <c r="E243" s="40"/>
      <c r="F243" s="226" t="s">
        <v>362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138</v>
      </c>
      <c r="AU243" s="17" t="s">
        <v>81</v>
      </c>
    </row>
    <row r="244" s="12" customFormat="1" ht="22.8" customHeight="1">
      <c r="A244" s="12"/>
      <c r="B244" s="196"/>
      <c r="C244" s="197"/>
      <c r="D244" s="198" t="s">
        <v>71</v>
      </c>
      <c r="E244" s="210" t="s">
        <v>179</v>
      </c>
      <c r="F244" s="210" t="s">
        <v>364</v>
      </c>
      <c r="G244" s="197"/>
      <c r="H244" s="197"/>
      <c r="I244" s="200"/>
      <c r="J244" s="211">
        <f>BK244</f>
        <v>0</v>
      </c>
      <c r="K244" s="197"/>
      <c r="L244" s="202"/>
      <c r="M244" s="203"/>
      <c r="N244" s="204"/>
      <c r="O244" s="204"/>
      <c r="P244" s="205">
        <f>SUM(P245:P265)</f>
        <v>0</v>
      </c>
      <c r="Q244" s="204"/>
      <c r="R244" s="205">
        <f>SUM(R245:R265)</f>
        <v>2.30206</v>
      </c>
      <c r="S244" s="204"/>
      <c r="T244" s="206">
        <f>SUM(T245:T265)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7" t="s">
        <v>79</v>
      </c>
      <c r="AT244" s="208" t="s">
        <v>71</v>
      </c>
      <c r="AU244" s="208" t="s">
        <v>79</v>
      </c>
      <c r="AY244" s="207" t="s">
        <v>129</v>
      </c>
      <c r="BK244" s="209">
        <f>SUM(BK245:BK265)</f>
        <v>0</v>
      </c>
    </row>
    <row r="245" s="2" customFormat="1" ht="24.15" customHeight="1">
      <c r="A245" s="38"/>
      <c r="B245" s="39"/>
      <c r="C245" s="212" t="s">
        <v>365</v>
      </c>
      <c r="D245" s="212" t="s">
        <v>131</v>
      </c>
      <c r="E245" s="213" t="s">
        <v>366</v>
      </c>
      <c r="F245" s="214" t="s">
        <v>367</v>
      </c>
      <c r="G245" s="215" t="s">
        <v>134</v>
      </c>
      <c r="H245" s="216">
        <v>158</v>
      </c>
      <c r="I245" s="217"/>
      <c r="J245" s="218">
        <f>ROUND(I245*H245,2)</f>
        <v>0</v>
      </c>
      <c r="K245" s="214" t="s">
        <v>135</v>
      </c>
      <c r="L245" s="44"/>
      <c r="M245" s="219" t="s">
        <v>19</v>
      </c>
      <c r="N245" s="220" t="s">
        <v>43</v>
      </c>
      <c r="O245" s="84"/>
      <c r="P245" s="221">
        <f>O245*H245</f>
        <v>0</v>
      </c>
      <c r="Q245" s="221">
        <v>0.01457</v>
      </c>
      <c r="R245" s="221">
        <f>Q245*H245</f>
        <v>2.30206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136</v>
      </c>
      <c r="AT245" s="223" t="s">
        <v>131</v>
      </c>
      <c r="AU245" s="223" t="s">
        <v>81</v>
      </c>
      <c r="AY245" s="17" t="s">
        <v>129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79</v>
      </c>
      <c r="BK245" s="224">
        <f>ROUND(I245*H245,2)</f>
        <v>0</v>
      </c>
      <c r="BL245" s="17" t="s">
        <v>136</v>
      </c>
      <c r="BM245" s="223" t="s">
        <v>368</v>
      </c>
    </row>
    <row r="246" s="2" customFormat="1">
      <c r="A246" s="38"/>
      <c r="B246" s="39"/>
      <c r="C246" s="40"/>
      <c r="D246" s="225" t="s">
        <v>138</v>
      </c>
      <c r="E246" s="40"/>
      <c r="F246" s="226" t="s">
        <v>369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138</v>
      </c>
      <c r="AU246" s="17" t="s">
        <v>81</v>
      </c>
    </row>
    <row r="247" s="2" customFormat="1">
      <c r="A247" s="38"/>
      <c r="B247" s="39"/>
      <c r="C247" s="40"/>
      <c r="D247" s="230" t="s">
        <v>140</v>
      </c>
      <c r="E247" s="40"/>
      <c r="F247" s="231" t="s">
        <v>370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140</v>
      </c>
      <c r="AU247" s="17" t="s">
        <v>81</v>
      </c>
    </row>
    <row r="248" s="13" customFormat="1">
      <c r="A248" s="13"/>
      <c r="B248" s="232"/>
      <c r="C248" s="233"/>
      <c r="D248" s="225" t="s">
        <v>142</v>
      </c>
      <c r="E248" s="234" t="s">
        <v>19</v>
      </c>
      <c r="F248" s="235" t="s">
        <v>371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142</v>
      </c>
      <c r="AU248" s="241" t="s">
        <v>81</v>
      </c>
      <c r="AV248" s="13" t="s">
        <v>79</v>
      </c>
      <c r="AW248" s="13" t="s">
        <v>33</v>
      </c>
      <c r="AX248" s="13" t="s">
        <v>72</v>
      </c>
      <c r="AY248" s="241" t="s">
        <v>129</v>
      </c>
    </row>
    <row r="249" s="14" customFormat="1">
      <c r="A249" s="14"/>
      <c r="B249" s="242"/>
      <c r="C249" s="243"/>
      <c r="D249" s="225" t="s">
        <v>142</v>
      </c>
      <c r="E249" s="244" t="s">
        <v>19</v>
      </c>
      <c r="F249" s="245" t="s">
        <v>372</v>
      </c>
      <c r="G249" s="243"/>
      <c r="H249" s="246">
        <v>37.200000000000003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142</v>
      </c>
      <c r="AU249" s="252" t="s">
        <v>81</v>
      </c>
      <c r="AV249" s="14" t="s">
        <v>81</v>
      </c>
      <c r="AW249" s="14" t="s">
        <v>33</v>
      </c>
      <c r="AX249" s="14" t="s">
        <v>72</v>
      </c>
      <c r="AY249" s="252" t="s">
        <v>129</v>
      </c>
    </row>
    <row r="250" s="13" customFormat="1">
      <c r="A250" s="13"/>
      <c r="B250" s="232"/>
      <c r="C250" s="233"/>
      <c r="D250" s="225" t="s">
        <v>142</v>
      </c>
      <c r="E250" s="234" t="s">
        <v>19</v>
      </c>
      <c r="F250" s="235" t="s">
        <v>373</v>
      </c>
      <c r="G250" s="233"/>
      <c r="H250" s="234" t="s">
        <v>19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142</v>
      </c>
      <c r="AU250" s="241" t="s">
        <v>81</v>
      </c>
      <c r="AV250" s="13" t="s">
        <v>79</v>
      </c>
      <c r="AW250" s="13" t="s">
        <v>33</v>
      </c>
      <c r="AX250" s="13" t="s">
        <v>72</v>
      </c>
      <c r="AY250" s="241" t="s">
        <v>129</v>
      </c>
    </row>
    <row r="251" s="14" customFormat="1">
      <c r="A251" s="14"/>
      <c r="B251" s="242"/>
      <c r="C251" s="243"/>
      <c r="D251" s="225" t="s">
        <v>142</v>
      </c>
      <c r="E251" s="244" t="s">
        <v>19</v>
      </c>
      <c r="F251" s="245" t="s">
        <v>374</v>
      </c>
      <c r="G251" s="243"/>
      <c r="H251" s="246">
        <v>120.8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142</v>
      </c>
      <c r="AU251" s="252" t="s">
        <v>81</v>
      </c>
      <c r="AV251" s="14" t="s">
        <v>81</v>
      </c>
      <c r="AW251" s="14" t="s">
        <v>33</v>
      </c>
      <c r="AX251" s="14" t="s">
        <v>72</v>
      </c>
      <c r="AY251" s="252" t="s">
        <v>129</v>
      </c>
    </row>
    <row r="252" s="2" customFormat="1" ht="24.15" customHeight="1">
      <c r="A252" s="38"/>
      <c r="B252" s="39"/>
      <c r="C252" s="212" t="s">
        <v>375</v>
      </c>
      <c r="D252" s="212" t="s">
        <v>131</v>
      </c>
      <c r="E252" s="213" t="s">
        <v>376</v>
      </c>
      <c r="F252" s="214" t="s">
        <v>377</v>
      </c>
      <c r="G252" s="215" t="s">
        <v>134</v>
      </c>
      <c r="H252" s="216">
        <v>36.240000000000002</v>
      </c>
      <c r="I252" s="217"/>
      <c r="J252" s="218">
        <f>ROUND(I252*H252,2)</f>
        <v>0</v>
      </c>
      <c r="K252" s="214" t="s">
        <v>135</v>
      </c>
      <c r="L252" s="44"/>
      <c r="M252" s="219" t="s">
        <v>19</v>
      </c>
      <c r="N252" s="220" t="s">
        <v>43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136</v>
      </c>
      <c r="AT252" s="223" t="s">
        <v>131</v>
      </c>
      <c r="AU252" s="223" t="s">
        <v>81</v>
      </c>
      <c r="AY252" s="17" t="s">
        <v>129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79</v>
      </c>
      <c r="BK252" s="224">
        <f>ROUND(I252*H252,2)</f>
        <v>0</v>
      </c>
      <c r="BL252" s="17" t="s">
        <v>136</v>
      </c>
      <c r="BM252" s="223" t="s">
        <v>378</v>
      </c>
    </row>
    <row r="253" s="2" customFormat="1">
      <c r="A253" s="38"/>
      <c r="B253" s="39"/>
      <c r="C253" s="40"/>
      <c r="D253" s="225" t="s">
        <v>138</v>
      </c>
      <c r="E253" s="40"/>
      <c r="F253" s="226" t="s">
        <v>377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138</v>
      </c>
      <c r="AU253" s="17" t="s">
        <v>81</v>
      </c>
    </row>
    <row r="254" s="2" customFormat="1">
      <c r="A254" s="38"/>
      <c r="B254" s="39"/>
      <c r="C254" s="40"/>
      <c r="D254" s="230" t="s">
        <v>140</v>
      </c>
      <c r="E254" s="40"/>
      <c r="F254" s="231" t="s">
        <v>379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140</v>
      </c>
      <c r="AU254" s="17" t="s">
        <v>81</v>
      </c>
    </row>
    <row r="255" s="2" customFormat="1">
      <c r="A255" s="38"/>
      <c r="B255" s="39"/>
      <c r="C255" s="40"/>
      <c r="D255" s="225" t="s">
        <v>380</v>
      </c>
      <c r="E255" s="40"/>
      <c r="F255" s="263" t="s">
        <v>381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380</v>
      </c>
      <c r="AU255" s="17" t="s">
        <v>81</v>
      </c>
    </row>
    <row r="256" s="13" customFormat="1">
      <c r="A256" s="13"/>
      <c r="B256" s="232"/>
      <c r="C256" s="233"/>
      <c r="D256" s="225" t="s">
        <v>142</v>
      </c>
      <c r="E256" s="234" t="s">
        <v>19</v>
      </c>
      <c r="F256" s="235" t="s">
        <v>373</v>
      </c>
      <c r="G256" s="233"/>
      <c r="H256" s="234" t="s">
        <v>19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142</v>
      </c>
      <c r="AU256" s="241" t="s">
        <v>81</v>
      </c>
      <c r="AV256" s="13" t="s">
        <v>79</v>
      </c>
      <c r="AW256" s="13" t="s">
        <v>33</v>
      </c>
      <c r="AX256" s="13" t="s">
        <v>72</v>
      </c>
      <c r="AY256" s="241" t="s">
        <v>129</v>
      </c>
    </row>
    <row r="257" s="14" customFormat="1">
      <c r="A257" s="14"/>
      <c r="B257" s="242"/>
      <c r="C257" s="243"/>
      <c r="D257" s="225" t="s">
        <v>142</v>
      </c>
      <c r="E257" s="244" t="s">
        <v>19</v>
      </c>
      <c r="F257" s="245" t="s">
        <v>374</v>
      </c>
      <c r="G257" s="243"/>
      <c r="H257" s="246">
        <v>120.8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2" t="s">
        <v>142</v>
      </c>
      <c r="AU257" s="252" t="s">
        <v>81</v>
      </c>
      <c r="AV257" s="14" t="s">
        <v>81</v>
      </c>
      <c r="AW257" s="14" t="s">
        <v>33</v>
      </c>
      <c r="AX257" s="14" t="s">
        <v>72</v>
      </c>
      <c r="AY257" s="252" t="s">
        <v>129</v>
      </c>
    </row>
    <row r="258" s="14" customFormat="1">
      <c r="A258" s="14"/>
      <c r="B258" s="242"/>
      <c r="C258" s="243"/>
      <c r="D258" s="225" t="s">
        <v>142</v>
      </c>
      <c r="E258" s="243"/>
      <c r="F258" s="245" t="s">
        <v>382</v>
      </c>
      <c r="G258" s="243"/>
      <c r="H258" s="246">
        <v>36.240000000000002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142</v>
      </c>
      <c r="AU258" s="252" t="s">
        <v>81</v>
      </c>
      <c r="AV258" s="14" t="s">
        <v>81</v>
      </c>
      <c r="AW258" s="14" t="s">
        <v>4</v>
      </c>
      <c r="AX258" s="14" t="s">
        <v>79</v>
      </c>
      <c r="AY258" s="252" t="s">
        <v>129</v>
      </c>
    </row>
    <row r="259" s="2" customFormat="1" ht="16.5" customHeight="1">
      <c r="A259" s="38"/>
      <c r="B259" s="39"/>
      <c r="C259" s="212" t="s">
        <v>383</v>
      </c>
      <c r="D259" s="212" t="s">
        <v>131</v>
      </c>
      <c r="E259" s="213" t="s">
        <v>384</v>
      </c>
      <c r="F259" s="214" t="s">
        <v>385</v>
      </c>
      <c r="G259" s="215" t="s">
        <v>134</v>
      </c>
      <c r="H259" s="216">
        <v>158</v>
      </c>
      <c r="I259" s="217"/>
      <c r="J259" s="218">
        <f>ROUND(I259*H259,2)</f>
        <v>0</v>
      </c>
      <c r="K259" s="214" t="s">
        <v>135</v>
      </c>
      <c r="L259" s="44"/>
      <c r="M259" s="219" t="s">
        <v>19</v>
      </c>
      <c r="N259" s="220" t="s">
        <v>43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136</v>
      </c>
      <c r="AT259" s="223" t="s">
        <v>131</v>
      </c>
      <c r="AU259" s="223" t="s">
        <v>81</v>
      </c>
      <c r="AY259" s="17" t="s">
        <v>129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79</v>
      </c>
      <c r="BK259" s="224">
        <f>ROUND(I259*H259,2)</f>
        <v>0</v>
      </c>
      <c r="BL259" s="17" t="s">
        <v>136</v>
      </c>
      <c r="BM259" s="223" t="s">
        <v>386</v>
      </c>
    </row>
    <row r="260" s="2" customFormat="1">
      <c r="A260" s="38"/>
      <c r="B260" s="39"/>
      <c r="C260" s="40"/>
      <c r="D260" s="225" t="s">
        <v>138</v>
      </c>
      <c r="E260" s="40"/>
      <c r="F260" s="226" t="s">
        <v>387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138</v>
      </c>
      <c r="AU260" s="17" t="s">
        <v>81</v>
      </c>
    </row>
    <row r="261" s="2" customFormat="1">
      <c r="A261" s="38"/>
      <c r="B261" s="39"/>
      <c r="C261" s="40"/>
      <c r="D261" s="230" t="s">
        <v>140</v>
      </c>
      <c r="E261" s="40"/>
      <c r="F261" s="231" t="s">
        <v>388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140</v>
      </c>
      <c r="AU261" s="17" t="s">
        <v>81</v>
      </c>
    </row>
    <row r="262" s="13" customFormat="1">
      <c r="A262" s="13"/>
      <c r="B262" s="232"/>
      <c r="C262" s="233"/>
      <c r="D262" s="225" t="s">
        <v>142</v>
      </c>
      <c r="E262" s="234" t="s">
        <v>19</v>
      </c>
      <c r="F262" s="235" t="s">
        <v>371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142</v>
      </c>
      <c r="AU262" s="241" t="s">
        <v>81</v>
      </c>
      <c r="AV262" s="13" t="s">
        <v>79</v>
      </c>
      <c r="AW262" s="13" t="s">
        <v>33</v>
      </c>
      <c r="AX262" s="13" t="s">
        <v>72</v>
      </c>
      <c r="AY262" s="241" t="s">
        <v>129</v>
      </c>
    </row>
    <row r="263" s="14" customFormat="1">
      <c r="A263" s="14"/>
      <c r="B263" s="242"/>
      <c r="C263" s="243"/>
      <c r="D263" s="225" t="s">
        <v>142</v>
      </c>
      <c r="E263" s="244" t="s">
        <v>19</v>
      </c>
      <c r="F263" s="245" t="s">
        <v>372</v>
      </c>
      <c r="G263" s="243"/>
      <c r="H263" s="246">
        <v>37.200000000000003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142</v>
      </c>
      <c r="AU263" s="252" t="s">
        <v>81</v>
      </c>
      <c r="AV263" s="14" t="s">
        <v>81</v>
      </c>
      <c r="AW263" s="14" t="s">
        <v>33</v>
      </c>
      <c r="AX263" s="14" t="s">
        <v>72</v>
      </c>
      <c r="AY263" s="252" t="s">
        <v>129</v>
      </c>
    </row>
    <row r="264" s="13" customFormat="1">
      <c r="A264" s="13"/>
      <c r="B264" s="232"/>
      <c r="C264" s="233"/>
      <c r="D264" s="225" t="s">
        <v>142</v>
      </c>
      <c r="E264" s="234" t="s">
        <v>19</v>
      </c>
      <c r="F264" s="235" t="s">
        <v>373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142</v>
      </c>
      <c r="AU264" s="241" t="s">
        <v>81</v>
      </c>
      <c r="AV264" s="13" t="s">
        <v>79</v>
      </c>
      <c r="AW264" s="13" t="s">
        <v>33</v>
      </c>
      <c r="AX264" s="13" t="s">
        <v>72</v>
      </c>
      <c r="AY264" s="241" t="s">
        <v>129</v>
      </c>
    </row>
    <row r="265" s="14" customFormat="1">
      <c r="A265" s="14"/>
      <c r="B265" s="242"/>
      <c r="C265" s="243"/>
      <c r="D265" s="225" t="s">
        <v>142</v>
      </c>
      <c r="E265" s="244" t="s">
        <v>19</v>
      </c>
      <c r="F265" s="245" t="s">
        <v>374</v>
      </c>
      <c r="G265" s="243"/>
      <c r="H265" s="246">
        <v>120.8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142</v>
      </c>
      <c r="AU265" s="252" t="s">
        <v>81</v>
      </c>
      <c r="AV265" s="14" t="s">
        <v>81</v>
      </c>
      <c r="AW265" s="14" t="s">
        <v>33</v>
      </c>
      <c r="AX265" s="14" t="s">
        <v>72</v>
      </c>
      <c r="AY265" s="252" t="s">
        <v>129</v>
      </c>
    </row>
    <row r="266" s="12" customFormat="1" ht="22.8" customHeight="1">
      <c r="A266" s="12"/>
      <c r="B266" s="196"/>
      <c r="C266" s="197"/>
      <c r="D266" s="198" t="s">
        <v>71</v>
      </c>
      <c r="E266" s="210" t="s">
        <v>204</v>
      </c>
      <c r="F266" s="210" t="s">
        <v>389</v>
      </c>
      <c r="G266" s="197"/>
      <c r="H266" s="197"/>
      <c r="I266" s="200"/>
      <c r="J266" s="211">
        <f>BK266</f>
        <v>0</v>
      </c>
      <c r="K266" s="197"/>
      <c r="L266" s="202"/>
      <c r="M266" s="203"/>
      <c r="N266" s="204"/>
      <c r="O266" s="204"/>
      <c r="P266" s="205">
        <f>SUM(P267:P298)</f>
        <v>0</v>
      </c>
      <c r="Q266" s="204"/>
      <c r="R266" s="205">
        <f>SUM(R267:R298)</f>
        <v>0</v>
      </c>
      <c r="S266" s="204"/>
      <c r="T266" s="206">
        <f>SUM(T267:T298)</f>
        <v>21.004696000000003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7" t="s">
        <v>79</v>
      </c>
      <c r="AT266" s="208" t="s">
        <v>71</v>
      </c>
      <c r="AU266" s="208" t="s">
        <v>79</v>
      </c>
      <c r="AY266" s="207" t="s">
        <v>129</v>
      </c>
      <c r="BK266" s="209">
        <f>SUM(BK267:BK298)</f>
        <v>0</v>
      </c>
    </row>
    <row r="267" s="2" customFormat="1" ht="24.15" customHeight="1">
      <c r="A267" s="38"/>
      <c r="B267" s="39"/>
      <c r="C267" s="212" t="s">
        <v>390</v>
      </c>
      <c r="D267" s="212" t="s">
        <v>131</v>
      </c>
      <c r="E267" s="213" t="s">
        <v>391</v>
      </c>
      <c r="F267" s="214" t="s">
        <v>392</v>
      </c>
      <c r="G267" s="215" t="s">
        <v>134</v>
      </c>
      <c r="H267" s="216">
        <v>37.200000000000003</v>
      </c>
      <c r="I267" s="217"/>
      <c r="J267" s="218">
        <f>ROUND(I267*H267,2)</f>
        <v>0</v>
      </c>
      <c r="K267" s="214" t="s">
        <v>135</v>
      </c>
      <c r="L267" s="44"/>
      <c r="M267" s="219" t="s">
        <v>19</v>
      </c>
      <c r="N267" s="220" t="s">
        <v>43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0.00029999999999999997</v>
      </c>
      <c r="T267" s="222">
        <f>S267*H267</f>
        <v>0.01116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136</v>
      </c>
      <c r="AT267" s="223" t="s">
        <v>131</v>
      </c>
      <c r="AU267" s="223" t="s">
        <v>81</v>
      </c>
      <c r="AY267" s="17" t="s">
        <v>129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79</v>
      </c>
      <c r="BK267" s="224">
        <f>ROUND(I267*H267,2)</f>
        <v>0</v>
      </c>
      <c r="BL267" s="17" t="s">
        <v>136</v>
      </c>
      <c r="BM267" s="223" t="s">
        <v>393</v>
      </c>
    </row>
    <row r="268" s="2" customFormat="1">
      <c r="A268" s="38"/>
      <c r="B268" s="39"/>
      <c r="C268" s="40"/>
      <c r="D268" s="225" t="s">
        <v>138</v>
      </c>
      <c r="E268" s="40"/>
      <c r="F268" s="226" t="s">
        <v>392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138</v>
      </c>
      <c r="AU268" s="17" t="s">
        <v>81</v>
      </c>
    </row>
    <row r="269" s="2" customFormat="1">
      <c r="A269" s="38"/>
      <c r="B269" s="39"/>
      <c r="C269" s="40"/>
      <c r="D269" s="230" t="s">
        <v>140</v>
      </c>
      <c r="E269" s="40"/>
      <c r="F269" s="231" t="s">
        <v>394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140</v>
      </c>
      <c r="AU269" s="17" t="s">
        <v>81</v>
      </c>
    </row>
    <row r="270" s="13" customFormat="1">
      <c r="A270" s="13"/>
      <c r="B270" s="232"/>
      <c r="C270" s="233"/>
      <c r="D270" s="225" t="s">
        <v>142</v>
      </c>
      <c r="E270" s="234" t="s">
        <v>19</v>
      </c>
      <c r="F270" s="235" t="s">
        <v>371</v>
      </c>
      <c r="G270" s="233"/>
      <c r="H270" s="234" t="s">
        <v>19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142</v>
      </c>
      <c r="AU270" s="241" t="s">
        <v>81</v>
      </c>
      <c r="AV270" s="13" t="s">
        <v>79</v>
      </c>
      <c r="AW270" s="13" t="s">
        <v>33</v>
      </c>
      <c r="AX270" s="13" t="s">
        <v>72</v>
      </c>
      <c r="AY270" s="241" t="s">
        <v>129</v>
      </c>
    </row>
    <row r="271" s="14" customFormat="1">
      <c r="A271" s="14"/>
      <c r="B271" s="242"/>
      <c r="C271" s="243"/>
      <c r="D271" s="225" t="s">
        <v>142</v>
      </c>
      <c r="E271" s="244" t="s">
        <v>19</v>
      </c>
      <c r="F271" s="245" t="s">
        <v>372</v>
      </c>
      <c r="G271" s="243"/>
      <c r="H271" s="246">
        <v>37.200000000000003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2" t="s">
        <v>142</v>
      </c>
      <c r="AU271" s="252" t="s">
        <v>81</v>
      </c>
      <c r="AV271" s="14" t="s">
        <v>81</v>
      </c>
      <c r="AW271" s="14" t="s">
        <v>33</v>
      </c>
      <c r="AX271" s="14" t="s">
        <v>72</v>
      </c>
      <c r="AY271" s="252" t="s">
        <v>129</v>
      </c>
    </row>
    <row r="272" s="2" customFormat="1" ht="16.5" customHeight="1">
      <c r="A272" s="38"/>
      <c r="B272" s="39"/>
      <c r="C272" s="212" t="s">
        <v>395</v>
      </c>
      <c r="D272" s="212" t="s">
        <v>131</v>
      </c>
      <c r="E272" s="213" t="s">
        <v>396</v>
      </c>
      <c r="F272" s="214" t="s">
        <v>397</v>
      </c>
      <c r="G272" s="215" t="s">
        <v>147</v>
      </c>
      <c r="H272" s="216">
        <v>136</v>
      </c>
      <c r="I272" s="217"/>
      <c r="J272" s="218">
        <f>ROUND(I272*H272,2)</f>
        <v>0</v>
      </c>
      <c r="K272" s="214" t="s">
        <v>135</v>
      </c>
      <c r="L272" s="44"/>
      <c r="M272" s="219" t="s">
        <v>19</v>
      </c>
      <c r="N272" s="220" t="s">
        <v>43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0.085999999999999993</v>
      </c>
      <c r="T272" s="222">
        <f>S272*H272</f>
        <v>11.696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136</v>
      </c>
      <c r="AT272" s="223" t="s">
        <v>131</v>
      </c>
      <c r="AU272" s="223" t="s">
        <v>81</v>
      </c>
      <c r="AY272" s="17" t="s">
        <v>129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79</v>
      </c>
      <c r="BK272" s="224">
        <f>ROUND(I272*H272,2)</f>
        <v>0</v>
      </c>
      <c r="BL272" s="17" t="s">
        <v>136</v>
      </c>
      <c r="BM272" s="223" t="s">
        <v>398</v>
      </c>
    </row>
    <row r="273" s="2" customFormat="1">
      <c r="A273" s="38"/>
      <c r="B273" s="39"/>
      <c r="C273" s="40"/>
      <c r="D273" s="225" t="s">
        <v>138</v>
      </c>
      <c r="E273" s="40"/>
      <c r="F273" s="226" t="s">
        <v>399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138</v>
      </c>
      <c r="AU273" s="17" t="s">
        <v>81</v>
      </c>
    </row>
    <row r="274" s="2" customFormat="1">
      <c r="A274" s="38"/>
      <c r="B274" s="39"/>
      <c r="C274" s="40"/>
      <c r="D274" s="230" t="s">
        <v>140</v>
      </c>
      <c r="E274" s="40"/>
      <c r="F274" s="231" t="s">
        <v>400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140</v>
      </c>
      <c r="AU274" s="17" t="s">
        <v>81</v>
      </c>
    </row>
    <row r="275" s="13" customFormat="1">
      <c r="A275" s="13"/>
      <c r="B275" s="232"/>
      <c r="C275" s="233"/>
      <c r="D275" s="225" t="s">
        <v>142</v>
      </c>
      <c r="E275" s="234" t="s">
        <v>19</v>
      </c>
      <c r="F275" s="235" t="s">
        <v>401</v>
      </c>
      <c r="G275" s="233"/>
      <c r="H275" s="234" t="s">
        <v>19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142</v>
      </c>
      <c r="AU275" s="241" t="s">
        <v>81</v>
      </c>
      <c r="AV275" s="13" t="s">
        <v>79</v>
      </c>
      <c r="AW275" s="13" t="s">
        <v>33</v>
      </c>
      <c r="AX275" s="13" t="s">
        <v>72</v>
      </c>
      <c r="AY275" s="241" t="s">
        <v>129</v>
      </c>
    </row>
    <row r="276" s="14" customFormat="1">
      <c r="A276" s="14"/>
      <c r="B276" s="242"/>
      <c r="C276" s="243"/>
      <c r="D276" s="225" t="s">
        <v>142</v>
      </c>
      <c r="E276" s="244" t="s">
        <v>19</v>
      </c>
      <c r="F276" s="245" t="s">
        <v>402</v>
      </c>
      <c r="G276" s="243"/>
      <c r="H276" s="246">
        <v>136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142</v>
      </c>
      <c r="AU276" s="252" t="s">
        <v>81</v>
      </c>
      <c r="AV276" s="14" t="s">
        <v>81</v>
      </c>
      <c r="AW276" s="14" t="s">
        <v>33</v>
      </c>
      <c r="AX276" s="14" t="s">
        <v>72</v>
      </c>
      <c r="AY276" s="252" t="s">
        <v>129</v>
      </c>
    </row>
    <row r="277" s="2" customFormat="1" ht="24.15" customHeight="1">
      <c r="A277" s="38"/>
      <c r="B277" s="39"/>
      <c r="C277" s="212" t="s">
        <v>403</v>
      </c>
      <c r="D277" s="212" t="s">
        <v>131</v>
      </c>
      <c r="E277" s="213" t="s">
        <v>404</v>
      </c>
      <c r="F277" s="214" t="s">
        <v>405</v>
      </c>
      <c r="G277" s="215" t="s">
        <v>161</v>
      </c>
      <c r="H277" s="216">
        <v>1.032</v>
      </c>
      <c r="I277" s="217"/>
      <c r="J277" s="218">
        <f>ROUND(I277*H277,2)</f>
        <v>0</v>
      </c>
      <c r="K277" s="214" t="s">
        <v>135</v>
      </c>
      <c r="L277" s="44"/>
      <c r="M277" s="219" t="s">
        <v>19</v>
      </c>
      <c r="N277" s="220" t="s">
        <v>43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2.2000000000000002</v>
      </c>
      <c r="T277" s="222">
        <f>S277*H277</f>
        <v>2.2704000000000004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136</v>
      </c>
      <c r="AT277" s="223" t="s">
        <v>131</v>
      </c>
      <c r="AU277" s="223" t="s">
        <v>81</v>
      </c>
      <c r="AY277" s="17" t="s">
        <v>129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79</v>
      </c>
      <c r="BK277" s="224">
        <f>ROUND(I277*H277,2)</f>
        <v>0</v>
      </c>
      <c r="BL277" s="17" t="s">
        <v>136</v>
      </c>
      <c r="BM277" s="223" t="s">
        <v>406</v>
      </c>
    </row>
    <row r="278" s="2" customFormat="1">
      <c r="A278" s="38"/>
      <c r="B278" s="39"/>
      <c r="C278" s="40"/>
      <c r="D278" s="225" t="s">
        <v>138</v>
      </c>
      <c r="E278" s="40"/>
      <c r="F278" s="226" t="s">
        <v>407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138</v>
      </c>
      <c r="AU278" s="17" t="s">
        <v>81</v>
      </c>
    </row>
    <row r="279" s="2" customFormat="1">
      <c r="A279" s="38"/>
      <c r="B279" s="39"/>
      <c r="C279" s="40"/>
      <c r="D279" s="230" t="s">
        <v>140</v>
      </c>
      <c r="E279" s="40"/>
      <c r="F279" s="231" t="s">
        <v>408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140</v>
      </c>
      <c r="AU279" s="17" t="s">
        <v>81</v>
      </c>
    </row>
    <row r="280" s="13" customFormat="1">
      <c r="A280" s="13"/>
      <c r="B280" s="232"/>
      <c r="C280" s="233"/>
      <c r="D280" s="225" t="s">
        <v>142</v>
      </c>
      <c r="E280" s="234" t="s">
        <v>19</v>
      </c>
      <c r="F280" s="235" t="s">
        <v>409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142</v>
      </c>
      <c r="AU280" s="241" t="s">
        <v>81</v>
      </c>
      <c r="AV280" s="13" t="s">
        <v>79</v>
      </c>
      <c r="AW280" s="13" t="s">
        <v>33</v>
      </c>
      <c r="AX280" s="13" t="s">
        <v>72</v>
      </c>
      <c r="AY280" s="241" t="s">
        <v>129</v>
      </c>
    </row>
    <row r="281" s="14" customFormat="1">
      <c r="A281" s="14"/>
      <c r="B281" s="242"/>
      <c r="C281" s="243"/>
      <c r="D281" s="225" t="s">
        <v>142</v>
      </c>
      <c r="E281" s="244" t="s">
        <v>19</v>
      </c>
      <c r="F281" s="245" t="s">
        <v>410</v>
      </c>
      <c r="G281" s="243"/>
      <c r="H281" s="246">
        <v>1.032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142</v>
      </c>
      <c r="AU281" s="252" t="s">
        <v>81</v>
      </c>
      <c r="AV281" s="14" t="s">
        <v>81</v>
      </c>
      <c r="AW281" s="14" t="s">
        <v>33</v>
      </c>
      <c r="AX281" s="14" t="s">
        <v>72</v>
      </c>
      <c r="AY281" s="252" t="s">
        <v>129</v>
      </c>
    </row>
    <row r="282" s="2" customFormat="1" ht="24.15" customHeight="1">
      <c r="A282" s="38"/>
      <c r="B282" s="39"/>
      <c r="C282" s="212" t="s">
        <v>411</v>
      </c>
      <c r="D282" s="212" t="s">
        <v>131</v>
      </c>
      <c r="E282" s="213" t="s">
        <v>412</v>
      </c>
      <c r="F282" s="214" t="s">
        <v>413</v>
      </c>
      <c r="G282" s="215" t="s">
        <v>314</v>
      </c>
      <c r="H282" s="216">
        <v>26.280000000000001</v>
      </c>
      <c r="I282" s="217"/>
      <c r="J282" s="218">
        <f>ROUND(I282*H282,2)</f>
        <v>0</v>
      </c>
      <c r="K282" s="214" t="s">
        <v>135</v>
      </c>
      <c r="L282" s="44"/>
      <c r="M282" s="219" t="s">
        <v>19</v>
      </c>
      <c r="N282" s="220" t="s">
        <v>43</v>
      </c>
      <c r="O282" s="84"/>
      <c r="P282" s="221">
        <f>O282*H282</f>
        <v>0</v>
      </c>
      <c r="Q282" s="221">
        <v>0</v>
      </c>
      <c r="R282" s="221">
        <f>Q282*H282</f>
        <v>0</v>
      </c>
      <c r="S282" s="221">
        <v>0.16500000000000001</v>
      </c>
      <c r="T282" s="222">
        <f>S282*H282</f>
        <v>4.3362000000000007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136</v>
      </c>
      <c r="AT282" s="223" t="s">
        <v>131</v>
      </c>
      <c r="AU282" s="223" t="s">
        <v>81</v>
      </c>
      <c r="AY282" s="17" t="s">
        <v>129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79</v>
      </c>
      <c r="BK282" s="224">
        <f>ROUND(I282*H282,2)</f>
        <v>0</v>
      </c>
      <c r="BL282" s="17" t="s">
        <v>136</v>
      </c>
      <c r="BM282" s="223" t="s">
        <v>414</v>
      </c>
    </row>
    <row r="283" s="2" customFormat="1">
      <c r="A283" s="38"/>
      <c r="B283" s="39"/>
      <c r="C283" s="40"/>
      <c r="D283" s="225" t="s">
        <v>138</v>
      </c>
      <c r="E283" s="40"/>
      <c r="F283" s="226" t="s">
        <v>415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138</v>
      </c>
      <c r="AU283" s="17" t="s">
        <v>81</v>
      </c>
    </row>
    <row r="284" s="2" customFormat="1">
      <c r="A284" s="38"/>
      <c r="B284" s="39"/>
      <c r="C284" s="40"/>
      <c r="D284" s="230" t="s">
        <v>140</v>
      </c>
      <c r="E284" s="40"/>
      <c r="F284" s="231" t="s">
        <v>416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140</v>
      </c>
      <c r="AU284" s="17" t="s">
        <v>81</v>
      </c>
    </row>
    <row r="285" s="13" customFormat="1">
      <c r="A285" s="13"/>
      <c r="B285" s="232"/>
      <c r="C285" s="233"/>
      <c r="D285" s="225" t="s">
        <v>142</v>
      </c>
      <c r="E285" s="234" t="s">
        <v>19</v>
      </c>
      <c r="F285" s="235" t="s">
        <v>417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142</v>
      </c>
      <c r="AU285" s="241" t="s">
        <v>81</v>
      </c>
      <c r="AV285" s="13" t="s">
        <v>79</v>
      </c>
      <c r="AW285" s="13" t="s">
        <v>33</v>
      </c>
      <c r="AX285" s="13" t="s">
        <v>72</v>
      </c>
      <c r="AY285" s="241" t="s">
        <v>129</v>
      </c>
    </row>
    <row r="286" s="14" customFormat="1">
      <c r="A286" s="14"/>
      <c r="B286" s="242"/>
      <c r="C286" s="243"/>
      <c r="D286" s="225" t="s">
        <v>142</v>
      </c>
      <c r="E286" s="244" t="s">
        <v>19</v>
      </c>
      <c r="F286" s="245" t="s">
        <v>418</v>
      </c>
      <c r="G286" s="243"/>
      <c r="H286" s="246">
        <v>26.280000000000001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2" t="s">
        <v>142</v>
      </c>
      <c r="AU286" s="252" t="s">
        <v>81</v>
      </c>
      <c r="AV286" s="14" t="s">
        <v>81</v>
      </c>
      <c r="AW286" s="14" t="s">
        <v>33</v>
      </c>
      <c r="AX286" s="14" t="s">
        <v>72</v>
      </c>
      <c r="AY286" s="252" t="s">
        <v>129</v>
      </c>
    </row>
    <row r="287" s="2" customFormat="1" ht="24.15" customHeight="1">
      <c r="A287" s="38"/>
      <c r="B287" s="39"/>
      <c r="C287" s="212" t="s">
        <v>419</v>
      </c>
      <c r="D287" s="212" t="s">
        <v>131</v>
      </c>
      <c r="E287" s="213" t="s">
        <v>420</v>
      </c>
      <c r="F287" s="214" t="s">
        <v>421</v>
      </c>
      <c r="G287" s="215" t="s">
        <v>147</v>
      </c>
      <c r="H287" s="216">
        <v>65.700000000000003</v>
      </c>
      <c r="I287" s="217"/>
      <c r="J287" s="218">
        <f>ROUND(I287*H287,2)</f>
        <v>0</v>
      </c>
      <c r="K287" s="214" t="s">
        <v>135</v>
      </c>
      <c r="L287" s="44"/>
      <c r="M287" s="219" t="s">
        <v>19</v>
      </c>
      <c r="N287" s="220" t="s">
        <v>43</v>
      </c>
      <c r="O287" s="84"/>
      <c r="P287" s="221">
        <f>O287*H287</f>
        <v>0</v>
      </c>
      <c r="Q287" s="221">
        <v>0</v>
      </c>
      <c r="R287" s="221">
        <f>Q287*H287</f>
        <v>0</v>
      </c>
      <c r="S287" s="221">
        <v>0.00248</v>
      </c>
      <c r="T287" s="222">
        <f>S287*H287</f>
        <v>0.162936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136</v>
      </c>
      <c r="AT287" s="223" t="s">
        <v>131</v>
      </c>
      <c r="AU287" s="223" t="s">
        <v>81</v>
      </c>
      <c r="AY287" s="17" t="s">
        <v>129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79</v>
      </c>
      <c r="BK287" s="224">
        <f>ROUND(I287*H287,2)</f>
        <v>0</v>
      </c>
      <c r="BL287" s="17" t="s">
        <v>136</v>
      </c>
      <c r="BM287" s="223" t="s">
        <v>422</v>
      </c>
    </row>
    <row r="288" s="2" customFormat="1">
      <c r="A288" s="38"/>
      <c r="B288" s="39"/>
      <c r="C288" s="40"/>
      <c r="D288" s="225" t="s">
        <v>138</v>
      </c>
      <c r="E288" s="40"/>
      <c r="F288" s="226" t="s">
        <v>423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138</v>
      </c>
      <c r="AU288" s="17" t="s">
        <v>81</v>
      </c>
    </row>
    <row r="289" s="2" customFormat="1">
      <c r="A289" s="38"/>
      <c r="B289" s="39"/>
      <c r="C289" s="40"/>
      <c r="D289" s="230" t="s">
        <v>140</v>
      </c>
      <c r="E289" s="40"/>
      <c r="F289" s="231" t="s">
        <v>424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140</v>
      </c>
      <c r="AU289" s="17" t="s">
        <v>81</v>
      </c>
    </row>
    <row r="290" s="13" customFormat="1">
      <c r="A290" s="13"/>
      <c r="B290" s="232"/>
      <c r="C290" s="233"/>
      <c r="D290" s="225" t="s">
        <v>142</v>
      </c>
      <c r="E290" s="234" t="s">
        <v>19</v>
      </c>
      <c r="F290" s="235" t="s">
        <v>417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142</v>
      </c>
      <c r="AU290" s="241" t="s">
        <v>81</v>
      </c>
      <c r="AV290" s="13" t="s">
        <v>79</v>
      </c>
      <c r="AW290" s="13" t="s">
        <v>33</v>
      </c>
      <c r="AX290" s="13" t="s">
        <v>72</v>
      </c>
      <c r="AY290" s="241" t="s">
        <v>129</v>
      </c>
    </row>
    <row r="291" s="14" customFormat="1">
      <c r="A291" s="14"/>
      <c r="B291" s="242"/>
      <c r="C291" s="243"/>
      <c r="D291" s="225" t="s">
        <v>142</v>
      </c>
      <c r="E291" s="244" t="s">
        <v>19</v>
      </c>
      <c r="F291" s="245" t="s">
        <v>425</v>
      </c>
      <c r="G291" s="243"/>
      <c r="H291" s="246">
        <v>65.700000000000003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2" t="s">
        <v>142</v>
      </c>
      <c r="AU291" s="252" t="s">
        <v>81</v>
      </c>
      <c r="AV291" s="14" t="s">
        <v>81</v>
      </c>
      <c r="AW291" s="14" t="s">
        <v>33</v>
      </c>
      <c r="AX291" s="14" t="s">
        <v>72</v>
      </c>
      <c r="AY291" s="252" t="s">
        <v>129</v>
      </c>
    </row>
    <row r="292" s="2" customFormat="1" ht="24.15" customHeight="1">
      <c r="A292" s="38"/>
      <c r="B292" s="39"/>
      <c r="C292" s="212" t="s">
        <v>426</v>
      </c>
      <c r="D292" s="212" t="s">
        <v>131</v>
      </c>
      <c r="E292" s="213" t="s">
        <v>427</v>
      </c>
      <c r="F292" s="214" t="s">
        <v>428</v>
      </c>
      <c r="G292" s="215" t="s">
        <v>134</v>
      </c>
      <c r="H292" s="216">
        <v>158</v>
      </c>
      <c r="I292" s="217"/>
      <c r="J292" s="218">
        <f>ROUND(I292*H292,2)</f>
        <v>0</v>
      </c>
      <c r="K292" s="214" t="s">
        <v>135</v>
      </c>
      <c r="L292" s="44"/>
      <c r="M292" s="219" t="s">
        <v>19</v>
      </c>
      <c r="N292" s="220" t="s">
        <v>43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0.016</v>
      </c>
      <c r="T292" s="222">
        <f>S292*H292</f>
        <v>2.528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136</v>
      </c>
      <c r="AT292" s="223" t="s">
        <v>131</v>
      </c>
      <c r="AU292" s="223" t="s">
        <v>81</v>
      </c>
      <c r="AY292" s="17" t="s">
        <v>129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79</v>
      </c>
      <c r="BK292" s="224">
        <f>ROUND(I292*H292,2)</f>
        <v>0</v>
      </c>
      <c r="BL292" s="17" t="s">
        <v>136</v>
      </c>
      <c r="BM292" s="223" t="s">
        <v>429</v>
      </c>
    </row>
    <row r="293" s="2" customFormat="1">
      <c r="A293" s="38"/>
      <c r="B293" s="39"/>
      <c r="C293" s="40"/>
      <c r="D293" s="225" t="s">
        <v>138</v>
      </c>
      <c r="E293" s="40"/>
      <c r="F293" s="226" t="s">
        <v>430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138</v>
      </c>
      <c r="AU293" s="17" t="s">
        <v>81</v>
      </c>
    </row>
    <row r="294" s="2" customFormat="1">
      <c r="A294" s="38"/>
      <c r="B294" s="39"/>
      <c r="C294" s="40"/>
      <c r="D294" s="230" t="s">
        <v>140</v>
      </c>
      <c r="E294" s="40"/>
      <c r="F294" s="231" t="s">
        <v>431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140</v>
      </c>
      <c r="AU294" s="17" t="s">
        <v>81</v>
      </c>
    </row>
    <row r="295" s="13" customFormat="1">
      <c r="A295" s="13"/>
      <c r="B295" s="232"/>
      <c r="C295" s="233"/>
      <c r="D295" s="225" t="s">
        <v>142</v>
      </c>
      <c r="E295" s="234" t="s">
        <v>19</v>
      </c>
      <c r="F295" s="235" t="s">
        <v>371</v>
      </c>
      <c r="G295" s="233"/>
      <c r="H295" s="234" t="s">
        <v>19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142</v>
      </c>
      <c r="AU295" s="241" t="s">
        <v>81</v>
      </c>
      <c r="AV295" s="13" t="s">
        <v>79</v>
      </c>
      <c r="AW295" s="13" t="s">
        <v>33</v>
      </c>
      <c r="AX295" s="13" t="s">
        <v>72</v>
      </c>
      <c r="AY295" s="241" t="s">
        <v>129</v>
      </c>
    </row>
    <row r="296" s="14" customFormat="1">
      <c r="A296" s="14"/>
      <c r="B296" s="242"/>
      <c r="C296" s="243"/>
      <c r="D296" s="225" t="s">
        <v>142</v>
      </c>
      <c r="E296" s="244" t="s">
        <v>19</v>
      </c>
      <c r="F296" s="245" t="s">
        <v>372</v>
      </c>
      <c r="G296" s="243"/>
      <c r="H296" s="246">
        <v>37.200000000000003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2" t="s">
        <v>142</v>
      </c>
      <c r="AU296" s="252" t="s">
        <v>81</v>
      </c>
      <c r="AV296" s="14" t="s">
        <v>81</v>
      </c>
      <c r="AW296" s="14" t="s">
        <v>33</v>
      </c>
      <c r="AX296" s="14" t="s">
        <v>72</v>
      </c>
      <c r="AY296" s="252" t="s">
        <v>129</v>
      </c>
    </row>
    <row r="297" s="13" customFormat="1">
      <c r="A297" s="13"/>
      <c r="B297" s="232"/>
      <c r="C297" s="233"/>
      <c r="D297" s="225" t="s">
        <v>142</v>
      </c>
      <c r="E297" s="234" t="s">
        <v>19</v>
      </c>
      <c r="F297" s="235" t="s">
        <v>373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142</v>
      </c>
      <c r="AU297" s="241" t="s">
        <v>81</v>
      </c>
      <c r="AV297" s="13" t="s">
        <v>79</v>
      </c>
      <c r="AW297" s="13" t="s">
        <v>33</v>
      </c>
      <c r="AX297" s="13" t="s">
        <v>72</v>
      </c>
      <c r="AY297" s="241" t="s">
        <v>129</v>
      </c>
    </row>
    <row r="298" s="14" customFormat="1">
      <c r="A298" s="14"/>
      <c r="B298" s="242"/>
      <c r="C298" s="243"/>
      <c r="D298" s="225" t="s">
        <v>142</v>
      </c>
      <c r="E298" s="244" t="s">
        <v>19</v>
      </c>
      <c r="F298" s="245" t="s">
        <v>374</v>
      </c>
      <c r="G298" s="243"/>
      <c r="H298" s="246">
        <v>120.8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142</v>
      </c>
      <c r="AU298" s="252" t="s">
        <v>81</v>
      </c>
      <c r="AV298" s="14" t="s">
        <v>81</v>
      </c>
      <c r="AW298" s="14" t="s">
        <v>33</v>
      </c>
      <c r="AX298" s="14" t="s">
        <v>72</v>
      </c>
      <c r="AY298" s="252" t="s">
        <v>129</v>
      </c>
    </row>
    <row r="299" s="12" customFormat="1" ht="22.8" customHeight="1">
      <c r="A299" s="12"/>
      <c r="B299" s="196"/>
      <c r="C299" s="197"/>
      <c r="D299" s="198" t="s">
        <v>71</v>
      </c>
      <c r="E299" s="210" t="s">
        <v>432</v>
      </c>
      <c r="F299" s="210" t="s">
        <v>433</v>
      </c>
      <c r="G299" s="197"/>
      <c r="H299" s="197"/>
      <c r="I299" s="200"/>
      <c r="J299" s="211">
        <f>BK299</f>
        <v>0</v>
      </c>
      <c r="K299" s="197"/>
      <c r="L299" s="202"/>
      <c r="M299" s="203"/>
      <c r="N299" s="204"/>
      <c r="O299" s="204"/>
      <c r="P299" s="205">
        <f>SUM(P300:P314)</f>
        <v>0</v>
      </c>
      <c r="Q299" s="204"/>
      <c r="R299" s="205">
        <f>SUM(R300:R314)</f>
        <v>0</v>
      </c>
      <c r="S299" s="204"/>
      <c r="T299" s="206">
        <f>SUM(T300:T314)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7" t="s">
        <v>79</v>
      </c>
      <c r="AT299" s="208" t="s">
        <v>71</v>
      </c>
      <c r="AU299" s="208" t="s">
        <v>79</v>
      </c>
      <c r="AY299" s="207" t="s">
        <v>129</v>
      </c>
      <c r="BK299" s="209">
        <f>SUM(BK300:BK314)</f>
        <v>0</v>
      </c>
    </row>
    <row r="300" s="2" customFormat="1" ht="21.75" customHeight="1">
      <c r="A300" s="38"/>
      <c r="B300" s="39"/>
      <c r="C300" s="212" t="s">
        <v>434</v>
      </c>
      <c r="D300" s="212" t="s">
        <v>131</v>
      </c>
      <c r="E300" s="213" t="s">
        <v>435</v>
      </c>
      <c r="F300" s="214" t="s">
        <v>436</v>
      </c>
      <c r="G300" s="215" t="s">
        <v>222</v>
      </c>
      <c r="H300" s="216">
        <v>-4.4989999999999997</v>
      </c>
      <c r="I300" s="217"/>
      <c r="J300" s="218">
        <f>ROUND(I300*H300,2)</f>
        <v>0</v>
      </c>
      <c r="K300" s="214" t="s">
        <v>19</v>
      </c>
      <c r="L300" s="44"/>
      <c r="M300" s="219" t="s">
        <v>19</v>
      </c>
      <c r="N300" s="220" t="s">
        <v>43</v>
      </c>
      <c r="O300" s="84"/>
      <c r="P300" s="221">
        <f>O300*H300</f>
        <v>0</v>
      </c>
      <c r="Q300" s="221">
        <v>0</v>
      </c>
      <c r="R300" s="221">
        <f>Q300*H300</f>
        <v>0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136</v>
      </c>
      <c r="AT300" s="223" t="s">
        <v>131</v>
      </c>
      <c r="AU300" s="223" t="s">
        <v>81</v>
      </c>
      <c r="AY300" s="17" t="s">
        <v>129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79</v>
      </c>
      <c r="BK300" s="224">
        <f>ROUND(I300*H300,2)</f>
        <v>0</v>
      </c>
      <c r="BL300" s="17" t="s">
        <v>136</v>
      </c>
      <c r="BM300" s="223" t="s">
        <v>437</v>
      </c>
    </row>
    <row r="301" s="2" customFormat="1">
      <c r="A301" s="38"/>
      <c r="B301" s="39"/>
      <c r="C301" s="40"/>
      <c r="D301" s="225" t="s">
        <v>138</v>
      </c>
      <c r="E301" s="40"/>
      <c r="F301" s="226" t="s">
        <v>438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138</v>
      </c>
      <c r="AU301" s="17" t="s">
        <v>81</v>
      </c>
    </row>
    <row r="302" s="14" customFormat="1">
      <c r="A302" s="14"/>
      <c r="B302" s="242"/>
      <c r="C302" s="243"/>
      <c r="D302" s="225" t="s">
        <v>142</v>
      </c>
      <c r="E302" s="244" t="s">
        <v>19</v>
      </c>
      <c r="F302" s="245" t="s">
        <v>439</v>
      </c>
      <c r="G302" s="243"/>
      <c r="H302" s="246">
        <v>-4.4989999999999997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142</v>
      </c>
      <c r="AU302" s="252" t="s">
        <v>81</v>
      </c>
      <c r="AV302" s="14" t="s">
        <v>81</v>
      </c>
      <c r="AW302" s="14" t="s">
        <v>33</v>
      </c>
      <c r="AX302" s="14" t="s">
        <v>72</v>
      </c>
      <c r="AY302" s="252" t="s">
        <v>129</v>
      </c>
    </row>
    <row r="303" s="2" customFormat="1" ht="16.5" customHeight="1">
      <c r="A303" s="38"/>
      <c r="B303" s="39"/>
      <c r="C303" s="212" t="s">
        <v>440</v>
      </c>
      <c r="D303" s="212" t="s">
        <v>131</v>
      </c>
      <c r="E303" s="213" t="s">
        <v>441</v>
      </c>
      <c r="F303" s="214" t="s">
        <v>442</v>
      </c>
      <c r="G303" s="215" t="s">
        <v>222</v>
      </c>
      <c r="H303" s="216">
        <v>21.004999999999999</v>
      </c>
      <c r="I303" s="217"/>
      <c r="J303" s="218">
        <f>ROUND(I303*H303,2)</f>
        <v>0</v>
      </c>
      <c r="K303" s="214" t="s">
        <v>135</v>
      </c>
      <c r="L303" s="44"/>
      <c r="M303" s="219" t="s">
        <v>19</v>
      </c>
      <c r="N303" s="220" t="s">
        <v>43</v>
      </c>
      <c r="O303" s="84"/>
      <c r="P303" s="221">
        <f>O303*H303</f>
        <v>0</v>
      </c>
      <c r="Q303" s="221">
        <v>0</v>
      </c>
      <c r="R303" s="221">
        <f>Q303*H303</f>
        <v>0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136</v>
      </c>
      <c r="AT303" s="223" t="s">
        <v>131</v>
      </c>
      <c r="AU303" s="223" t="s">
        <v>81</v>
      </c>
      <c r="AY303" s="17" t="s">
        <v>129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79</v>
      </c>
      <c r="BK303" s="224">
        <f>ROUND(I303*H303,2)</f>
        <v>0</v>
      </c>
      <c r="BL303" s="17" t="s">
        <v>136</v>
      </c>
      <c r="BM303" s="223" t="s">
        <v>443</v>
      </c>
    </row>
    <row r="304" s="2" customFormat="1">
      <c r="A304" s="38"/>
      <c r="B304" s="39"/>
      <c r="C304" s="40"/>
      <c r="D304" s="225" t="s">
        <v>138</v>
      </c>
      <c r="E304" s="40"/>
      <c r="F304" s="226" t="s">
        <v>444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138</v>
      </c>
      <c r="AU304" s="17" t="s">
        <v>81</v>
      </c>
    </row>
    <row r="305" s="2" customFormat="1">
      <c r="A305" s="38"/>
      <c r="B305" s="39"/>
      <c r="C305" s="40"/>
      <c r="D305" s="230" t="s">
        <v>140</v>
      </c>
      <c r="E305" s="40"/>
      <c r="F305" s="231" t="s">
        <v>445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140</v>
      </c>
      <c r="AU305" s="17" t="s">
        <v>81</v>
      </c>
    </row>
    <row r="306" s="2" customFormat="1" ht="24.15" customHeight="1">
      <c r="A306" s="38"/>
      <c r="B306" s="39"/>
      <c r="C306" s="212" t="s">
        <v>446</v>
      </c>
      <c r="D306" s="212" t="s">
        <v>131</v>
      </c>
      <c r="E306" s="213" t="s">
        <v>447</v>
      </c>
      <c r="F306" s="214" t="s">
        <v>448</v>
      </c>
      <c r="G306" s="215" t="s">
        <v>222</v>
      </c>
      <c r="H306" s="216">
        <v>294.06999999999999</v>
      </c>
      <c r="I306" s="217"/>
      <c r="J306" s="218">
        <f>ROUND(I306*H306,2)</f>
        <v>0</v>
      </c>
      <c r="K306" s="214" t="s">
        <v>135</v>
      </c>
      <c r="L306" s="44"/>
      <c r="M306" s="219" t="s">
        <v>19</v>
      </c>
      <c r="N306" s="220" t="s">
        <v>43</v>
      </c>
      <c r="O306" s="84"/>
      <c r="P306" s="221">
        <f>O306*H306</f>
        <v>0</v>
      </c>
      <c r="Q306" s="221">
        <v>0</v>
      </c>
      <c r="R306" s="221">
        <f>Q306*H306</f>
        <v>0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136</v>
      </c>
      <c r="AT306" s="223" t="s">
        <v>131</v>
      </c>
      <c r="AU306" s="223" t="s">
        <v>81</v>
      </c>
      <c r="AY306" s="17" t="s">
        <v>129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79</v>
      </c>
      <c r="BK306" s="224">
        <f>ROUND(I306*H306,2)</f>
        <v>0</v>
      </c>
      <c r="BL306" s="17" t="s">
        <v>136</v>
      </c>
      <c r="BM306" s="223" t="s">
        <v>449</v>
      </c>
    </row>
    <row r="307" s="2" customFormat="1">
      <c r="A307" s="38"/>
      <c r="B307" s="39"/>
      <c r="C307" s="40"/>
      <c r="D307" s="225" t="s">
        <v>138</v>
      </c>
      <c r="E307" s="40"/>
      <c r="F307" s="226" t="s">
        <v>450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138</v>
      </c>
      <c r="AU307" s="17" t="s">
        <v>81</v>
      </c>
    </row>
    <row r="308" s="2" customFormat="1">
      <c r="A308" s="38"/>
      <c r="B308" s="39"/>
      <c r="C308" s="40"/>
      <c r="D308" s="230" t="s">
        <v>140</v>
      </c>
      <c r="E308" s="40"/>
      <c r="F308" s="231" t="s">
        <v>451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140</v>
      </c>
      <c r="AU308" s="17" t="s">
        <v>81</v>
      </c>
    </row>
    <row r="309" s="2" customFormat="1">
      <c r="A309" s="38"/>
      <c r="B309" s="39"/>
      <c r="C309" s="40"/>
      <c r="D309" s="225" t="s">
        <v>380</v>
      </c>
      <c r="E309" s="40"/>
      <c r="F309" s="263" t="s">
        <v>452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380</v>
      </c>
      <c r="AU309" s="17" t="s">
        <v>81</v>
      </c>
    </row>
    <row r="310" s="14" customFormat="1">
      <c r="A310" s="14"/>
      <c r="B310" s="242"/>
      <c r="C310" s="243"/>
      <c r="D310" s="225" t="s">
        <v>142</v>
      </c>
      <c r="E310" s="243"/>
      <c r="F310" s="245" t="s">
        <v>453</v>
      </c>
      <c r="G310" s="243"/>
      <c r="H310" s="246">
        <v>294.06999999999999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142</v>
      </c>
      <c r="AU310" s="252" t="s">
        <v>81</v>
      </c>
      <c r="AV310" s="14" t="s">
        <v>81</v>
      </c>
      <c r="AW310" s="14" t="s">
        <v>4</v>
      </c>
      <c r="AX310" s="14" t="s">
        <v>79</v>
      </c>
      <c r="AY310" s="252" t="s">
        <v>129</v>
      </c>
    </row>
    <row r="311" s="2" customFormat="1" ht="33" customHeight="1">
      <c r="A311" s="38"/>
      <c r="B311" s="39"/>
      <c r="C311" s="212" t="s">
        <v>454</v>
      </c>
      <c r="D311" s="212" t="s">
        <v>131</v>
      </c>
      <c r="E311" s="213" t="s">
        <v>455</v>
      </c>
      <c r="F311" s="214" t="s">
        <v>456</v>
      </c>
      <c r="G311" s="215" t="s">
        <v>222</v>
      </c>
      <c r="H311" s="216">
        <v>16.506</v>
      </c>
      <c r="I311" s="217"/>
      <c r="J311" s="218">
        <f>ROUND(I311*H311,2)</f>
        <v>0</v>
      </c>
      <c r="K311" s="214" t="s">
        <v>135</v>
      </c>
      <c r="L311" s="44"/>
      <c r="M311" s="219" t="s">
        <v>19</v>
      </c>
      <c r="N311" s="220" t="s">
        <v>43</v>
      </c>
      <c r="O311" s="84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136</v>
      </c>
      <c r="AT311" s="223" t="s">
        <v>131</v>
      </c>
      <c r="AU311" s="223" t="s">
        <v>81</v>
      </c>
      <c r="AY311" s="17" t="s">
        <v>129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79</v>
      </c>
      <c r="BK311" s="224">
        <f>ROUND(I311*H311,2)</f>
        <v>0</v>
      </c>
      <c r="BL311" s="17" t="s">
        <v>136</v>
      </c>
      <c r="BM311" s="223" t="s">
        <v>457</v>
      </c>
    </row>
    <row r="312" s="2" customFormat="1">
      <c r="A312" s="38"/>
      <c r="B312" s="39"/>
      <c r="C312" s="40"/>
      <c r="D312" s="225" t="s">
        <v>138</v>
      </c>
      <c r="E312" s="40"/>
      <c r="F312" s="226" t="s">
        <v>458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138</v>
      </c>
      <c r="AU312" s="17" t="s">
        <v>81</v>
      </c>
    </row>
    <row r="313" s="2" customFormat="1">
      <c r="A313" s="38"/>
      <c r="B313" s="39"/>
      <c r="C313" s="40"/>
      <c r="D313" s="230" t="s">
        <v>140</v>
      </c>
      <c r="E313" s="40"/>
      <c r="F313" s="231" t="s">
        <v>459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140</v>
      </c>
      <c r="AU313" s="17" t="s">
        <v>81</v>
      </c>
    </row>
    <row r="314" s="14" customFormat="1">
      <c r="A314" s="14"/>
      <c r="B314" s="242"/>
      <c r="C314" s="243"/>
      <c r="D314" s="225" t="s">
        <v>142</v>
      </c>
      <c r="E314" s="244" t="s">
        <v>19</v>
      </c>
      <c r="F314" s="245" t="s">
        <v>460</v>
      </c>
      <c r="G314" s="243"/>
      <c r="H314" s="246">
        <v>16.506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2" t="s">
        <v>142</v>
      </c>
      <c r="AU314" s="252" t="s">
        <v>81</v>
      </c>
      <c r="AV314" s="14" t="s">
        <v>81</v>
      </c>
      <c r="AW314" s="14" t="s">
        <v>33</v>
      </c>
      <c r="AX314" s="14" t="s">
        <v>72</v>
      </c>
      <c r="AY314" s="252" t="s">
        <v>129</v>
      </c>
    </row>
    <row r="315" s="12" customFormat="1" ht="22.8" customHeight="1">
      <c r="A315" s="12"/>
      <c r="B315" s="196"/>
      <c r="C315" s="197"/>
      <c r="D315" s="198" t="s">
        <v>71</v>
      </c>
      <c r="E315" s="210" t="s">
        <v>461</v>
      </c>
      <c r="F315" s="210" t="s">
        <v>462</v>
      </c>
      <c r="G315" s="197"/>
      <c r="H315" s="197"/>
      <c r="I315" s="200"/>
      <c r="J315" s="211">
        <f>BK315</f>
        <v>0</v>
      </c>
      <c r="K315" s="197"/>
      <c r="L315" s="202"/>
      <c r="M315" s="203"/>
      <c r="N315" s="204"/>
      <c r="O315" s="204"/>
      <c r="P315" s="205">
        <f>SUM(P316:P321)</f>
        <v>0</v>
      </c>
      <c r="Q315" s="204"/>
      <c r="R315" s="205">
        <f>SUM(R316:R321)</f>
        <v>0</v>
      </c>
      <c r="S315" s="204"/>
      <c r="T315" s="206">
        <f>SUM(T316:T321)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7" t="s">
        <v>79</v>
      </c>
      <c r="AT315" s="208" t="s">
        <v>71</v>
      </c>
      <c r="AU315" s="208" t="s">
        <v>79</v>
      </c>
      <c r="AY315" s="207" t="s">
        <v>129</v>
      </c>
      <c r="BK315" s="209">
        <f>SUM(BK316:BK321)</f>
        <v>0</v>
      </c>
    </row>
    <row r="316" s="2" customFormat="1" ht="24.15" customHeight="1">
      <c r="A316" s="38"/>
      <c r="B316" s="39"/>
      <c r="C316" s="212" t="s">
        <v>463</v>
      </c>
      <c r="D316" s="212" t="s">
        <v>131</v>
      </c>
      <c r="E316" s="213" t="s">
        <v>464</v>
      </c>
      <c r="F316" s="214" t="s">
        <v>465</v>
      </c>
      <c r="G316" s="215" t="s">
        <v>222</v>
      </c>
      <c r="H316" s="216">
        <v>143.92400000000001</v>
      </c>
      <c r="I316" s="217"/>
      <c r="J316" s="218">
        <f>ROUND(I316*H316,2)</f>
        <v>0</v>
      </c>
      <c r="K316" s="214" t="s">
        <v>135</v>
      </c>
      <c r="L316" s="44"/>
      <c r="M316" s="219" t="s">
        <v>19</v>
      </c>
      <c r="N316" s="220" t="s">
        <v>43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136</v>
      </c>
      <c r="AT316" s="223" t="s">
        <v>131</v>
      </c>
      <c r="AU316" s="223" t="s">
        <v>81</v>
      </c>
      <c r="AY316" s="17" t="s">
        <v>129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79</v>
      </c>
      <c r="BK316" s="224">
        <f>ROUND(I316*H316,2)</f>
        <v>0</v>
      </c>
      <c r="BL316" s="17" t="s">
        <v>136</v>
      </c>
      <c r="BM316" s="223" t="s">
        <v>466</v>
      </c>
    </row>
    <row r="317" s="2" customFormat="1">
      <c r="A317" s="38"/>
      <c r="B317" s="39"/>
      <c r="C317" s="40"/>
      <c r="D317" s="225" t="s">
        <v>138</v>
      </c>
      <c r="E317" s="40"/>
      <c r="F317" s="226" t="s">
        <v>467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138</v>
      </c>
      <c r="AU317" s="17" t="s">
        <v>81</v>
      </c>
    </row>
    <row r="318" s="2" customFormat="1">
      <c r="A318" s="38"/>
      <c r="B318" s="39"/>
      <c r="C318" s="40"/>
      <c r="D318" s="230" t="s">
        <v>140</v>
      </c>
      <c r="E318" s="40"/>
      <c r="F318" s="231" t="s">
        <v>468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140</v>
      </c>
      <c r="AU318" s="17" t="s">
        <v>81</v>
      </c>
    </row>
    <row r="319" s="2" customFormat="1" ht="24.15" customHeight="1">
      <c r="A319" s="38"/>
      <c r="B319" s="39"/>
      <c r="C319" s="212" t="s">
        <v>469</v>
      </c>
      <c r="D319" s="212" t="s">
        <v>131</v>
      </c>
      <c r="E319" s="213" t="s">
        <v>470</v>
      </c>
      <c r="F319" s="214" t="s">
        <v>471</v>
      </c>
      <c r="G319" s="215" t="s">
        <v>222</v>
      </c>
      <c r="H319" s="216">
        <v>143.92400000000001</v>
      </c>
      <c r="I319" s="217"/>
      <c r="J319" s="218">
        <f>ROUND(I319*H319,2)</f>
        <v>0</v>
      </c>
      <c r="K319" s="214" t="s">
        <v>135</v>
      </c>
      <c r="L319" s="44"/>
      <c r="M319" s="219" t="s">
        <v>19</v>
      </c>
      <c r="N319" s="220" t="s">
        <v>43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136</v>
      </c>
      <c r="AT319" s="223" t="s">
        <v>131</v>
      </c>
      <c r="AU319" s="223" t="s">
        <v>81</v>
      </c>
      <c r="AY319" s="17" t="s">
        <v>129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79</v>
      </c>
      <c r="BK319" s="224">
        <f>ROUND(I319*H319,2)</f>
        <v>0</v>
      </c>
      <c r="BL319" s="17" t="s">
        <v>136</v>
      </c>
      <c r="BM319" s="223" t="s">
        <v>472</v>
      </c>
    </row>
    <row r="320" s="2" customFormat="1">
      <c r="A320" s="38"/>
      <c r="B320" s="39"/>
      <c r="C320" s="40"/>
      <c r="D320" s="225" t="s">
        <v>138</v>
      </c>
      <c r="E320" s="40"/>
      <c r="F320" s="226" t="s">
        <v>473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138</v>
      </c>
      <c r="AU320" s="17" t="s">
        <v>81</v>
      </c>
    </row>
    <row r="321" s="2" customFormat="1">
      <c r="A321" s="38"/>
      <c r="B321" s="39"/>
      <c r="C321" s="40"/>
      <c r="D321" s="230" t="s">
        <v>140</v>
      </c>
      <c r="E321" s="40"/>
      <c r="F321" s="231" t="s">
        <v>474</v>
      </c>
      <c r="G321" s="40"/>
      <c r="H321" s="40"/>
      <c r="I321" s="227"/>
      <c r="J321" s="40"/>
      <c r="K321" s="40"/>
      <c r="L321" s="44"/>
      <c r="M321" s="264"/>
      <c r="N321" s="265"/>
      <c r="O321" s="266"/>
      <c r="P321" s="266"/>
      <c r="Q321" s="266"/>
      <c r="R321" s="266"/>
      <c r="S321" s="266"/>
      <c r="T321" s="267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140</v>
      </c>
      <c r="AU321" s="17" t="s">
        <v>81</v>
      </c>
    </row>
    <row r="322" s="2" customFormat="1" ht="6.96" customHeight="1">
      <c r="A322" s="38"/>
      <c r="B322" s="59"/>
      <c r="C322" s="60"/>
      <c r="D322" s="60"/>
      <c r="E322" s="60"/>
      <c r="F322" s="60"/>
      <c r="G322" s="60"/>
      <c r="H322" s="60"/>
      <c r="I322" s="60"/>
      <c r="J322" s="60"/>
      <c r="K322" s="60"/>
      <c r="L322" s="44"/>
      <c r="M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</row>
  </sheetData>
  <sheetProtection sheet="1" autoFilter="0" formatColumns="0" formatRows="0" objects="1" scenarios="1" spinCount="100000" saltValue="MO3w4jJysud4f86BQmipYTtm8UMTNcpnMAtTkwVu36HOfQG8uMAQgda7g+EWsTxYQsvww7McJO+jGFaOUeamOw==" hashValue="mbDB2Inx1KdcsX00jDCG6mQVkC7KUzzp+G2w1DSK8gbKdecMnrVsKHwXulGl5komZ0cBBzChAQsyZkLjhUHm6g==" algorithmName="SHA-512" password="ED5F"/>
  <autoFilter ref="C92:K3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1_01/111251102"/>
    <hyperlink ref="F103" r:id="rId2" display="https://podminky.urs.cz/item/CS_URS_2021_01/119001411"/>
    <hyperlink ref="F108" r:id="rId3" display="https://podminky.urs.cz/item/CS_URS_2021_01/119001421"/>
    <hyperlink ref="F111" r:id="rId4" display="https://podminky.urs.cz/item/CS_URS_2021_01/132212111"/>
    <hyperlink ref="F116" r:id="rId5" display="https://podminky.urs.cz/item/CS_URS_2021_01/162351103"/>
    <hyperlink ref="F125" r:id="rId6" display="https://podminky.urs.cz/item/CS_URS_2021_01/171251201"/>
    <hyperlink ref="F131" r:id="rId7" display="https://podminky.urs.cz/item/CS_URS_2021_01/167151101"/>
    <hyperlink ref="F136" r:id="rId8" display="https://podminky.urs.cz/item/CS_URS_2021_01/174151101"/>
    <hyperlink ref="F143" r:id="rId9" display="https://podminky.urs.cz/item/CS_URS_2021_01/181951112"/>
    <hyperlink ref="F148" r:id="rId10" display="https://podminky.urs.cz/item/CS_URS_2021_01/181351103"/>
    <hyperlink ref="F153" r:id="rId11" display="https://podminky.urs.cz/item/CS_URS_2021_01/10364100"/>
    <hyperlink ref="F158" r:id="rId12" display="https://podminky.urs.cz/item/CS_URS_2021_01/181411121"/>
    <hyperlink ref="F163" r:id="rId13" display="https://podminky.urs.cz/item/CS_URS_2021_01/00572470"/>
    <hyperlink ref="F168" r:id="rId14" display="https://podminky.urs.cz/item/CS_URS_2021_01/181411131"/>
    <hyperlink ref="F173" r:id="rId15" display="https://podminky.urs.cz/item/CS_URS_2021_01/00572410"/>
    <hyperlink ref="F177" r:id="rId16" display="https://podminky.urs.cz/item/CS_URS_2021_01/185803111"/>
    <hyperlink ref="F180" r:id="rId17" display="https://podminky.urs.cz/item/CS_URS_2021_01/185851121"/>
    <hyperlink ref="F184" r:id="rId18" display="https://podminky.urs.cz/item/CS_URS_2021_01/131151343"/>
    <hyperlink ref="F190" r:id="rId19" display="https://podminky.urs.cz/item/CS_URS_2021_01/212312111"/>
    <hyperlink ref="F195" r:id="rId20" display="https://podminky.urs.cz/item/CS_URS_2021_01/212755214"/>
    <hyperlink ref="F200" r:id="rId21" display="https://podminky.urs.cz/item/CS_URS_2021_01/212750133"/>
    <hyperlink ref="F205" r:id="rId22" display="https://podminky.urs.cz/item/CS_URS_2021_01/213141111"/>
    <hyperlink ref="F213" r:id="rId23" display="https://podminky.urs.cz/item/CS_URS_2021_01/275313511"/>
    <hyperlink ref="F218" r:id="rId24" display="https://podminky.urs.cz/item/CS_URS_2021_01/348121221"/>
    <hyperlink ref="F223" r:id="rId25" display="https://podminky.urs.cz/item/CS_URS_2021_01/59232551"/>
    <hyperlink ref="F229" r:id="rId26" display="https://podminky.urs.cz/item/CS_URS_2021_01/338171123"/>
    <hyperlink ref="F239" r:id="rId27" display="https://podminky.urs.cz/item/CS_URS_2021_01/348171149"/>
    <hyperlink ref="F247" r:id="rId28" display="https://podminky.urs.cz/item/CS_URS_2021_01/622335102"/>
    <hyperlink ref="F254" r:id="rId29" display="https://podminky.urs.cz/item/CS_URS_2021_01/628195001"/>
    <hyperlink ref="F261" r:id="rId30" display="https://podminky.urs.cz/item/CS_URS_2021_01/629995101"/>
    <hyperlink ref="F269" r:id="rId31" display="https://podminky.urs.cz/item/CS_URS_2021_01/938111111"/>
    <hyperlink ref="F274" r:id="rId32" display="https://podminky.urs.cz/item/CS_URS_2021_01/938902311"/>
    <hyperlink ref="F279" r:id="rId33" display="https://podminky.urs.cz/item/CS_URS_2021_01/962042321"/>
    <hyperlink ref="F284" r:id="rId34" display="https://podminky.urs.cz/item/CS_URS_2021_01/966071711"/>
    <hyperlink ref="F289" r:id="rId35" display="https://podminky.urs.cz/item/CS_URS_2021_01/966071822"/>
    <hyperlink ref="F294" r:id="rId36" display="https://podminky.urs.cz/item/CS_URS_2021_01/978036141"/>
    <hyperlink ref="F305" r:id="rId37" display="https://podminky.urs.cz/item/CS_URS_2021_01/997221571"/>
    <hyperlink ref="F308" r:id="rId38" display="https://podminky.urs.cz/item/CS_URS_2021_01/997221579"/>
    <hyperlink ref="F313" r:id="rId39" display="https://podminky.urs.cz/item/CS_URS_2021_01/997221615"/>
    <hyperlink ref="F318" r:id="rId40" display="https://podminky.urs.cz/item/CS_URS_2021_01/998232110"/>
    <hyperlink ref="F321" r:id="rId41" display="https://podminky.urs.cz/item/CS_URS_2021_01/998232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96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Nejdek, MŠ Lipová - Celková rekonstrukce</v>
      </c>
      <c r="F7" s="142"/>
      <c r="G7" s="142"/>
      <c r="H7" s="142"/>
      <c r="L7" s="20"/>
    </row>
    <row r="8" s="1" customFormat="1" ht="12" customHeight="1">
      <c r="B8" s="20"/>
      <c r="D8" s="142" t="s">
        <v>97</v>
      </c>
      <c r="L8" s="20"/>
    </row>
    <row r="9" s="2" customFormat="1" ht="16.5" customHeight="1">
      <c r="A9" s="38"/>
      <c r="B9" s="44"/>
      <c r="C9" s="38"/>
      <c r="D9" s="38"/>
      <c r="E9" s="143" t="s">
        <v>98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475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25. 1. 2021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47"/>
      <c r="B29" s="148"/>
      <c r="C29" s="147"/>
      <c r="D29" s="147"/>
      <c r="E29" s="149" t="s">
        <v>101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ROUND(J93,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ROUND((SUM(BE93:BE331)),  2)</f>
        <v>0</v>
      </c>
      <c r="G35" s="38"/>
      <c r="H35" s="38"/>
      <c r="I35" s="157">
        <v>0.20999999999999999</v>
      </c>
      <c r="J35" s="156">
        <f>ROUND(((SUM(BE93:BE331))*I35),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ROUND((SUM(BF93:BF331)),  2)</f>
        <v>0</v>
      </c>
      <c r="G36" s="38"/>
      <c r="H36" s="38"/>
      <c r="I36" s="157">
        <v>0.14999999999999999</v>
      </c>
      <c r="J36" s="156">
        <f>ROUND(((SUM(BF93:BF331))*I36),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ROUND((SUM(BG93:BG331)),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ROUND((SUM(BH93:BH331)),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ROUND((SUM(BI93:BI331)),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Nejdek, MŠ Lipová - Celková rekonstrukce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97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C.4.Sil - SILNOPROUDÁ ELEKTROTECHNIKA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Nejdek, ul. Lipová</v>
      </c>
      <c r="G56" s="40"/>
      <c r="H56" s="40"/>
      <c r="I56" s="32" t="s">
        <v>23</v>
      </c>
      <c r="J56" s="72" t="str">
        <f>IF(J14="","",J14)</f>
        <v>25. 1. 2021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40.05" customHeight="1">
      <c r="A58" s="38"/>
      <c r="B58" s="39"/>
      <c r="C58" s="32" t="s">
        <v>25</v>
      </c>
      <c r="D58" s="40"/>
      <c r="E58" s="40"/>
      <c r="F58" s="27" t="str">
        <f>E17</f>
        <v>Město Nejdek, nám.Karla IV. 239, 362 21 Nejdek</v>
      </c>
      <c r="G58" s="40"/>
      <c r="H58" s="40"/>
      <c r="I58" s="32" t="s">
        <v>31</v>
      </c>
      <c r="J58" s="36" t="str">
        <f>E23</f>
        <v>Projektová Kancelář PS, Ing. Irena Pichlová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Daniela Hahnová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103</v>
      </c>
      <c r="D61" s="171"/>
      <c r="E61" s="171"/>
      <c r="F61" s="171"/>
      <c r="G61" s="171"/>
      <c r="H61" s="171"/>
      <c r="I61" s="171"/>
      <c r="J61" s="172" t="s">
        <v>104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J93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105</v>
      </c>
    </row>
    <row r="64" s="9" customFormat="1" ht="24.96" customHeight="1">
      <c r="A64" s="9"/>
      <c r="B64" s="174"/>
      <c r="C64" s="175"/>
      <c r="D64" s="176" t="s">
        <v>476</v>
      </c>
      <c r="E64" s="177"/>
      <c r="F64" s="177"/>
      <c r="G64" s="177"/>
      <c r="H64" s="177"/>
      <c r="I64" s="177"/>
      <c r="J64" s="178">
        <f>J94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477</v>
      </c>
      <c r="E65" s="177"/>
      <c r="F65" s="177"/>
      <c r="G65" s="177"/>
      <c r="H65" s="177"/>
      <c r="I65" s="177"/>
      <c r="J65" s="178">
        <f>J117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478</v>
      </c>
      <c r="E66" s="177"/>
      <c r="F66" s="177"/>
      <c r="G66" s="177"/>
      <c r="H66" s="177"/>
      <c r="I66" s="177"/>
      <c r="J66" s="178">
        <f>J166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479</v>
      </c>
      <c r="E67" s="177"/>
      <c r="F67" s="177"/>
      <c r="G67" s="177"/>
      <c r="H67" s="177"/>
      <c r="I67" s="177"/>
      <c r="J67" s="178">
        <f>J183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480</v>
      </c>
      <c r="E68" s="177"/>
      <c r="F68" s="177"/>
      <c r="G68" s="177"/>
      <c r="H68" s="177"/>
      <c r="I68" s="177"/>
      <c r="J68" s="178">
        <f>J248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481</v>
      </c>
      <c r="E69" s="177"/>
      <c r="F69" s="177"/>
      <c r="G69" s="177"/>
      <c r="H69" s="177"/>
      <c r="I69" s="177"/>
      <c r="J69" s="178">
        <f>J259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4"/>
      <c r="C70" s="175"/>
      <c r="D70" s="176" t="s">
        <v>482</v>
      </c>
      <c r="E70" s="177"/>
      <c r="F70" s="177"/>
      <c r="G70" s="177"/>
      <c r="H70" s="177"/>
      <c r="I70" s="177"/>
      <c r="J70" s="178">
        <f>J312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4"/>
      <c r="C71" s="175"/>
      <c r="D71" s="176" t="s">
        <v>483</v>
      </c>
      <c r="E71" s="177"/>
      <c r="F71" s="177"/>
      <c r="G71" s="177"/>
      <c r="H71" s="177"/>
      <c r="I71" s="177"/>
      <c r="J71" s="178">
        <f>J321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114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Nejdek, MŠ Lipová - Celková rekonstrukce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1"/>
      <c r="C82" s="32" t="s">
        <v>97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2" customFormat="1" ht="16.5" customHeight="1">
      <c r="A83" s="38"/>
      <c r="B83" s="39"/>
      <c r="C83" s="40"/>
      <c r="D83" s="40"/>
      <c r="E83" s="169" t="s">
        <v>98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99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E11</f>
        <v>C.4.Sil - SILNOPROUDÁ ELEKTROTECHNIKA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F14</f>
        <v>Nejdek, ul. Lipová</v>
      </c>
      <c r="G87" s="40"/>
      <c r="H87" s="40"/>
      <c r="I87" s="32" t="s">
        <v>23</v>
      </c>
      <c r="J87" s="72" t="str">
        <f>IF(J14="","",J14)</f>
        <v>25. 1. 2021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40.05" customHeight="1">
      <c r="A89" s="38"/>
      <c r="B89" s="39"/>
      <c r="C89" s="32" t="s">
        <v>25</v>
      </c>
      <c r="D89" s="40"/>
      <c r="E89" s="40"/>
      <c r="F89" s="27" t="str">
        <f>E17</f>
        <v>Město Nejdek, nám.Karla IV. 239, 362 21 Nejdek</v>
      </c>
      <c r="G89" s="40"/>
      <c r="H89" s="40"/>
      <c r="I89" s="32" t="s">
        <v>31</v>
      </c>
      <c r="J89" s="36" t="str">
        <f>E23</f>
        <v>Projektová Kancelář PS, Ing. Irena Pichlová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29</v>
      </c>
      <c r="D90" s="40"/>
      <c r="E90" s="40"/>
      <c r="F90" s="27" t="str">
        <f>IF(E20="","",E20)</f>
        <v>Vyplň údaj</v>
      </c>
      <c r="G90" s="40"/>
      <c r="H90" s="40"/>
      <c r="I90" s="32" t="s">
        <v>34</v>
      </c>
      <c r="J90" s="36" t="str">
        <f>E26</f>
        <v>Daniela Hahnová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85"/>
      <c r="B92" s="186"/>
      <c r="C92" s="187" t="s">
        <v>115</v>
      </c>
      <c r="D92" s="188" t="s">
        <v>57</v>
      </c>
      <c r="E92" s="188" t="s">
        <v>53</v>
      </c>
      <c r="F92" s="188" t="s">
        <v>54</v>
      </c>
      <c r="G92" s="188" t="s">
        <v>116</v>
      </c>
      <c r="H92" s="188" t="s">
        <v>117</v>
      </c>
      <c r="I92" s="188" t="s">
        <v>118</v>
      </c>
      <c r="J92" s="188" t="s">
        <v>104</v>
      </c>
      <c r="K92" s="189" t="s">
        <v>119</v>
      </c>
      <c r="L92" s="190"/>
      <c r="M92" s="92" t="s">
        <v>19</v>
      </c>
      <c r="N92" s="93" t="s">
        <v>42</v>
      </c>
      <c r="O92" s="93" t="s">
        <v>120</v>
      </c>
      <c r="P92" s="93" t="s">
        <v>121</v>
      </c>
      <c r="Q92" s="93" t="s">
        <v>122</v>
      </c>
      <c r="R92" s="93" t="s">
        <v>123</v>
      </c>
      <c r="S92" s="93" t="s">
        <v>124</v>
      </c>
      <c r="T92" s="94" t="s">
        <v>125</v>
      </c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</row>
    <row r="93" s="2" customFormat="1" ht="22.8" customHeight="1">
      <c r="A93" s="38"/>
      <c r="B93" s="39"/>
      <c r="C93" s="99" t="s">
        <v>126</v>
      </c>
      <c r="D93" s="40"/>
      <c r="E93" s="40"/>
      <c r="F93" s="40"/>
      <c r="G93" s="40"/>
      <c r="H93" s="40"/>
      <c r="I93" s="40"/>
      <c r="J93" s="191">
        <f>BK93</f>
        <v>0</v>
      </c>
      <c r="K93" s="40"/>
      <c r="L93" s="44"/>
      <c r="M93" s="95"/>
      <c r="N93" s="192"/>
      <c r="O93" s="96"/>
      <c r="P93" s="193">
        <f>P94+P117+P166+P183+P248+P259+P312+P321</f>
        <v>0</v>
      </c>
      <c r="Q93" s="96"/>
      <c r="R93" s="193">
        <f>R94+R117+R166+R183+R248+R259+R312+R321</f>
        <v>0</v>
      </c>
      <c r="S93" s="96"/>
      <c r="T93" s="194">
        <f>T94+T117+T166+T183+T248+T259+T312+T321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71</v>
      </c>
      <c r="AU93" s="17" t="s">
        <v>105</v>
      </c>
      <c r="BK93" s="195">
        <f>BK94+BK117+BK166+BK183+BK248+BK259+BK312+BK321</f>
        <v>0</v>
      </c>
    </row>
    <row r="94" s="12" customFormat="1" ht="25.92" customHeight="1">
      <c r="A94" s="12"/>
      <c r="B94" s="196"/>
      <c r="C94" s="197"/>
      <c r="D94" s="198" t="s">
        <v>71</v>
      </c>
      <c r="E94" s="199" t="s">
        <v>484</v>
      </c>
      <c r="F94" s="199" t="s">
        <v>485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SUM(P95:P116)</f>
        <v>0</v>
      </c>
      <c r="Q94" s="204"/>
      <c r="R94" s="205">
        <f>SUM(R95:R116)</f>
        <v>0</v>
      </c>
      <c r="S94" s="204"/>
      <c r="T94" s="206">
        <f>SUM(T95:T116)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79</v>
      </c>
      <c r="AT94" s="208" t="s">
        <v>71</v>
      </c>
      <c r="AU94" s="208" t="s">
        <v>72</v>
      </c>
      <c r="AY94" s="207" t="s">
        <v>129</v>
      </c>
      <c r="BK94" s="209">
        <f>SUM(BK95:BK116)</f>
        <v>0</v>
      </c>
    </row>
    <row r="95" s="2" customFormat="1" ht="16.5" customHeight="1">
      <c r="A95" s="38"/>
      <c r="B95" s="39"/>
      <c r="C95" s="253" t="s">
        <v>79</v>
      </c>
      <c r="D95" s="253" t="s">
        <v>219</v>
      </c>
      <c r="E95" s="254" t="s">
        <v>486</v>
      </c>
      <c r="F95" s="255" t="s">
        <v>487</v>
      </c>
      <c r="G95" s="256" t="s">
        <v>488</v>
      </c>
      <c r="H95" s="257">
        <v>5</v>
      </c>
      <c r="I95" s="258"/>
      <c r="J95" s="259">
        <f>ROUND(I95*H95,2)</f>
        <v>0</v>
      </c>
      <c r="K95" s="255" t="s">
        <v>19</v>
      </c>
      <c r="L95" s="260"/>
      <c r="M95" s="261" t="s">
        <v>19</v>
      </c>
      <c r="N95" s="262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347</v>
      </c>
      <c r="AT95" s="223" t="s">
        <v>219</v>
      </c>
      <c r="AU95" s="223" t="s">
        <v>79</v>
      </c>
      <c r="AY95" s="17" t="s">
        <v>129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79</v>
      </c>
      <c r="BK95" s="224">
        <f>ROUND(I95*H95,2)</f>
        <v>0</v>
      </c>
      <c r="BL95" s="17" t="s">
        <v>249</v>
      </c>
      <c r="BM95" s="223" t="s">
        <v>136</v>
      </c>
    </row>
    <row r="96" s="2" customFormat="1">
      <c r="A96" s="38"/>
      <c r="B96" s="39"/>
      <c r="C96" s="40"/>
      <c r="D96" s="225" t="s">
        <v>138</v>
      </c>
      <c r="E96" s="40"/>
      <c r="F96" s="226" t="s">
        <v>487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138</v>
      </c>
      <c r="AU96" s="17" t="s">
        <v>79</v>
      </c>
    </row>
    <row r="97" s="2" customFormat="1" ht="16.5" customHeight="1">
      <c r="A97" s="38"/>
      <c r="B97" s="39"/>
      <c r="C97" s="253" t="s">
        <v>81</v>
      </c>
      <c r="D97" s="253" t="s">
        <v>219</v>
      </c>
      <c r="E97" s="254" t="s">
        <v>489</v>
      </c>
      <c r="F97" s="255" t="s">
        <v>490</v>
      </c>
      <c r="G97" s="256" t="s">
        <v>491</v>
      </c>
      <c r="H97" s="257">
        <v>5</v>
      </c>
      <c r="I97" s="258"/>
      <c r="J97" s="259">
        <f>ROUND(I97*H97,2)</f>
        <v>0</v>
      </c>
      <c r="K97" s="255" t="s">
        <v>19</v>
      </c>
      <c r="L97" s="260"/>
      <c r="M97" s="261" t="s">
        <v>19</v>
      </c>
      <c r="N97" s="262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347</v>
      </c>
      <c r="AT97" s="223" t="s">
        <v>219</v>
      </c>
      <c r="AU97" s="223" t="s">
        <v>79</v>
      </c>
      <c r="AY97" s="17" t="s">
        <v>129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79</v>
      </c>
      <c r="BK97" s="224">
        <f>ROUND(I97*H97,2)</f>
        <v>0</v>
      </c>
      <c r="BL97" s="17" t="s">
        <v>249</v>
      </c>
      <c r="BM97" s="223" t="s">
        <v>179</v>
      </c>
    </row>
    <row r="98" s="2" customFormat="1">
      <c r="A98" s="38"/>
      <c r="B98" s="39"/>
      <c r="C98" s="40"/>
      <c r="D98" s="225" t="s">
        <v>138</v>
      </c>
      <c r="E98" s="40"/>
      <c r="F98" s="226" t="s">
        <v>490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138</v>
      </c>
      <c r="AU98" s="17" t="s">
        <v>79</v>
      </c>
    </row>
    <row r="99" s="2" customFormat="1" ht="16.5" customHeight="1">
      <c r="A99" s="38"/>
      <c r="B99" s="39"/>
      <c r="C99" s="253" t="s">
        <v>153</v>
      </c>
      <c r="D99" s="253" t="s">
        <v>219</v>
      </c>
      <c r="E99" s="254" t="s">
        <v>492</v>
      </c>
      <c r="F99" s="255" t="s">
        <v>493</v>
      </c>
      <c r="G99" s="256" t="s">
        <v>488</v>
      </c>
      <c r="H99" s="257">
        <v>6</v>
      </c>
      <c r="I99" s="258"/>
      <c r="J99" s="259">
        <f>ROUND(I99*H99,2)</f>
        <v>0</v>
      </c>
      <c r="K99" s="255" t="s">
        <v>19</v>
      </c>
      <c r="L99" s="260"/>
      <c r="M99" s="261" t="s">
        <v>19</v>
      </c>
      <c r="N99" s="262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347</v>
      </c>
      <c r="AT99" s="223" t="s">
        <v>219</v>
      </c>
      <c r="AU99" s="223" t="s">
        <v>79</v>
      </c>
      <c r="AY99" s="17" t="s">
        <v>129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79</v>
      </c>
      <c r="BK99" s="224">
        <f>ROUND(I99*H99,2)</f>
        <v>0</v>
      </c>
      <c r="BL99" s="17" t="s">
        <v>249</v>
      </c>
      <c r="BM99" s="223" t="s">
        <v>194</v>
      </c>
    </row>
    <row r="100" s="2" customFormat="1">
      <c r="A100" s="38"/>
      <c r="B100" s="39"/>
      <c r="C100" s="40"/>
      <c r="D100" s="225" t="s">
        <v>138</v>
      </c>
      <c r="E100" s="40"/>
      <c r="F100" s="226" t="s">
        <v>493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138</v>
      </c>
      <c r="AU100" s="17" t="s">
        <v>79</v>
      </c>
    </row>
    <row r="101" s="2" customFormat="1">
      <c r="A101" s="38"/>
      <c r="B101" s="39"/>
      <c r="C101" s="40"/>
      <c r="D101" s="225" t="s">
        <v>380</v>
      </c>
      <c r="E101" s="40"/>
      <c r="F101" s="263" t="s">
        <v>494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380</v>
      </c>
      <c r="AU101" s="17" t="s">
        <v>79</v>
      </c>
    </row>
    <row r="102" s="2" customFormat="1" ht="21.75" customHeight="1">
      <c r="A102" s="38"/>
      <c r="B102" s="39"/>
      <c r="C102" s="253" t="s">
        <v>136</v>
      </c>
      <c r="D102" s="253" t="s">
        <v>219</v>
      </c>
      <c r="E102" s="254" t="s">
        <v>495</v>
      </c>
      <c r="F102" s="255" t="s">
        <v>496</v>
      </c>
      <c r="G102" s="256" t="s">
        <v>488</v>
      </c>
      <c r="H102" s="257">
        <v>4</v>
      </c>
      <c r="I102" s="258"/>
      <c r="J102" s="259">
        <f>ROUND(I102*H102,2)</f>
        <v>0</v>
      </c>
      <c r="K102" s="255" t="s">
        <v>19</v>
      </c>
      <c r="L102" s="260"/>
      <c r="M102" s="261" t="s">
        <v>19</v>
      </c>
      <c r="N102" s="262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347</v>
      </c>
      <c r="AT102" s="223" t="s">
        <v>219</v>
      </c>
      <c r="AU102" s="223" t="s">
        <v>79</v>
      </c>
      <c r="AY102" s="17" t="s">
        <v>129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79</v>
      </c>
      <c r="BK102" s="224">
        <f>ROUND(I102*H102,2)</f>
        <v>0</v>
      </c>
      <c r="BL102" s="17" t="s">
        <v>249</v>
      </c>
      <c r="BM102" s="223" t="s">
        <v>212</v>
      </c>
    </row>
    <row r="103" s="2" customFormat="1">
      <c r="A103" s="38"/>
      <c r="B103" s="39"/>
      <c r="C103" s="40"/>
      <c r="D103" s="225" t="s">
        <v>138</v>
      </c>
      <c r="E103" s="40"/>
      <c r="F103" s="226" t="s">
        <v>496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138</v>
      </c>
      <c r="AU103" s="17" t="s">
        <v>79</v>
      </c>
    </row>
    <row r="104" s="2" customFormat="1" ht="16.5" customHeight="1">
      <c r="A104" s="38"/>
      <c r="B104" s="39"/>
      <c r="C104" s="253" t="s">
        <v>167</v>
      </c>
      <c r="D104" s="253" t="s">
        <v>219</v>
      </c>
      <c r="E104" s="254" t="s">
        <v>497</v>
      </c>
      <c r="F104" s="255" t="s">
        <v>498</v>
      </c>
      <c r="G104" s="256" t="s">
        <v>488</v>
      </c>
      <c r="H104" s="257">
        <v>1</v>
      </c>
      <c r="I104" s="258"/>
      <c r="J104" s="259">
        <f>ROUND(I104*H104,2)</f>
        <v>0</v>
      </c>
      <c r="K104" s="255" t="s">
        <v>19</v>
      </c>
      <c r="L104" s="260"/>
      <c r="M104" s="261" t="s">
        <v>19</v>
      </c>
      <c r="N104" s="262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347</v>
      </c>
      <c r="AT104" s="223" t="s">
        <v>219</v>
      </c>
      <c r="AU104" s="223" t="s">
        <v>79</v>
      </c>
      <c r="AY104" s="17" t="s">
        <v>129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79</v>
      </c>
      <c r="BK104" s="224">
        <f>ROUND(I104*H104,2)</f>
        <v>0</v>
      </c>
      <c r="BL104" s="17" t="s">
        <v>249</v>
      </c>
      <c r="BM104" s="223" t="s">
        <v>226</v>
      </c>
    </row>
    <row r="105" s="2" customFormat="1">
      <c r="A105" s="38"/>
      <c r="B105" s="39"/>
      <c r="C105" s="40"/>
      <c r="D105" s="225" t="s">
        <v>138</v>
      </c>
      <c r="E105" s="40"/>
      <c r="F105" s="226" t="s">
        <v>498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138</v>
      </c>
      <c r="AU105" s="17" t="s">
        <v>79</v>
      </c>
    </row>
    <row r="106" s="2" customFormat="1">
      <c r="A106" s="38"/>
      <c r="B106" s="39"/>
      <c r="C106" s="40"/>
      <c r="D106" s="225" t="s">
        <v>380</v>
      </c>
      <c r="E106" s="40"/>
      <c r="F106" s="263" t="s">
        <v>499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380</v>
      </c>
      <c r="AU106" s="17" t="s">
        <v>79</v>
      </c>
    </row>
    <row r="107" s="2" customFormat="1" ht="16.5" customHeight="1">
      <c r="A107" s="38"/>
      <c r="B107" s="39"/>
      <c r="C107" s="253" t="s">
        <v>179</v>
      </c>
      <c r="D107" s="253" t="s">
        <v>219</v>
      </c>
      <c r="E107" s="254" t="s">
        <v>500</v>
      </c>
      <c r="F107" s="255" t="s">
        <v>501</v>
      </c>
      <c r="G107" s="256" t="s">
        <v>488</v>
      </c>
      <c r="H107" s="257">
        <v>4</v>
      </c>
      <c r="I107" s="258"/>
      <c r="J107" s="259">
        <f>ROUND(I107*H107,2)</f>
        <v>0</v>
      </c>
      <c r="K107" s="255" t="s">
        <v>19</v>
      </c>
      <c r="L107" s="260"/>
      <c r="M107" s="261" t="s">
        <v>19</v>
      </c>
      <c r="N107" s="262" t="s">
        <v>43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347</v>
      </c>
      <c r="AT107" s="223" t="s">
        <v>219</v>
      </c>
      <c r="AU107" s="223" t="s">
        <v>79</v>
      </c>
      <c r="AY107" s="17" t="s">
        <v>129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79</v>
      </c>
      <c r="BK107" s="224">
        <f>ROUND(I107*H107,2)</f>
        <v>0</v>
      </c>
      <c r="BL107" s="17" t="s">
        <v>249</v>
      </c>
      <c r="BM107" s="223" t="s">
        <v>239</v>
      </c>
    </row>
    <row r="108" s="2" customFormat="1">
      <c r="A108" s="38"/>
      <c r="B108" s="39"/>
      <c r="C108" s="40"/>
      <c r="D108" s="225" t="s">
        <v>138</v>
      </c>
      <c r="E108" s="40"/>
      <c r="F108" s="226" t="s">
        <v>501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138</v>
      </c>
      <c r="AU108" s="17" t="s">
        <v>79</v>
      </c>
    </row>
    <row r="109" s="2" customFormat="1">
      <c r="A109" s="38"/>
      <c r="B109" s="39"/>
      <c r="C109" s="40"/>
      <c r="D109" s="225" t="s">
        <v>380</v>
      </c>
      <c r="E109" s="40"/>
      <c r="F109" s="263" t="s">
        <v>502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380</v>
      </c>
      <c r="AU109" s="17" t="s">
        <v>79</v>
      </c>
    </row>
    <row r="110" s="2" customFormat="1" ht="16.5" customHeight="1">
      <c r="A110" s="38"/>
      <c r="B110" s="39"/>
      <c r="C110" s="253" t="s">
        <v>186</v>
      </c>
      <c r="D110" s="253" t="s">
        <v>219</v>
      </c>
      <c r="E110" s="254" t="s">
        <v>503</v>
      </c>
      <c r="F110" s="255" t="s">
        <v>504</v>
      </c>
      <c r="G110" s="256" t="s">
        <v>488</v>
      </c>
      <c r="H110" s="257">
        <v>1</v>
      </c>
      <c r="I110" s="258"/>
      <c r="J110" s="259">
        <f>ROUND(I110*H110,2)</f>
        <v>0</v>
      </c>
      <c r="K110" s="255" t="s">
        <v>19</v>
      </c>
      <c r="L110" s="260"/>
      <c r="M110" s="261" t="s">
        <v>19</v>
      </c>
      <c r="N110" s="262" t="s">
        <v>43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347</v>
      </c>
      <c r="AT110" s="223" t="s">
        <v>219</v>
      </c>
      <c r="AU110" s="223" t="s">
        <v>79</v>
      </c>
      <c r="AY110" s="17" t="s">
        <v>129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79</v>
      </c>
      <c r="BK110" s="224">
        <f>ROUND(I110*H110,2)</f>
        <v>0</v>
      </c>
      <c r="BL110" s="17" t="s">
        <v>249</v>
      </c>
      <c r="BM110" s="223" t="s">
        <v>249</v>
      </c>
    </row>
    <row r="111" s="2" customFormat="1">
      <c r="A111" s="38"/>
      <c r="B111" s="39"/>
      <c r="C111" s="40"/>
      <c r="D111" s="225" t="s">
        <v>138</v>
      </c>
      <c r="E111" s="40"/>
      <c r="F111" s="226" t="s">
        <v>504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138</v>
      </c>
      <c r="AU111" s="17" t="s">
        <v>79</v>
      </c>
    </row>
    <row r="112" s="2" customFormat="1">
      <c r="A112" s="38"/>
      <c r="B112" s="39"/>
      <c r="C112" s="40"/>
      <c r="D112" s="225" t="s">
        <v>380</v>
      </c>
      <c r="E112" s="40"/>
      <c r="F112" s="263" t="s">
        <v>502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380</v>
      </c>
      <c r="AU112" s="17" t="s">
        <v>79</v>
      </c>
    </row>
    <row r="113" s="2" customFormat="1" ht="16.5" customHeight="1">
      <c r="A113" s="38"/>
      <c r="B113" s="39"/>
      <c r="C113" s="212" t="s">
        <v>194</v>
      </c>
      <c r="D113" s="212" t="s">
        <v>131</v>
      </c>
      <c r="E113" s="213" t="s">
        <v>505</v>
      </c>
      <c r="F113" s="214" t="s">
        <v>506</v>
      </c>
      <c r="G113" s="215" t="s">
        <v>507</v>
      </c>
      <c r="H113" s="216">
        <v>1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249</v>
      </c>
      <c r="AT113" s="223" t="s">
        <v>131</v>
      </c>
      <c r="AU113" s="223" t="s">
        <v>79</v>
      </c>
      <c r="AY113" s="17" t="s">
        <v>129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79</v>
      </c>
      <c r="BK113" s="224">
        <f>ROUND(I113*H113,2)</f>
        <v>0</v>
      </c>
      <c r="BL113" s="17" t="s">
        <v>249</v>
      </c>
      <c r="BM113" s="223" t="s">
        <v>508</v>
      </c>
    </row>
    <row r="114" s="2" customFormat="1">
      <c r="A114" s="38"/>
      <c r="B114" s="39"/>
      <c r="C114" s="40"/>
      <c r="D114" s="225" t="s">
        <v>138</v>
      </c>
      <c r="E114" s="40"/>
      <c r="F114" s="226" t="s">
        <v>509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138</v>
      </c>
      <c r="AU114" s="17" t="s">
        <v>79</v>
      </c>
    </row>
    <row r="115" s="2" customFormat="1" ht="16.5" customHeight="1">
      <c r="A115" s="38"/>
      <c r="B115" s="39"/>
      <c r="C115" s="212" t="s">
        <v>204</v>
      </c>
      <c r="D115" s="212" t="s">
        <v>131</v>
      </c>
      <c r="E115" s="213" t="s">
        <v>510</v>
      </c>
      <c r="F115" s="214" t="s">
        <v>511</v>
      </c>
      <c r="G115" s="215" t="s">
        <v>507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43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249</v>
      </c>
      <c r="AT115" s="223" t="s">
        <v>131</v>
      </c>
      <c r="AU115" s="223" t="s">
        <v>79</v>
      </c>
      <c r="AY115" s="17" t="s">
        <v>129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79</v>
      </c>
      <c r="BK115" s="224">
        <f>ROUND(I115*H115,2)</f>
        <v>0</v>
      </c>
      <c r="BL115" s="17" t="s">
        <v>249</v>
      </c>
      <c r="BM115" s="223" t="s">
        <v>512</v>
      </c>
    </row>
    <row r="116" s="2" customFormat="1">
      <c r="A116" s="38"/>
      <c r="B116" s="39"/>
      <c r="C116" s="40"/>
      <c r="D116" s="225" t="s">
        <v>138</v>
      </c>
      <c r="E116" s="40"/>
      <c r="F116" s="226" t="s">
        <v>513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138</v>
      </c>
      <c r="AU116" s="17" t="s">
        <v>79</v>
      </c>
    </row>
    <row r="117" s="12" customFormat="1" ht="25.92" customHeight="1">
      <c r="A117" s="12"/>
      <c r="B117" s="196"/>
      <c r="C117" s="197"/>
      <c r="D117" s="198" t="s">
        <v>71</v>
      </c>
      <c r="E117" s="199" t="s">
        <v>514</v>
      </c>
      <c r="F117" s="199" t="s">
        <v>515</v>
      </c>
      <c r="G117" s="197"/>
      <c r="H117" s="197"/>
      <c r="I117" s="200"/>
      <c r="J117" s="201">
        <f>BK117</f>
        <v>0</v>
      </c>
      <c r="K117" s="197"/>
      <c r="L117" s="202"/>
      <c r="M117" s="203"/>
      <c r="N117" s="204"/>
      <c r="O117" s="204"/>
      <c r="P117" s="205">
        <f>SUM(P118:P165)</f>
        <v>0</v>
      </c>
      <c r="Q117" s="204"/>
      <c r="R117" s="205">
        <f>SUM(R118:R165)</f>
        <v>0</v>
      </c>
      <c r="S117" s="204"/>
      <c r="T117" s="206">
        <f>SUM(T118:T165)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79</v>
      </c>
      <c r="AT117" s="208" t="s">
        <v>71</v>
      </c>
      <c r="AU117" s="208" t="s">
        <v>72</v>
      </c>
      <c r="AY117" s="207" t="s">
        <v>129</v>
      </c>
      <c r="BK117" s="209">
        <f>SUM(BK118:BK165)</f>
        <v>0</v>
      </c>
    </row>
    <row r="118" s="2" customFormat="1" ht="16.5" customHeight="1">
      <c r="A118" s="38"/>
      <c r="B118" s="39"/>
      <c r="C118" s="253" t="s">
        <v>212</v>
      </c>
      <c r="D118" s="253" t="s">
        <v>219</v>
      </c>
      <c r="E118" s="254" t="s">
        <v>516</v>
      </c>
      <c r="F118" s="255" t="s">
        <v>517</v>
      </c>
      <c r="G118" s="256" t="s">
        <v>488</v>
      </c>
      <c r="H118" s="257">
        <v>1</v>
      </c>
      <c r="I118" s="258"/>
      <c r="J118" s="259">
        <f>ROUND(I118*H118,2)</f>
        <v>0</v>
      </c>
      <c r="K118" s="255" t="s">
        <v>19</v>
      </c>
      <c r="L118" s="260"/>
      <c r="M118" s="261" t="s">
        <v>19</v>
      </c>
      <c r="N118" s="262" t="s">
        <v>43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347</v>
      </c>
      <c r="AT118" s="223" t="s">
        <v>219</v>
      </c>
      <c r="AU118" s="223" t="s">
        <v>79</v>
      </c>
      <c r="AY118" s="17" t="s">
        <v>129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79</v>
      </c>
      <c r="BK118" s="224">
        <f>ROUND(I118*H118,2)</f>
        <v>0</v>
      </c>
      <c r="BL118" s="17" t="s">
        <v>249</v>
      </c>
      <c r="BM118" s="223" t="s">
        <v>262</v>
      </c>
    </row>
    <row r="119" s="2" customFormat="1">
      <c r="A119" s="38"/>
      <c r="B119" s="39"/>
      <c r="C119" s="40"/>
      <c r="D119" s="225" t="s">
        <v>138</v>
      </c>
      <c r="E119" s="40"/>
      <c r="F119" s="226" t="s">
        <v>517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138</v>
      </c>
      <c r="AU119" s="17" t="s">
        <v>79</v>
      </c>
    </row>
    <row r="120" s="2" customFormat="1" ht="16.5" customHeight="1">
      <c r="A120" s="38"/>
      <c r="B120" s="39"/>
      <c r="C120" s="253" t="s">
        <v>218</v>
      </c>
      <c r="D120" s="253" t="s">
        <v>219</v>
      </c>
      <c r="E120" s="254" t="s">
        <v>518</v>
      </c>
      <c r="F120" s="255" t="s">
        <v>519</v>
      </c>
      <c r="G120" s="256" t="s">
        <v>491</v>
      </c>
      <c r="H120" s="257">
        <v>2</v>
      </c>
      <c r="I120" s="258"/>
      <c r="J120" s="259">
        <f>ROUND(I120*H120,2)</f>
        <v>0</v>
      </c>
      <c r="K120" s="255" t="s">
        <v>19</v>
      </c>
      <c r="L120" s="260"/>
      <c r="M120" s="261" t="s">
        <v>19</v>
      </c>
      <c r="N120" s="262" t="s">
        <v>43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347</v>
      </c>
      <c r="AT120" s="223" t="s">
        <v>219</v>
      </c>
      <c r="AU120" s="223" t="s">
        <v>79</v>
      </c>
      <c r="AY120" s="17" t="s">
        <v>129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79</v>
      </c>
      <c r="BK120" s="224">
        <f>ROUND(I120*H120,2)</f>
        <v>0</v>
      </c>
      <c r="BL120" s="17" t="s">
        <v>249</v>
      </c>
      <c r="BM120" s="223" t="s">
        <v>278</v>
      </c>
    </row>
    <row r="121" s="2" customFormat="1">
      <c r="A121" s="38"/>
      <c r="B121" s="39"/>
      <c r="C121" s="40"/>
      <c r="D121" s="225" t="s">
        <v>138</v>
      </c>
      <c r="E121" s="40"/>
      <c r="F121" s="226" t="s">
        <v>519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138</v>
      </c>
      <c r="AU121" s="17" t="s">
        <v>79</v>
      </c>
    </row>
    <row r="122" s="2" customFormat="1" ht="16.5" customHeight="1">
      <c r="A122" s="38"/>
      <c r="B122" s="39"/>
      <c r="C122" s="253" t="s">
        <v>226</v>
      </c>
      <c r="D122" s="253" t="s">
        <v>219</v>
      </c>
      <c r="E122" s="254" t="s">
        <v>520</v>
      </c>
      <c r="F122" s="255" t="s">
        <v>521</v>
      </c>
      <c r="G122" s="256" t="s">
        <v>488</v>
      </c>
      <c r="H122" s="257">
        <v>4</v>
      </c>
      <c r="I122" s="258"/>
      <c r="J122" s="259">
        <f>ROUND(I122*H122,2)</f>
        <v>0</v>
      </c>
      <c r="K122" s="255" t="s">
        <v>19</v>
      </c>
      <c r="L122" s="260"/>
      <c r="M122" s="261" t="s">
        <v>19</v>
      </c>
      <c r="N122" s="262" t="s">
        <v>43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347</v>
      </c>
      <c r="AT122" s="223" t="s">
        <v>219</v>
      </c>
      <c r="AU122" s="223" t="s">
        <v>79</v>
      </c>
      <c r="AY122" s="17" t="s">
        <v>129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79</v>
      </c>
      <c r="BK122" s="224">
        <f>ROUND(I122*H122,2)</f>
        <v>0</v>
      </c>
      <c r="BL122" s="17" t="s">
        <v>249</v>
      </c>
      <c r="BM122" s="223" t="s">
        <v>291</v>
      </c>
    </row>
    <row r="123" s="2" customFormat="1">
      <c r="A123" s="38"/>
      <c r="B123" s="39"/>
      <c r="C123" s="40"/>
      <c r="D123" s="225" t="s">
        <v>138</v>
      </c>
      <c r="E123" s="40"/>
      <c r="F123" s="226" t="s">
        <v>521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138</v>
      </c>
      <c r="AU123" s="17" t="s">
        <v>79</v>
      </c>
    </row>
    <row r="124" s="2" customFormat="1" ht="16.5" customHeight="1">
      <c r="A124" s="38"/>
      <c r="B124" s="39"/>
      <c r="C124" s="253" t="s">
        <v>232</v>
      </c>
      <c r="D124" s="253" t="s">
        <v>219</v>
      </c>
      <c r="E124" s="254" t="s">
        <v>518</v>
      </c>
      <c r="F124" s="255" t="s">
        <v>519</v>
      </c>
      <c r="G124" s="256" t="s">
        <v>491</v>
      </c>
      <c r="H124" s="257">
        <v>4</v>
      </c>
      <c r="I124" s="258"/>
      <c r="J124" s="259">
        <f>ROUND(I124*H124,2)</f>
        <v>0</v>
      </c>
      <c r="K124" s="255" t="s">
        <v>19</v>
      </c>
      <c r="L124" s="260"/>
      <c r="M124" s="261" t="s">
        <v>19</v>
      </c>
      <c r="N124" s="262" t="s">
        <v>43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347</v>
      </c>
      <c r="AT124" s="223" t="s">
        <v>219</v>
      </c>
      <c r="AU124" s="223" t="s">
        <v>79</v>
      </c>
      <c r="AY124" s="17" t="s">
        <v>129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79</v>
      </c>
      <c r="BK124" s="224">
        <f>ROUND(I124*H124,2)</f>
        <v>0</v>
      </c>
      <c r="BL124" s="17" t="s">
        <v>249</v>
      </c>
      <c r="BM124" s="223" t="s">
        <v>303</v>
      </c>
    </row>
    <row r="125" s="2" customFormat="1">
      <c r="A125" s="38"/>
      <c r="B125" s="39"/>
      <c r="C125" s="40"/>
      <c r="D125" s="225" t="s">
        <v>138</v>
      </c>
      <c r="E125" s="40"/>
      <c r="F125" s="226" t="s">
        <v>519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138</v>
      </c>
      <c r="AU125" s="17" t="s">
        <v>79</v>
      </c>
    </row>
    <row r="126" s="2" customFormat="1" ht="21.75" customHeight="1">
      <c r="A126" s="38"/>
      <c r="B126" s="39"/>
      <c r="C126" s="253" t="s">
        <v>239</v>
      </c>
      <c r="D126" s="253" t="s">
        <v>219</v>
      </c>
      <c r="E126" s="254" t="s">
        <v>522</v>
      </c>
      <c r="F126" s="255" t="s">
        <v>523</v>
      </c>
      <c r="G126" s="256" t="s">
        <v>491</v>
      </c>
      <c r="H126" s="257">
        <v>1</v>
      </c>
      <c r="I126" s="258"/>
      <c r="J126" s="259">
        <f>ROUND(I126*H126,2)</f>
        <v>0</v>
      </c>
      <c r="K126" s="255" t="s">
        <v>19</v>
      </c>
      <c r="L126" s="260"/>
      <c r="M126" s="261" t="s">
        <v>19</v>
      </c>
      <c r="N126" s="262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347</v>
      </c>
      <c r="AT126" s="223" t="s">
        <v>219</v>
      </c>
      <c r="AU126" s="223" t="s">
        <v>79</v>
      </c>
      <c r="AY126" s="17" t="s">
        <v>129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79</v>
      </c>
      <c r="BK126" s="224">
        <f>ROUND(I126*H126,2)</f>
        <v>0</v>
      </c>
      <c r="BL126" s="17" t="s">
        <v>249</v>
      </c>
      <c r="BM126" s="223" t="s">
        <v>318</v>
      </c>
    </row>
    <row r="127" s="2" customFormat="1">
      <c r="A127" s="38"/>
      <c r="B127" s="39"/>
      <c r="C127" s="40"/>
      <c r="D127" s="225" t="s">
        <v>138</v>
      </c>
      <c r="E127" s="40"/>
      <c r="F127" s="226" t="s">
        <v>523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138</v>
      </c>
      <c r="AU127" s="17" t="s">
        <v>79</v>
      </c>
    </row>
    <row r="128" s="2" customFormat="1" ht="16.5" customHeight="1">
      <c r="A128" s="38"/>
      <c r="B128" s="39"/>
      <c r="C128" s="253" t="s">
        <v>8</v>
      </c>
      <c r="D128" s="253" t="s">
        <v>219</v>
      </c>
      <c r="E128" s="254" t="s">
        <v>524</v>
      </c>
      <c r="F128" s="255" t="s">
        <v>525</v>
      </c>
      <c r="G128" s="256" t="s">
        <v>488</v>
      </c>
      <c r="H128" s="257">
        <v>3</v>
      </c>
      <c r="I128" s="258"/>
      <c r="J128" s="259">
        <f>ROUND(I128*H128,2)</f>
        <v>0</v>
      </c>
      <c r="K128" s="255" t="s">
        <v>19</v>
      </c>
      <c r="L128" s="260"/>
      <c r="M128" s="261" t="s">
        <v>19</v>
      </c>
      <c r="N128" s="262" t="s">
        <v>43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347</v>
      </c>
      <c r="AT128" s="223" t="s">
        <v>219</v>
      </c>
      <c r="AU128" s="223" t="s">
        <v>79</v>
      </c>
      <c r="AY128" s="17" t="s">
        <v>129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79</v>
      </c>
      <c r="BK128" s="224">
        <f>ROUND(I128*H128,2)</f>
        <v>0</v>
      </c>
      <c r="BL128" s="17" t="s">
        <v>249</v>
      </c>
      <c r="BM128" s="223" t="s">
        <v>327</v>
      </c>
    </row>
    <row r="129" s="2" customFormat="1">
      <c r="A129" s="38"/>
      <c r="B129" s="39"/>
      <c r="C129" s="40"/>
      <c r="D129" s="225" t="s">
        <v>138</v>
      </c>
      <c r="E129" s="40"/>
      <c r="F129" s="226" t="s">
        <v>525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138</v>
      </c>
      <c r="AU129" s="17" t="s">
        <v>79</v>
      </c>
    </row>
    <row r="130" s="2" customFormat="1" ht="16.5" customHeight="1">
      <c r="A130" s="38"/>
      <c r="B130" s="39"/>
      <c r="C130" s="253" t="s">
        <v>249</v>
      </c>
      <c r="D130" s="253" t="s">
        <v>219</v>
      </c>
      <c r="E130" s="254" t="s">
        <v>526</v>
      </c>
      <c r="F130" s="255" t="s">
        <v>527</v>
      </c>
      <c r="G130" s="256" t="s">
        <v>488</v>
      </c>
      <c r="H130" s="257">
        <v>3</v>
      </c>
      <c r="I130" s="258"/>
      <c r="J130" s="259">
        <f>ROUND(I130*H130,2)</f>
        <v>0</v>
      </c>
      <c r="K130" s="255" t="s">
        <v>19</v>
      </c>
      <c r="L130" s="260"/>
      <c r="M130" s="261" t="s">
        <v>19</v>
      </c>
      <c r="N130" s="262" t="s">
        <v>43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347</v>
      </c>
      <c r="AT130" s="223" t="s">
        <v>219</v>
      </c>
      <c r="AU130" s="223" t="s">
        <v>79</v>
      </c>
      <c r="AY130" s="17" t="s">
        <v>129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79</v>
      </c>
      <c r="BK130" s="224">
        <f>ROUND(I130*H130,2)</f>
        <v>0</v>
      </c>
      <c r="BL130" s="17" t="s">
        <v>249</v>
      </c>
      <c r="BM130" s="223" t="s">
        <v>339</v>
      </c>
    </row>
    <row r="131" s="2" customFormat="1">
      <c r="A131" s="38"/>
      <c r="B131" s="39"/>
      <c r="C131" s="40"/>
      <c r="D131" s="225" t="s">
        <v>138</v>
      </c>
      <c r="E131" s="40"/>
      <c r="F131" s="226" t="s">
        <v>527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138</v>
      </c>
      <c r="AU131" s="17" t="s">
        <v>79</v>
      </c>
    </row>
    <row r="132" s="2" customFormat="1" ht="16.5" customHeight="1">
      <c r="A132" s="38"/>
      <c r="B132" s="39"/>
      <c r="C132" s="253" t="s">
        <v>255</v>
      </c>
      <c r="D132" s="253" t="s">
        <v>219</v>
      </c>
      <c r="E132" s="254" t="s">
        <v>528</v>
      </c>
      <c r="F132" s="255" t="s">
        <v>529</v>
      </c>
      <c r="G132" s="256" t="s">
        <v>488</v>
      </c>
      <c r="H132" s="257">
        <v>3</v>
      </c>
      <c r="I132" s="258"/>
      <c r="J132" s="259">
        <f>ROUND(I132*H132,2)</f>
        <v>0</v>
      </c>
      <c r="K132" s="255" t="s">
        <v>19</v>
      </c>
      <c r="L132" s="260"/>
      <c r="M132" s="261" t="s">
        <v>19</v>
      </c>
      <c r="N132" s="262" t="s">
        <v>43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347</v>
      </c>
      <c r="AT132" s="223" t="s">
        <v>219</v>
      </c>
      <c r="AU132" s="223" t="s">
        <v>79</v>
      </c>
      <c r="AY132" s="17" t="s">
        <v>129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79</v>
      </c>
      <c r="BK132" s="224">
        <f>ROUND(I132*H132,2)</f>
        <v>0</v>
      </c>
      <c r="BL132" s="17" t="s">
        <v>249</v>
      </c>
      <c r="BM132" s="223" t="s">
        <v>347</v>
      </c>
    </row>
    <row r="133" s="2" customFormat="1">
      <c r="A133" s="38"/>
      <c r="B133" s="39"/>
      <c r="C133" s="40"/>
      <c r="D133" s="225" t="s">
        <v>138</v>
      </c>
      <c r="E133" s="40"/>
      <c r="F133" s="226" t="s">
        <v>529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138</v>
      </c>
      <c r="AU133" s="17" t="s">
        <v>79</v>
      </c>
    </row>
    <row r="134" s="2" customFormat="1" ht="16.5" customHeight="1">
      <c r="A134" s="38"/>
      <c r="B134" s="39"/>
      <c r="C134" s="253" t="s">
        <v>262</v>
      </c>
      <c r="D134" s="253" t="s">
        <v>219</v>
      </c>
      <c r="E134" s="254" t="s">
        <v>530</v>
      </c>
      <c r="F134" s="255" t="s">
        <v>531</v>
      </c>
      <c r="G134" s="256" t="s">
        <v>488</v>
      </c>
      <c r="H134" s="257">
        <v>12</v>
      </c>
      <c r="I134" s="258"/>
      <c r="J134" s="259">
        <f>ROUND(I134*H134,2)</f>
        <v>0</v>
      </c>
      <c r="K134" s="255" t="s">
        <v>19</v>
      </c>
      <c r="L134" s="260"/>
      <c r="M134" s="261" t="s">
        <v>19</v>
      </c>
      <c r="N134" s="262" t="s">
        <v>43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347</v>
      </c>
      <c r="AT134" s="223" t="s">
        <v>219</v>
      </c>
      <c r="AU134" s="223" t="s">
        <v>79</v>
      </c>
      <c r="AY134" s="17" t="s">
        <v>129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79</v>
      </c>
      <c r="BK134" s="224">
        <f>ROUND(I134*H134,2)</f>
        <v>0</v>
      </c>
      <c r="BL134" s="17" t="s">
        <v>249</v>
      </c>
      <c r="BM134" s="223" t="s">
        <v>360</v>
      </c>
    </row>
    <row r="135" s="2" customFormat="1">
      <c r="A135" s="38"/>
      <c r="B135" s="39"/>
      <c r="C135" s="40"/>
      <c r="D135" s="225" t="s">
        <v>138</v>
      </c>
      <c r="E135" s="40"/>
      <c r="F135" s="226" t="s">
        <v>531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138</v>
      </c>
      <c r="AU135" s="17" t="s">
        <v>79</v>
      </c>
    </row>
    <row r="136" s="2" customFormat="1" ht="16.5" customHeight="1">
      <c r="A136" s="38"/>
      <c r="B136" s="39"/>
      <c r="C136" s="253" t="s">
        <v>271</v>
      </c>
      <c r="D136" s="253" t="s">
        <v>219</v>
      </c>
      <c r="E136" s="254" t="s">
        <v>532</v>
      </c>
      <c r="F136" s="255" t="s">
        <v>533</v>
      </c>
      <c r="G136" s="256" t="s">
        <v>147</v>
      </c>
      <c r="H136" s="257">
        <v>2</v>
      </c>
      <c r="I136" s="258"/>
      <c r="J136" s="259">
        <f>ROUND(I136*H136,2)</f>
        <v>0</v>
      </c>
      <c r="K136" s="255" t="s">
        <v>19</v>
      </c>
      <c r="L136" s="260"/>
      <c r="M136" s="261" t="s">
        <v>19</v>
      </c>
      <c r="N136" s="262" t="s">
        <v>43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347</v>
      </c>
      <c r="AT136" s="223" t="s">
        <v>219</v>
      </c>
      <c r="AU136" s="223" t="s">
        <v>79</v>
      </c>
      <c r="AY136" s="17" t="s">
        <v>129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79</v>
      </c>
      <c r="BK136" s="224">
        <f>ROUND(I136*H136,2)</f>
        <v>0</v>
      </c>
      <c r="BL136" s="17" t="s">
        <v>249</v>
      </c>
      <c r="BM136" s="223" t="s">
        <v>375</v>
      </c>
    </row>
    <row r="137" s="2" customFormat="1">
      <c r="A137" s="38"/>
      <c r="B137" s="39"/>
      <c r="C137" s="40"/>
      <c r="D137" s="225" t="s">
        <v>138</v>
      </c>
      <c r="E137" s="40"/>
      <c r="F137" s="226" t="s">
        <v>533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138</v>
      </c>
      <c r="AU137" s="17" t="s">
        <v>79</v>
      </c>
    </row>
    <row r="138" s="2" customFormat="1" ht="16.5" customHeight="1">
      <c r="A138" s="38"/>
      <c r="B138" s="39"/>
      <c r="C138" s="253" t="s">
        <v>278</v>
      </c>
      <c r="D138" s="253" t="s">
        <v>219</v>
      </c>
      <c r="E138" s="254" t="s">
        <v>534</v>
      </c>
      <c r="F138" s="255" t="s">
        <v>535</v>
      </c>
      <c r="G138" s="256" t="s">
        <v>488</v>
      </c>
      <c r="H138" s="257">
        <v>2</v>
      </c>
      <c r="I138" s="258"/>
      <c r="J138" s="259">
        <f>ROUND(I138*H138,2)</f>
        <v>0</v>
      </c>
      <c r="K138" s="255" t="s">
        <v>19</v>
      </c>
      <c r="L138" s="260"/>
      <c r="M138" s="261" t="s">
        <v>19</v>
      </c>
      <c r="N138" s="262" t="s">
        <v>43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347</v>
      </c>
      <c r="AT138" s="223" t="s">
        <v>219</v>
      </c>
      <c r="AU138" s="223" t="s">
        <v>79</v>
      </c>
      <c r="AY138" s="17" t="s">
        <v>129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79</v>
      </c>
      <c r="BK138" s="224">
        <f>ROUND(I138*H138,2)</f>
        <v>0</v>
      </c>
      <c r="BL138" s="17" t="s">
        <v>249</v>
      </c>
      <c r="BM138" s="223" t="s">
        <v>390</v>
      </c>
    </row>
    <row r="139" s="2" customFormat="1">
      <c r="A139" s="38"/>
      <c r="B139" s="39"/>
      <c r="C139" s="40"/>
      <c r="D139" s="225" t="s">
        <v>138</v>
      </c>
      <c r="E139" s="40"/>
      <c r="F139" s="226" t="s">
        <v>535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138</v>
      </c>
      <c r="AU139" s="17" t="s">
        <v>79</v>
      </c>
    </row>
    <row r="140" s="2" customFormat="1" ht="16.5" customHeight="1">
      <c r="A140" s="38"/>
      <c r="B140" s="39"/>
      <c r="C140" s="253" t="s">
        <v>7</v>
      </c>
      <c r="D140" s="253" t="s">
        <v>219</v>
      </c>
      <c r="E140" s="254" t="s">
        <v>536</v>
      </c>
      <c r="F140" s="255" t="s">
        <v>537</v>
      </c>
      <c r="G140" s="256" t="s">
        <v>488</v>
      </c>
      <c r="H140" s="257">
        <v>5</v>
      </c>
      <c r="I140" s="258"/>
      <c r="J140" s="259">
        <f>ROUND(I140*H140,2)</f>
        <v>0</v>
      </c>
      <c r="K140" s="255" t="s">
        <v>19</v>
      </c>
      <c r="L140" s="260"/>
      <c r="M140" s="261" t="s">
        <v>19</v>
      </c>
      <c r="N140" s="262" t="s">
        <v>43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347</v>
      </c>
      <c r="AT140" s="223" t="s">
        <v>219</v>
      </c>
      <c r="AU140" s="223" t="s">
        <v>79</v>
      </c>
      <c r="AY140" s="17" t="s">
        <v>129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79</v>
      </c>
      <c r="BK140" s="224">
        <f>ROUND(I140*H140,2)</f>
        <v>0</v>
      </c>
      <c r="BL140" s="17" t="s">
        <v>249</v>
      </c>
      <c r="BM140" s="223" t="s">
        <v>403</v>
      </c>
    </row>
    <row r="141" s="2" customFormat="1">
      <c r="A141" s="38"/>
      <c r="B141" s="39"/>
      <c r="C141" s="40"/>
      <c r="D141" s="225" t="s">
        <v>138</v>
      </c>
      <c r="E141" s="40"/>
      <c r="F141" s="226" t="s">
        <v>537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138</v>
      </c>
      <c r="AU141" s="17" t="s">
        <v>79</v>
      </c>
    </row>
    <row r="142" s="2" customFormat="1" ht="16.5" customHeight="1">
      <c r="A142" s="38"/>
      <c r="B142" s="39"/>
      <c r="C142" s="253" t="s">
        <v>291</v>
      </c>
      <c r="D142" s="253" t="s">
        <v>219</v>
      </c>
      <c r="E142" s="254" t="s">
        <v>538</v>
      </c>
      <c r="F142" s="255" t="s">
        <v>539</v>
      </c>
      <c r="G142" s="256" t="s">
        <v>488</v>
      </c>
      <c r="H142" s="257">
        <v>30</v>
      </c>
      <c r="I142" s="258"/>
      <c r="J142" s="259">
        <f>ROUND(I142*H142,2)</f>
        <v>0</v>
      </c>
      <c r="K142" s="255" t="s">
        <v>19</v>
      </c>
      <c r="L142" s="260"/>
      <c r="M142" s="261" t="s">
        <v>19</v>
      </c>
      <c r="N142" s="262" t="s">
        <v>43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347</v>
      </c>
      <c r="AT142" s="223" t="s">
        <v>219</v>
      </c>
      <c r="AU142" s="223" t="s">
        <v>79</v>
      </c>
      <c r="AY142" s="17" t="s">
        <v>129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79</v>
      </c>
      <c r="BK142" s="224">
        <f>ROUND(I142*H142,2)</f>
        <v>0</v>
      </c>
      <c r="BL142" s="17" t="s">
        <v>249</v>
      </c>
      <c r="BM142" s="223" t="s">
        <v>419</v>
      </c>
    </row>
    <row r="143" s="2" customFormat="1">
      <c r="A143" s="38"/>
      <c r="B143" s="39"/>
      <c r="C143" s="40"/>
      <c r="D143" s="225" t="s">
        <v>138</v>
      </c>
      <c r="E143" s="40"/>
      <c r="F143" s="226" t="s">
        <v>539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138</v>
      </c>
      <c r="AU143" s="17" t="s">
        <v>79</v>
      </c>
    </row>
    <row r="144" s="2" customFormat="1" ht="16.5" customHeight="1">
      <c r="A144" s="38"/>
      <c r="B144" s="39"/>
      <c r="C144" s="253" t="s">
        <v>298</v>
      </c>
      <c r="D144" s="253" t="s">
        <v>219</v>
      </c>
      <c r="E144" s="254" t="s">
        <v>540</v>
      </c>
      <c r="F144" s="255" t="s">
        <v>541</v>
      </c>
      <c r="G144" s="256" t="s">
        <v>147</v>
      </c>
      <c r="H144" s="257">
        <v>250</v>
      </c>
      <c r="I144" s="258"/>
      <c r="J144" s="259">
        <f>ROUND(I144*H144,2)</f>
        <v>0</v>
      </c>
      <c r="K144" s="255" t="s">
        <v>19</v>
      </c>
      <c r="L144" s="260"/>
      <c r="M144" s="261" t="s">
        <v>19</v>
      </c>
      <c r="N144" s="262" t="s">
        <v>43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347</v>
      </c>
      <c r="AT144" s="223" t="s">
        <v>219</v>
      </c>
      <c r="AU144" s="223" t="s">
        <v>79</v>
      </c>
      <c r="AY144" s="17" t="s">
        <v>129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79</v>
      </c>
      <c r="BK144" s="224">
        <f>ROUND(I144*H144,2)</f>
        <v>0</v>
      </c>
      <c r="BL144" s="17" t="s">
        <v>249</v>
      </c>
      <c r="BM144" s="223" t="s">
        <v>434</v>
      </c>
    </row>
    <row r="145" s="2" customFormat="1">
      <c r="A145" s="38"/>
      <c r="B145" s="39"/>
      <c r="C145" s="40"/>
      <c r="D145" s="225" t="s">
        <v>138</v>
      </c>
      <c r="E145" s="40"/>
      <c r="F145" s="226" t="s">
        <v>541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138</v>
      </c>
      <c r="AU145" s="17" t="s">
        <v>79</v>
      </c>
    </row>
    <row r="146" s="2" customFormat="1" ht="16.5" customHeight="1">
      <c r="A146" s="38"/>
      <c r="B146" s="39"/>
      <c r="C146" s="253" t="s">
        <v>303</v>
      </c>
      <c r="D146" s="253" t="s">
        <v>219</v>
      </c>
      <c r="E146" s="254" t="s">
        <v>542</v>
      </c>
      <c r="F146" s="255" t="s">
        <v>543</v>
      </c>
      <c r="G146" s="256" t="s">
        <v>147</v>
      </c>
      <c r="H146" s="257">
        <v>250</v>
      </c>
      <c r="I146" s="258"/>
      <c r="J146" s="259">
        <f>ROUND(I146*H146,2)</f>
        <v>0</v>
      </c>
      <c r="K146" s="255" t="s">
        <v>19</v>
      </c>
      <c r="L146" s="260"/>
      <c r="M146" s="261" t="s">
        <v>19</v>
      </c>
      <c r="N146" s="262" t="s">
        <v>43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347</v>
      </c>
      <c r="AT146" s="223" t="s">
        <v>219</v>
      </c>
      <c r="AU146" s="223" t="s">
        <v>79</v>
      </c>
      <c r="AY146" s="17" t="s">
        <v>129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79</v>
      </c>
      <c r="BK146" s="224">
        <f>ROUND(I146*H146,2)</f>
        <v>0</v>
      </c>
      <c r="BL146" s="17" t="s">
        <v>249</v>
      </c>
      <c r="BM146" s="223" t="s">
        <v>446</v>
      </c>
    </row>
    <row r="147" s="2" customFormat="1">
      <c r="A147" s="38"/>
      <c r="B147" s="39"/>
      <c r="C147" s="40"/>
      <c r="D147" s="225" t="s">
        <v>138</v>
      </c>
      <c r="E147" s="40"/>
      <c r="F147" s="226" t="s">
        <v>543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138</v>
      </c>
      <c r="AU147" s="17" t="s">
        <v>79</v>
      </c>
    </row>
    <row r="148" s="2" customFormat="1" ht="16.5" customHeight="1">
      <c r="A148" s="38"/>
      <c r="B148" s="39"/>
      <c r="C148" s="253" t="s">
        <v>311</v>
      </c>
      <c r="D148" s="253" t="s">
        <v>219</v>
      </c>
      <c r="E148" s="254" t="s">
        <v>544</v>
      </c>
      <c r="F148" s="255" t="s">
        <v>545</v>
      </c>
      <c r="G148" s="256" t="s">
        <v>147</v>
      </c>
      <c r="H148" s="257">
        <v>280</v>
      </c>
      <c r="I148" s="258"/>
      <c r="J148" s="259">
        <f>ROUND(I148*H148,2)</f>
        <v>0</v>
      </c>
      <c r="K148" s="255" t="s">
        <v>19</v>
      </c>
      <c r="L148" s="260"/>
      <c r="M148" s="261" t="s">
        <v>19</v>
      </c>
      <c r="N148" s="262" t="s">
        <v>43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347</v>
      </c>
      <c r="AT148" s="223" t="s">
        <v>219</v>
      </c>
      <c r="AU148" s="223" t="s">
        <v>79</v>
      </c>
      <c r="AY148" s="17" t="s">
        <v>129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79</v>
      </c>
      <c r="BK148" s="224">
        <f>ROUND(I148*H148,2)</f>
        <v>0</v>
      </c>
      <c r="BL148" s="17" t="s">
        <v>249</v>
      </c>
      <c r="BM148" s="223" t="s">
        <v>463</v>
      </c>
    </row>
    <row r="149" s="2" customFormat="1">
      <c r="A149" s="38"/>
      <c r="B149" s="39"/>
      <c r="C149" s="40"/>
      <c r="D149" s="225" t="s">
        <v>138</v>
      </c>
      <c r="E149" s="40"/>
      <c r="F149" s="226" t="s">
        <v>545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138</v>
      </c>
      <c r="AU149" s="17" t="s">
        <v>79</v>
      </c>
    </row>
    <row r="150" s="2" customFormat="1" ht="16.5" customHeight="1">
      <c r="A150" s="38"/>
      <c r="B150" s="39"/>
      <c r="C150" s="253" t="s">
        <v>318</v>
      </c>
      <c r="D150" s="253" t="s">
        <v>219</v>
      </c>
      <c r="E150" s="254" t="s">
        <v>546</v>
      </c>
      <c r="F150" s="255" t="s">
        <v>547</v>
      </c>
      <c r="G150" s="256" t="s">
        <v>147</v>
      </c>
      <c r="H150" s="257">
        <v>60</v>
      </c>
      <c r="I150" s="258"/>
      <c r="J150" s="259">
        <f>ROUND(I150*H150,2)</f>
        <v>0</v>
      </c>
      <c r="K150" s="255" t="s">
        <v>19</v>
      </c>
      <c r="L150" s="260"/>
      <c r="M150" s="261" t="s">
        <v>19</v>
      </c>
      <c r="N150" s="262" t="s">
        <v>43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347</v>
      </c>
      <c r="AT150" s="223" t="s">
        <v>219</v>
      </c>
      <c r="AU150" s="223" t="s">
        <v>79</v>
      </c>
      <c r="AY150" s="17" t="s">
        <v>129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79</v>
      </c>
      <c r="BK150" s="224">
        <f>ROUND(I150*H150,2)</f>
        <v>0</v>
      </c>
      <c r="BL150" s="17" t="s">
        <v>249</v>
      </c>
      <c r="BM150" s="223" t="s">
        <v>548</v>
      </c>
    </row>
    <row r="151" s="2" customFormat="1">
      <c r="A151" s="38"/>
      <c r="B151" s="39"/>
      <c r="C151" s="40"/>
      <c r="D151" s="225" t="s">
        <v>138</v>
      </c>
      <c r="E151" s="40"/>
      <c r="F151" s="226" t="s">
        <v>547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138</v>
      </c>
      <c r="AU151" s="17" t="s">
        <v>79</v>
      </c>
    </row>
    <row r="152" s="2" customFormat="1" ht="16.5" customHeight="1">
      <c r="A152" s="38"/>
      <c r="B152" s="39"/>
      <c r="C152" s="253" t="s">
        <v>322</v>
      </c>
      <c r="D152" s="253" t="s">
        <v>219</v>
      </c>
      <c r="E152" s="254" t="s">
        <v>549</v>
      </c>
      <c r="F152" s="255" t="s">
        <v>550</v>
      </c>
      <c r="G152" s="256" t="s">
        <v>147</v>
      </c>
      <c r="H152" s="257">
        <v>50</v>
      </c>
      <c r="I152" s="258"/>
      <c r="J152" s="259">
        <f>ROUND(I152*H152,2)</f>
        <v>0</v>
      </c>
      <c r="K152" s="255" t="s">
        <v>19</v>
      </c>
      <c r="L152" s="260"/>
      <c r="M152" s="261" t="s">
        <v>19</v>
      </c>
      <c r="N152" s="262" t="s">
        <v>43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347</v>
      </c>
      <c r="AT152" s="223" t="s">
        <v>219</v>
      </c>
      <c r="AU152" s="223" t="s">
        <v>79</v>
      </c>
      <c r="AY152" s="17" t="s">
        <v>129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79</v>
      </c>
      <c r="BK152" s="224">
        <f>ROUND(I152*H152,2)</f>
        <v>0</v>
      </c>
      <c r="BL152" s="17" t="s">
        <v>249</v>
      </c>
      <c r="BM152" s="223" t="s">
        <v>551</v>
      </c>
    </row>
    <row r="153" s="2" customFormat="1">
      <c r="A153" s="38"/>
      <c r="B153" s="39"/>
      <c r="C153" s="40"/>
      <c r="D153" s="225" t="s">
        <v>138</v>
      </c>
      <c r="E153" s="40"/>
      <c r="F153" s="226" t="s">
        <v>550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138</v>
      </c>
      <c r="AU153" s="17" t="s">
        <v>79</v>
      </c>
    </row>
    <row r="154" s="2" customFormat="1" ht="16.5" customHeight="1">
      <c r="A154" s="38"/>
      <c r="B154" s="39"/>
      <c r="C154" s="253" t="s">
        <v>327</v>
      </c>
      <c r="D154" s="253" t="s">
        <v>219</v>
      </c>
      <c r="E154" s="254" t="s">
        <v>552</v>
      </c>
      <c r="F154" s="255" t="s">
        <v>553</v>
      </c>
      <c r="G154" s="256" t="s">
        <v>147</v>
      </c>
      <c r="H154" s="257">
        <v>50</v>
      </c>
      <c r="I154" s="258"/>
      <c r="J154" s="259">
        <f>ROUND(I154*H154,2)</f>
        <v>0</v>
      </c>
      <c r="K154" s="255" t="s">
        <v>19</v>
      </c>
      <c r="L154" s="260"/>
      <c r="M154" s="261" t="s">
        <v>19</v>
      </c>
      <c r="N154" s="262" t="s">
        <v>43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347</v>
      </c>
      <c r="AT154" s="223" t="s">
        <v>219</v>
      </c>
      <c r="AU154" s="223" t="s">
        <v>79</v>
      </c>
      <c r="AY154" s="17" t="s">
        <v>129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79</v>
      </c>
      <c r="BK154" s="224">
        <f>ROUND(I154*H154,2)</f>
        <v>0</v>
      </c>
      <c r="BL154" s="17" t="s">
        <v>249</v>
      </c>
      <c r="BM154" s="223" t="s">
        <v>554</v>
      </c>
    </row>
    <row r="155" s="2" customFormat="1">
      <c r="A155" s="38"/>
      <c r="B155" s="39"/>
      <c r="C155" s="40"/>
      <c r="D155" s="225" t="s">
        <v>138</v>
      </c>
      <c r="E155" s="40"/>
      <c r="F155" s="226" t="s">
        <v>553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138</v>
      </c>
      <c r="AU155" s="17" t="s">
        <v>79</v>
      </c>
    </row>
    <row r="156" s="2" customFormat="1" ht="16.5" customHeight="1">
      <c r="A156" s="38"/>
      <c r="B156" s="39"/>
      <c r="C156" s="253" t="s">
        <v>333</v>
      </c>
      <c r="D156" s="253" t="s">
        <v>219</v>
      </c>
      <c r="E156" s="254" t="s">
        <v>555</v>
      </c>
      <c r="F156" s="255" t="s">
        <v>556</v>
      </c>
      <c r="G156" s="256" t="s">
        <v>147</v>
      </c>
      <c r="H156" s="257">
        <v>250</v>
      </c>
      <c r="I156" s="258"/>
      <c r="J156" s="259">
        <f>ROUND(I156*H156,2)</f>
        <v>0</v>
      </c>
      <c r="K156" s="255" t="s">
        <v>19</v>
      </c>
      <c r="L156" s="260"/>
      <c r="M156" s="261" t="s">
        <v>19</v>
      </c>
      <c r="N156" s="262" t="s">
        <v>43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347</v>
      </c>
      <c r="AT156" s="223" t="s">
        <v>219</v>
      </c>
      <c r="AU156" s="223" t="s">
        <v>79</v>
      </c>
      <c r="AY156" s="17" t="s">
        <v>129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79</v>
      </c>
      <c r="BK156" s="224">
        <f>ROUND(I156*H156,2)</f>
        <v>0</v>
      </c>
      <c r="BL156" s="17" t="s">
        <v>249</v>
      </c>
      <c r="BM156" s="223" t="s">
        <v>557</v>
      </c>
    </row>
    <row r="157" s="2" customFormat="1">
      <c r="A157" s="38"/>
      <c r="B157" s="39"/>
      <c r="C157" s="40"/>
      <c r="D157" s="225" t="s">
        <v>138</v>
      </c>
      <c r="E157" s="40"/>
      <c r="F157" s="226" t="s">
        <v>556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138</v>
      </c>
      <c r="AU157" s="17" t="s">
        <v>79</v>
      </c>
    </row>
    <row r="158" s="2" customFormat="1" ht="16.5" customHeight="1">
      <c r="A158" s="38"/>
      <c r="B158" s="39"/>
      <c r="C158" s="253" t="s">
        <v>339</v>
      </c>
      <c r="D158" s="253" t="s">
        <v>219</v>
      </c>
      <c r="E158" s="254" t="s">
        <v>558</v>
      </c>
      <c r="F158" s="255" t="s">
        <v>559</v>
      </c>
      <c r="G158" s="256" t="s">
        <v>147</v>
      </c>
      <c r="H158" s="257">
        <v>400</v>
      </c>
      <c r="I158" s="258"/>
      <c r="J158" s="259">
        <f>ROUND(I158*H158,2)</f>
        <v>0</v>
      </c>
      <c r="K158" s="255" t="s">
        <v>19</v>
      </c>
      <c r="L158" s="260"/>
      <c r="M158" s="261" t="s">
        <v>19</v>
      </c>
      <c r="N158" s="262" t="s">
        <v>43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347</v>
      </c>
      <c r="AT158" s="223" t="s">
        <v>219</v>
      </c>
      <c r="AU158" s="223" t="s">
        <v>79</v>
      </c>
      <c r="AY158" s="17" t="s">
        <v>129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79</v>
      </c>
      <c r="BK158" s="224">
        <f>ROUND(I158*H158,2)</f>
        <v>0</v>
      </c>
      <c r="BL158" s="17" t="s">
        <v>249</v>
      </c>
      <c r="BM158" s="223" t="s">
        <v>560</v>
      </c>
    </row>
    <row r="159" s="2" customFormat="1">
      <c r="A159" s="38"/>
      <c r="B159" s="39"/>
      <c r="C159" s="40"/>
      <c r="D159" s="225" t="s">
        <v>138</v>
      </c>
      <c r="E159" s="40"/>
      <c r="F159" s="226" t="s">
        <v>559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138</v>
      </c>
      <c r="AU159" s="17" t="s">
        <v>79</v>
      </c>
    </row>
    <row r="160" s="2" customFormat="1" ht="16.5" customHeight="1">
      <c r="A160" s="38"/>
      <c r="B160" s="39"/>
      <c r="C160" s="253" t="s">
        <v>343</v>
      </c>
      <c r="D160" s="253" t="s">
        <v>219</v>
      </c>
      <c r="E160" s="254" t="s">
        <v>561</v>
      </c>
      <c r="F160" s="255" t="s">
        <v>562</v>
      </c>
      <c r="G160" s="256" t="s">
        <v>147</v>
      </c>
      <c r="H160" s="257">
        <v>500</v>
      </c>
      <c r="I160" s="258"/>
      <c r="J160" s="259">
        <f>ROUND(I160*H160,2)</f>
        <v>0</v>
      </c>
      <c r="K160" s="255" t="s">
        <v>19</v>
      </c>
      <c r="L160" s="260"/>
      <c r="M160" s="261" t="s">
        <v>19</v>
      </c>
      <c r="N160" s="262" t="s">
        <v>43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347</v>
      </c>
      <c r="AT160" s="223" t="s">
        <v>219</v>
      </c>
      <c r="AU160" s="223" t="s">
        <v>79</v>
      </c>
      <c r="AY160" s="17" t="s">
        <v>129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79</v>
      </c>
      <c r="BK160" s="224">
        <f>ROUND(I160*H160,2)</f>
        <v>0</v>
      </c>
      <c r="BL160" s="17" t="s">
        <v>249</v>
      </c>
      <c r="BM160" s="223" t="s">
        <v>563</v>
      </c>
    </row>
    <row r="161" s="2" customFormat="1">
      <c r="A161" s="38"/>
      <c r="B161" s="39"/>
      <c r="C161" s="40"/>
      <c r="D161" s="225" t="s">
        <v>138</v>
      </c>
      <c r="E161" s="40"/>
      <c r="F161" s="226" t="s">
        <v>562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138</v>
      </c>
      <c r="AU161" s="17" t="s">
        <v>79</v>
      </c>
    </row>
    <row r="162" s="2" customFormat="1" ht="16.5" customHeight="1">
      <c r="A162" s="38"/>
      <c r="B162" s="39"/>
      <c r="C162" s="212" t="s">
        <v>347</v>
      </c>
      <c r="D162" s="212" t="s">
        <v>131</v>
      </c>
      <c r="E162" s="213" t="s">
        <v>564</v>
      </c>
      <c r="F162" s="214" t="s">
        <v>565</v>
      </c>
      <c r="G162" s="215" t="s">
        <v>507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43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249</v>
      </c>
      <c r="AT162" s="223" t="s">
        <v>131</v>
      </c>
      <c r="AU162" s="223" t="s">
        <v>79</v>
      </c>
      <c r="AY162" s="17" t="s">
        <v>129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79</v>
      </c>
      <c r="BK162" s="224">
        <f>ROUND(I162*H162,2)</f>
        <v>0</v>
      </c>
      <c r="BL162" s="17" t="s">
        <v>249</v>
      </c>
      <c r="BM162" s="223" t="s">
        <v>566</v>
      </c>
    </row>
    <row r="163" s="2" customFormat="1">
      <c r="A163" s="38"/>
      <c r="B163" s="39"/>
      <c r="C163" s="40"/>
      <c r="D163" s="225" t="s">
        <v>138</v>
      </c>
      <c r="E163" s="40"/>
      <c r="F163" s="226" t="s">
        <v>567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138</v>
      </c>
      <c r="AU163" s="17" t="s">
        <v>79</v>
      </c>
    </row>
    <row r="164" s="2" customFormat="1" ht="16.5" customHeight="1">
      <c r="A164" s="38"/>
      <c r="B164" s="39"/>
      <c r="C164" s="212" t="s">
        <v>352</v>
      </c>
      <c r="D164" s="212" t="s">
        <v>131</v>
      </c>
      <c r="E164" s="213" t="s">
        <v>568</v>
      </c>
      <c r="F164" s="214" t="s">
        <v>569</v>
      </c>
      <c r="G164" s="215" t="s">
        <v>507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43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249</v>
      </c>
      <c r="AT164" s="223" t="s">
        <v>131</v>
      </c>
      <c r="AU164" s="223" t="s">
        <v>79</v>
      </c>
      <c r="AY164" s="17" t="s">
        <v>129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79</v>
      </c>
      <c r="BK164" s="224">
        <f>ROUND(I164*H164,2)</f>
        <v>0</v>
      </c>
      <c r="BL164" s="17" t="s">
        <v>249</v>
      </c>
      <c r="BM164" s="223" t="s">
        <v>570</v>
      </c>
    </row>
    <row r="165" s="2" customFormat="1">
      <c r="A165" s="38"/>
      <c r="B165" s="39"/>
      <c r="C165" s="40"/>
      <c r="D165" s="225" t="s">
        <v>138</v>
      </c>
      <c r="E165" s="40"/>
      <c r="F165" s="226" t="s">
        <v>571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138</v>
      </c>
      <c r="AU165" s="17" t="s">
        <v>79</v>
      </c>
    </row>
    <row r="166" s="12" customFormat="1" ht="25.92" customHeight="1">
      <c r="A166" s="12"/>
      <c r="B166" s="196"/>
      <c r="C166" s="197"/>
      <c r="D166" s="198" t="s">
        <v>71</v>
      </c>
      <c r="E166" s="199" t="s">
        <v>572</v>
      </c>
      <c r="F166" s="199" t="s">
        <v>573</v>
      </c>
      <c r="G166" s="197"/>
      <c r="H166" s="197"/>
      <c r="I166" s="200"/>
      <c r="J166" s="201">
        <f>BK166</f>
        <v>0</v>
      </c>
      <c r="K166" s="197"/>
      <c r="L166" s="202"/>
      <c r="M166" s="203"/>
      <c r="N166" s="204"/>
      <c r="O166" s="204"/>
      <c r="P166" s="205">
        <f>SUM(P167:P182)</f>
        <v>0</v>
      </c>
      <c r="Q166" s="204"/>
      <c r="R166" s="205">
        <f>SUM(R167:R182)</f>
        <v>0</v>
      </c>
      <c r="S166" s="204"/>
      <c r="T166" s="206">
        <f>SUM(T167:T182)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79</v>
      </c>
      <c r="AT166" s="208" t="s">
        <v>71</v>
      </c>
      <c r="AU166" s="208" t="s">
        <v>72</v>
      </c>
      <c r="AY166" s="207" t="s">
        <v>129</v>
      </c>
      <c r="BK166" s="209">
        <f>SUM(BK167:BK182)</f>
        <v>0</v>
      </c>
    </row>
    <row r="167" s="2" customFormat="1" ht="16.5" customHeight="1">
      <c r="A167" s="38"/>
      <c r="B167" s="39"/>
      <c r="C167" s="253" t="s">
        <v>360</v>
      </c>
      <c r="D167" s="253" t="s">
        <v>219</v>
      </c>
      <c r="E167" s="254" t="s">
        <v>574</v>
      </c>
      <c r="F167" s="255" t="s">
        <v>575</v>
      </c>
      <c r="G167" s="256" t="s">
        <v>161</v>
      </c>
      <c r="H167" s="257">
        <v>1.05</v>
      </c>
      <c r="I167" s="258"/>
      <c r="J167" s="259">
        <f>ROUND(I167*H167,2)</f>
        <v>0</v>
      </c>
      <c r="K167" s="255" t="s">
        <v>19</v>
      </c>
      <c r="L167" s="260"/>
      <c r="M167" s="261" t="s">
        <v>19</v>
      </c>
      <c r="N167" s="262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347</v>
      </c>
      <c r="AT167" s="223" t="s">
        <v>219</v>
      </c>
      <c r="AU167" s="223" t="s">
        <v>79</v>
      </c>
      <c r="AY167" s="17" t="s">
        <v>129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79</v>
      </c>
      <c r="BK167" s="224">
        <f>ROUND(I167*H167,2)</f>
        <v>0</v>
      </c>
      <c r="BL167" s="17" t="s">
        <v>249</v>
      </c>
      <c r="BM167" s="223" t="s">
        <v>576</v>
      </c>
    </row>
    <row r="168" s="2" customFormat="1">
      <c r="A168" s="38"/>
      <c r="B168" s="39"/>
      <c r="C168" s="40"/>
      <c r="D168" s="225" t="s">
        <v>138</v>
      </c>
      <c r="E168" s="40"/>
      <c r="F168" s="226" t="s">
        <v>575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138</v>
      </c>
      <c r="AU168" s="17" t="s">
        <v>79</v>
      </c>
    </row>
    <row r="169" s="2" customFormat="1" ht="16.5" customHeight="1">
      <c r="A169" s="38"/>
      <c r="B169" s="39"/>
      <c r="C169" s="253" t="s">
        <v>365</v>
      </c>
      <c r="D169" s="253" t="s">
        <v>219</v>
      </c>
      <c r="E169" s="254" t="s">
        <v>577</v>
      </c>
      <c r="F169" s="255" t="s">
        <v>578</v>
      </c>
      <c r="G169" s="256" t="s">
        <v>488</v>
      </c>
      <c r="H169" s="257">
        <v>5</v>
      </c>
      <c r="I169" s="258"/>
      <c r="J169" s="259">
        <f>ROUND(I169*H169,2)</f>
        <v>0</v>
      </c>
      <c r="K169" s="255" t="s">
        <v>19</v>
      </c>
      <c r="L169" s="260"/>
      <c r="M169" s="261" t="s">
        <v>19</v>
      </c>
      <c r="N169" s="262" t="s">
        <v>43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347</v>
      </c>
      <c r="AT169" s="223" t="s">
        <v>219</v>
      </c>
      <c r="AU169" s="223" t="s">
        <v>79</v>
      </c>
      <c r="AY169" s="17" t="s">
        <v>129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79</v>
      </c>
      <c r="BK169" s="224">
        <f>ROUND(I169*H169,2)</f>
        <v>0</v>
      </c>
      <c r="BL169" s="17" t="s">
        <v>249</v>
      </c>
      <c r="BM169" s="223" t="s">
        <v>579</v>
      </c>
    </row>
    <row r="170" s="2" customFormat="1">
      <c r="A170" s="38"/>
      <c r="B170" s="39"/>
      <c r="C170" s="40"/>
      <c r="D170" s="225" t="s">
        <v>138</v>
      </c>
      <c r="E170" s="40"/>
      <c r="F170" s="226" t="s">
        <v>578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138</v>
      </c>
      <c r="AU170" s="17" t="s">
        <v>79</v>
      </c>
    </row>
    <row r="171" s="2" customFormat="1" ht="16.5" customHeight="1">
      <c r="A171" s="38"/>
      <c r="B171" s="39"/>
      <c r="C171" s="253" t="s">
        <v>375</v>
      </c>
      <c r="D171" s="253" t="s">
        <v>219</v>
      </c>
      <c r="E171" s="254" t="s">
        <v>580</v>
      </c>
      <c r="F171" s="255" t="s">
        <v>581</v>
      </c>
      <c r="G171" s="256" t="s">
        <v>161</v>
      </c>
      <c r="H171" s="257">
        <v>8.4000000000000004</v>
      </c>
      <c r="I171" s="258"/>
      <c r="J171" s="259">
        <f>ROUND(I171*H171,2)</f>
        <v>0</v>
      </c>
      <c r="K171" s="255" t="s">
        <v>19</v>
      </c>
      <c r="L171" s="260"/>
      <c r="M171" s="261" t="s">
        <v>19</v>
      </c>
      <c r="N171" s="262" t="s">
        <v>43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347</v>
      </c>
      <c r="AT171" s="223" t="s">
        <v>219</v>
      </c>
      <c r="AU171" s="223" t="s">
        <v>79</v>
      </c>
      <c r="AY171" s="17" t="s">
        <v>129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79</v>
      </c>
      <c r="BK171" s="224">
        <f>ROUND(I171*H171,2)</f>
        <v>0</v>
      </c>
      <c r="BL171" s="17" t="s">
        <v>249</v>
      </c>
      <c r="BM171" s="223" t="s">
        <v>582</v>
      </c>
    </row>
    <row r="172" s="2" customFormat="1">
      <c r="A172" s="38"/>
      <c r="B172" s="39"/>
      <c r="C172" s="40"/>
      <c r="D172" s="225" t="s">
        <v>138</v>
      </c>
      <c r="E172" s="40"/>
      <c r="F172" s="226" t="s">
        <v>581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138</v>
      </c>
      <c r="AU172" s="17" t="s">
        <v>79</v>
      </c>
    </row>
    <row r="173" s="2" customFormat="1" ht="16.5" customHeight="1">
      <c r="A173" s="38"/>
      <c r="B173" s="39"/>
      <c r="C173" s="253" t="s">
        <v>383</v>
      </c>
      <c r="D173" s="253" t="s">
        <v>219</v>
      </c>
      <c r="E173" s="254" t="s">
        <v>583</v>
      </c>
      <c r="F173" s="255" t="s">
        <v>584</v>
      </c>
      <c r="G173" s="256" t="s">
        <v>147</v>
      </c>
      <c r="H173" s="257">
        <v>120</v>
      </c>
      <c r="I173" s="258"/>
      <c r="J173" s="259">
        <f>ROUND(I173*H173,2)</f>
        <v>0</v>
      </c>
      <c r="K173" s="255" t="s">
        <v>19</v>
      </c>
      <c r="L173" s="260"/>
      <c r="M173" s="261" t="s">
        <v>19</v>
      </c>
      <c r="N173" s="262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347</v>
      </c>
      <c r="AT173" s="223" t="s">
        <v>219</v>
      </c>
      <c r="AU173" s="223" t="s">
        <v>79</v>
      </c>
      <c r="AY173" s="17" t="s">
        <v>129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79</v>
      </c>
      <c r="BK173" s="224">
        <f>ROUND(I173*H173,2)</f>
        <v>0</v>
      </c>
      <c r="BL173" s="17" t="s">
        <v>249</v>
      </c>
      <c r="BM173" s="223" t="s">
        <v>585</v>
      </c>
    </row>
    <row r="174" s="2" customFormat="1">
      <c r="A174" s="38"/>
      <c r="B174" s="39"/>
      <c r="C174" s="40"/>
      <c r="D174" s="225" t="s">
        <v>138</v>
      </c>
      <c r="E174" s="40"/>
      <c r="F174" s="226" t="s">
        <v>584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138</v>
      </c>
      <c r="AU174" s="17" t="s">
        <v>79</v>
      </c>
    </row>
    <row r="175" s="2" customFormat="1" ht="16.5" customHeight="1">
      <c r="A175" s="38"/>
      <c r="B175" s="39"/>
      <c r="C175" s="253" t="s">
        <v>390</v>
      </c>
      <c r="D175" s="253" t="s">
        <v>219</v>
      </c>
      <c r="E175" s="254" t="s">
        <v>580</v>
      </c>
      <c r="F175" s="255" t="s">
        <v>581</v>
      </c>
      <c r="G175" s="256" t="s">
        <v>161</v>
      </c>
      <c r="H175" s="257">
        <v>15.5</v>
      </c>
      <c r="I175" s="258"/>
      <c r="J175" s="259">
        <f>ROUND(I175*H175,2)</f>
        <v>0</v>
      </c>
      <c r="K175" s="255" t="s">
        <v>19</v>
      </c>
      <c r="L175" s="260"/>
      <c r="M175" s="261" t="s">
        <v>19</v>
      </c>
      <c r="N175" s="262" t="s">
        <v>43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347</v>
      </c>
      <c r="AT175" s="223" t="s">
        <v>219</v>
      </c>
      <c r="AU175" s="223" t="s">
        <v>79</v>
      </c>
      <c r="AY175" s="17" t="s">
        <v>129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79</v>
      </c>
      <c r="BK175" s="224">
        <f>ROUND(I175*H175,2)</f>
        <v>0</v>
      </c>
      <c r="BL175" s="17" t="s">
        <v>249</v>
      </c>
      <c r="BM175" s="223" t="s">
        <v>586</v>
      </c>
    </row>
    <row r="176" s="2" customFormat="1">
      <c r="A176" s="38"/>
      <c r="B176" s="39"/>
      <c r="C176" s="40"/>
      <c r="D176" s="225" t="s">
        <v>138</v>
      </c>
      <c r="E176" s="40"/>
      <c r="F176" s="226" t="s">
        <v>581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138</v>
      </c>
      <c r="AU176" s="17" t="s">
        <v>79</v>
      </c>
    </row>
    <row r="177" s="2" customFormat="1" ht="16.5" customHeight="1">
      <c r="A177" s="38"/>
      <c r="B177" s="39"/>
      <c r="C177" s="253" t="s">
        <v>395</v>
      </c>
      <c r="D177" s="253" t="s">
        <v>219</v>
      </c>
      <c r="E177" s="254" t="s">
        <v>583</v>
      </c>
      <c r="F177" s="255" t="s">
        <v>584</v>
      </c>
      <c r="G177" s="256" t="s">
        <v>147</v>
      </c>
      <c r="H177" s="257">
        <v>155</v>
      </c>
      <c r="I177" s="258"/>
      <c r="J177" s="259">
        <f>ROUND(I177*H177,2)</f>
        <v>0</v>
      </c>
      <c r="K177" s="255" t="s">
        <v>19</v>
      </c>
      <c r="L177" s="260"/>
      <c r="M177" s="261" t="s">
        <v>19</v>
      </c>
      <c r="N177" s="262" t="s">
        <v>43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347</v>
      </c>
      <c r="AT177" s="223" t="s">
        <v>219</v>
      </c>
      <c r="AU177" s="223" t="s">
        <v>79</v>
      </c>
      <c r="AY177" s="17" t="s">
        <v>129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79</v>
      </c>
      <c r="BK177" s="224">
        <f>ROUND(I177*H177,2)</f>
        <v>0</v>
      </c>
      <c r="BL177" s="17" t="s">
        <v>249</v>
      </c>
      <c r="BM177" s="223" t="s">
        <v>587</v>
      </c>
    </row>
    <row r="178" s="2" customFormat="1">
      <c r="A178" s="38"/>
      <c r="B178" s="39"/>
      <c r="C178" s="40"/>
      <c r="D178" s="225" t="s">
        <v>138</v>
      </c>
      <c r="E178" s="40"/>
      <c r="F178" s="226" t="s">
        <v>584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138</v>
      </c>
      <c r="AU178" s="17" t="s">
        <v>79</v>
      </c>
    </row>
    <row r="179" s="2" customFormat="1" ht="16.5" customHeight="1">
      <c r="A179" s="38"/>
      <c r="B179" s="39"/>
      <c r="C179" s="253" t="s">
        <v>403</v>
      </c>
      <c r="D179" s="253" t="s">
        <v>219</v>
      </c>
      <c r="E179" s="254" t="s">
        <v>580</v>
      </c>
      <c r="F179" s="255" t="s">
        <v>581</v>
      </c>
      <c r="G179" s="256" t="s">
        <v>161</v>
      </c>
      <c r="H179" s="257">
        <v>4</v>
      </c>
      <c r="I179" s="258"/>
      <c r="J179" s="259">
        <f>ROUND(I179*H179,2)</f>
        <v>0</v>
      </c>
      <c r="K179" s="255" t="s">
        <v>19</v>
      </c>
      <c r="L179" s="260"/>
      <c r="M179" s="261" t="s">
        <v>19</v>
      </c>
      <c r="N179" s="262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347</v>
      </c>
      <c r="AT179" s="223" t="s">
        <v>219</v>
      </c>
      <c r="AU179" s="223" t="s">
        <v>79</v>
      </c>
      <c r="AY179" s="17" t="s">
        <v>129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79</v>
      </c>
      <c r="BK179" s="224">
        <f>ROUND(I179*H179,2)</f>
        <v>0</v>
      </c>
      <c r="BL179" s="17" t="s">
        <v>249</v>
      </c>
      <c r="BM179" s="223" t="s">
        <v>588</v>
      </c>
    </row>
    <row r="180" s="2" customFormat="1">
      <c r="A180" s="38"/>
      <c r="B180" s="39"/>
      <c r="C180" s="40"/>
      <c r="D180" s="225" t="s">
        <v>138</v>
      </c>
      <c r="E180" s="40"/>
      <c r="F180" s="226" t="s">
        <v>581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138</v>
      </c>
      <c r="AU180" s="17" t="s">
        <v>79</v>
      </c>
    </row>
    <row r="181" s="2" customFormat="1" ht="16.5" customHeight="1">
      <c r="A181" s="38"/>
      <c r="B181" s="39"/>
      <c r="C181" s="253" t="s">
        <v>411</v>
      </c>
      <c r="D181" s="253" t="s">
        <v>219</v>
      </c>
      <c r="E181" s="254" t="s">
        <v>583</v>
      </c>
      <c r="F181" s="255" t="s">
        <v>584</v>
      </c>
      <c r="G181" s="256" t="s">
        <v>147</v>
      </c>
      <c r="H181" s="257">
        <v>40</v>
      </c>
      <c r="I181" s="258"/>
      <c r="J181" s="259">
        <f>ROUND(I181*H181,2)</f>
        <v>0</v>
      </c>
      <c r="K181" s="255" t="s">
        <v>19</v>
      </c>
      <c r="L181" s="260"/>
      <c r="M181" s="261" t="s">
        <v>19</v>
      </c>
      <c r="N181" s="262" t="s">
        <v>43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347</v>
      </c>
      <c r="AT181" s="223" t="s">
        <v>219</v>
      </c>
      <c r="AU181" s="223" t="s">
        <v>79</v>
      </c>
      <c r="AY181" s="17" t="s">
        <v>129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79</v>
      </c>
      <c r="BK181" s="224">
        <f>ROUND(I181*H181,2)</f>
        <v>0</v>
      </c>
      <c r="BL181" s="17" t="s">
        <v>249</v>
      </c>
      <c r="BM181" s="223" t="s">
        <v>589</v>
      </c>
    </row>
    <row r="182" s="2" customFormat="1">
      <c r="A182" s="38"/>
      <c r="B182" s="39"/>
      <c r="C182" s="40"/>
      <c r="D182" s="225" t="s">
        <v>138</v>
      </c>
      <c r="E182" s="40"/>
      <c r="F182" s="226" t="s">
        <v>584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138</v>
      </c>
      <c r="AU182" s="17" t="s">
        <v>79</v>
      </c>
    </row>
    <row r="183" s="12" customFormat="1" ht="25.92" customHeight="1">
      <c r="A183" s="12"/>
      <c r="B183" s="196"/>
      <c r="C183" s="197"/>
      <c r="D183" s="198" t="s">
        <v>71</v>
      </c>
      <c r="E183" s="199" t="s">
        <v>590</v>
      </c>
      <c r="F183" s="199" t="s">
        <v>591</v>
      </c>
      <c r="G183" s="197"/>
      <c r="H183" s="197"/>
      <c r="I183" s="200"/>
      <c r="J183" s="201">
        <f>BK183</f>
        <v>0</v>
      </c>
      <c r="K183" s="197"/>
      <c r="L183" s="202"/>
      <c r="M183" s="203"/>
      <c r="N183" s="204"/>
      <c r="O183" s="204"/>
      <c r="P183" s="205">
        <f>SUM(P184:P247)</f>
        <v>0</v>
      </c>
      <c r="Q183" s="204"/>
      <c r="R183" s="205">
        <f>SUM(R184:R247)</f>
        <v>0</v>
      </c>
      <c r="S183" s="204"/>
      <c r="T183" s="206">
        <f>SUM(T184:T247)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7" t="s">
        <v>79</v>
      </c>
      <c r="AT183" s="208" t="s">
        <v>71</v>
      </c>
      <c r="AU183" s="208" t="s">
        <v>72</v>
      </c>
      <c r="AY183" s="207" t="s">
        <v>129</v>
      </c>
      <c r="BK183" s="209">
        <f>SUM(BK184:BK247)</f>
        <v>0</v>
      </c>
    </row>
    <row r="184" s="2" customFormat="1" ht="16.5" customHeight="1">
      <c r="A184" s="38"/>
      <c r="B184" s="39"/>
      <c r="C184" s="212" t="s">
        <v>419</v>
      </c>
      <c r="D184" s="212" t="s">
        <v>131</v>
      </c>
      <c r="E184" s="213" t="s">
        <v>592</v>
      </c>
      <c r="F184" s="214" t="s">
        <v>593</v>
      </c>
      <c r="G184" s="215" t="s">
        <v>488</v>
      </c>
      <c r="H184" s="216">
        <v>5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249</v>
      </c>
      <c r="AT184" s="223" t="s">
        <v>131</v>
      </c>
      <c r="AU184" s="223" t="s">
        <v>79</v>
      </c>
      <c r="AY184" s="17" t="s">
        <v>129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79</v>
      </c>
      <c r="BK184" s="224">
        <f>ROUND(I184*H184,2)</f>
        <v>0</v>
      </c>
      <c r="BL184" s="17" t="s">
        <v>249</v>
      </c>
      <c r="BM184" s="223" t="s">
        <v>594</v>
      </c>
    </row>
    <row r="185" s="2" customFormat="1">
      <c r="A185" s="38"/>
      <c r="B185" s="39"/>
      <c r="C185" s="40"/>
      <c r="D185" s="225" t="s">
        <v>138</v>
      </c>
      <c r="E185" s="40"/>
      <c r="F185" s="226" t="s">
        <v>593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138</v>
      </c>
      <c r="AU185" s="17" t="s">
        <v>79</v>
      </c>
    </row>
    <row r="186" s="2" customFormat="1" ht="16.5" customHeight="1">
      <c r="A186" s="38"/>
      <c r="B186" s="39"/>
      <c r="C186" s="212" t="s">
        <v>426</v>
      </c>
      <c r="D186" s="212" t="s">
        <v>131</v>
      </c>
      <c r="E186" s="213" t="s">
        <v>595</v>
      </c>
      <c r="F186" s="214" t="s">
        <v>596</v>
      </c>
      <c r="G186" s="215" t="s">
        <v>488</v>
      </c>
      <c r="H186" s="216">
        <v>6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43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249</v>
      </c>
      <c r="AT186" s="223" t="s">
        <v>131</v>
      </c>
      <c r="AU186" s="223" t="s">
        <v>79</v>
      </c>
      <c r="AY186" s="17" t="s">
        <v>129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79</v>
      </c>
      <c r="BK186" s="224">
        <f>ROUND(I186*H186,2)</f>
        <v>0</v>
      </c>
      <c r="BL186" s="17" t="s">
        <v>249</v>
      </c>
      <c r="BM186" s="223" t="s">
        <v>597</v>
      </c>
    </row>
    <row r="187" s="2" customFormat="1">
      <c r="A187" s="38"/>
      <c r="B187" s="39"/>
      <c r="C187" s="40"/>
      <c r="D187" s="225" t="s">
        <v>138</v>
      </c>
      <c r="E187" s="40"/>
      <c r="F187" s="226" t="s">
        <v>596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138</v>
      </c>
      <c r="AU187" s="17" t="s">
        <v>79</v>
      </c>
    </row>
    <row r="188" s="2" customFormat="1" ht="16.5" customHeight="1">
      <c r="A188" s="38"/>
      <c r="B188" s="39"/>
      <c r="C188" s="212" t="s">
        <v>434</v>
      </c>
      <c r="D188" s="212" t="s">
        <v>131</v>
      </c>
      <c r="E188" s="213" t="s">
        <v>598</v>
      </c>
      <c r="F188" s="214" t="s">
        <v>599</v>
      </c>
      <c r="G188" s="215" t="s">
        <v>488</v>
      </c>
      <c r="H188" s="216">
        <v>4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43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249</v>
      </c>
      <c r="AT188" s="223" t="s">
        <v>131</v>
      </c>
      <c r="AU188" s="223" t="s">
        <v>79</v>
      </c>
      <c r="AY188" s="17" t="s">
        <v>129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79</v>
      </c>
      <c r="BK188" s="224">
        <f>ROUND(I188*H188,2)</f>
        <v>0</v>
      </c>
      <c r="BL188" s="17" t="s">
        <v>249</v>
      </c>
      <c r="BM188" s="223" t="s">
        <v>600</v>
      </c>
    </row>
    <row r="189" s="2" customFormat="1">
      <c r="A189" s="38"/>
      <c r="B189" s="39"/>
      <c r="C189" s="40"/>
      <c r="D189" s="225" t="s">
        <v>138</v>
      </c>
      <c r="E189" s="40"/>
      <c r="F189" s="226" t="s">
        <v>599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138</v>
      </c>
      <c r="AU189" s="17" t="s">
        <v>79</v>
      </c>
    </row>
    <row r="190" s="2" customFormat="1" ht="16.5" customHeight="1">
      <c r="A190" s="38"/>
      <c r="B190" s="39"/>
      <c r="C190" s="212" t="s">
        <v>440</v>
      </c>
      <c r="D190" s="212" t="s">
        <v>131</v>
      </c>
      <c r="E190" s="213" t="s">
        <v>601</v>
      </c>
      <c r="F190" s="214" t="s">
        <v>602</v>
      </c>
      <c r="G190" s="215" t="s">
        <v>488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43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249</v>
      </c>
      <c r="AT190" s="223" t="s">
        <v>131</v>
      </c>
      <c r="AU190" s="223" t="s">
        <v>79</v>
      </c>
      <c r="AY190" s="17" t="s">
        <v>129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79</v>
      </c>
      <c r="BK190" s="224">
        <f>ROUND(I190*H190,2)</f>
        <v>0</v>
      </c>
      <c r="BL190" s="17" t="s">
        <v>249</v>
      </c>
      <c r="BM190" s="223" t="s">
        <v>603</v>
      </c>
    </row>
    <row r="191" s="2" customFormat="1">
      <c r="A191" s="38"/>
      <c r="B191" s="39"/>
      <c r="C191" s="40"/>
      <c r="D191" s="225" t="s">
        <v>138</v>
      </c>
      <c r="E191" s="40"/>
      <c r="F191" s="226" t="s">
        <v>602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138</v>
      </c>
      <c r="AU191" s="17" t="s">
        <v>79</v>
      </c>
    </row>
    <row r="192" s="2" customFormat="1" ht="16.5" customHeight="1">
      <c r="A192" s="38"/>
      <c r="B192" s="39"/>
      <c r="C192" s="212" t="s">
        <v>446</v>
      </c>
      <c r="D192" s="212" t="s">
        <v>131</v>
      </c>
      <c r="E192" s="213" t="s">
        <v>604</v>
      </c>
      <c r="F192" s="214" t="s">
        <v>605</v>
      </c>
      <c r="G192" s="215" t="s">
        <v>488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43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249</v>
      </c>
      <c r="AT192" s="223" t="s">
        <v>131</v>
      </c>
      <c r="AU192" s="223" t="s">
        <v>79</v>
      </c>
      <c r="AY192" s="17" t="s">
        <v>129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79</v>
      </c>
      <c r="BK192" s="224">
        <f>ROUND(I192*H192,2)</f>
        <v>0</v>
      </c>
      <c r="BL192" s="17" t="s">
        <v>249</v>
      </c>
      <c r="BM192" s="223" t="s">
        <v>606</v>
      </c>
    </row>
    <row r="193" s="2" customFormat="1">
      <c r="A193" s="38"/>
      <c r="B193" s="39"/>
      <c r="C193" s="40"/>
      <c r="D193" s="225" t="s">
        <v>138</v>
      </c>
      <c r="E193" s="40"/>
      <c r="F193" s="226" t="s">
        <v>605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138</v>
      </c>
      <c r="AU193" s="17" t="s">
        <v>79</v>
      </c>
    </row>
    <row r="194" s="2" customFormat="1" ht="16.5" customHeight="1">
      <c r="A194" s="38"/>
      <c r="B194" s="39"/>
      <c r="C194" s="212" t="s">
        <v>454</v>
      </c>
      <c r="D194" s="212" t="s">
        <v>131</v>
      </c>
      <c r="E194" s="213" t="s">
        <v>607</v>
      </c>
      <c r="F194" s="214" t="s">
        <v>608</v>
      </c>
      <c r="G194" s="215" t="s">
        <v>488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43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249</v>
      </c>
      <c r="AT194" s="223" t="s">
        <v>131</v>
      </c>
      <c r="AU194" s="223" t="s">
        <v>79</v>
      </c>
      <c r="AY194" s="17" t="s">
        <v>129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79</v>
      </c>
      <c r="BK194" s="224">
        <f>ROUND(I194*H194,2)</f>
        <v>0</v>
      </c>
      <c r="BL194" s="17" t="s">
        <v>249</v>
      </c>
      <c r="BM194" s="223" t="s">
        <v>609</v>
      </c>
    </row>
    <row r="195" s="2" customFormat="1">
      <c r="A195" s="38"/>
      <c r="B195" s="39"/>
      <c r="C195" s="40"/>
      <c r="D195" s="225" t="s">
        <v>138</v>
      </c>
      <c r="E195" s="40"/>
      <c r="F195" s="226" t="s">
        <v>608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138</v>
      </c>
      <c r="AU195" s="17" t="s">
        <v>79</v>
      </c>
    </row>
    <row r="196" s="2" customFormat="1" ht="21.75" customHeight="1">
      <c r="A196" s="38"/>
      <c r="B196" s="39"/>
      <c r="C196" s="212" t="s">
        <v>463</v>
      </c>
      <c r="D196" s="212" t="s">
        <v>131</v>
      </c>
      <c r="E196" s="213" t="s">
        <v>610</v>
      </c>
      <c r="F196" s="214" t="s">
        <v>611</v>
      </c>
      <c r="G196" s="215" t="s">
        <v>488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43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249</v>
      </c>
      <c r="AT196" s="223" t="s">
        <v>131</v>
      </c>
      <c r="AU196" s="223" t="s">
        <v>79</v>
      </c>
      <c r="AY196" s="17" t="s">
        <v>129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79</v>
      </c>
      <c r="BK196" s="224">
        <f>ROUND(I196*H196,2)</f>
        <v>0</v>
      </c>
      <c r="BL196" s="17" t="s">
        <v>249</v>
      </c>
      <c r="BM196" s="223" t="s">
        <v>612</v>
      </c>
    </row>
    <row r="197" s="2" customFormat="1">
      <c r="A197" s="38"/>
      <c r="B197" s="39"/>
      <c r="C197" s="40"/>
      <c r="D197" s="225" t="s">
        <v>138</v>
      </c>
      <c r="E197" s="40"/>
      <c r="F197" s="226" t="s">
        <v>611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138</v>
      </c>
      <c r="AU197" s="17" t="s">
        <v>79</v>
      </c>
    </row>
    <row r="198" s="2" customFormat="1" ht="21.75" customHeight="1">
      <c r="A198" s="38"/>
      <c r="B198" s="39"/>
      <c r="C198" s="212" t="s">
        <v>469</v>
      </c>
      <c r="D198" s="212" t="s">
        <v>131</v>
      </c>
      <c r="E198" s="213" t="s">
        <v>613</v>
      </c>
      <c r="F198" s="214" t="s">
        <v>614</v>
      </c>
      <c r="G198" s="215" t="s">
        <v>488</v>
      </c>
      <c r="H198" s="216">
        <v>4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43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249</v>
      </c>
      <c r="AT198" s="223" t="s">
        <v>131</v>
      </c>
      <c r="AU198" s="223" t="s">
        <v>79</v>
      </c>
      <c r="AY198" s="17" t="s">
        <v>129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79</v>
      </c>
      <c r="BK198" s="224">
        <f>ROUND(I198*H198,2)</f>
        <v>0</v>
      </c>
      <c r="BL198" s="17" t="s">
        <v>249</v>
      </c>
      <c r="BM198" s="223" t="s">
        <v>615</v>
      </c>
    </row>
    <row r="199" s="2" customFormat="1">
      <c r="A199" s="38"/>
      <c r="B199" s="39"/>
      <c r="C199" s="40"/>
      <c r="D199" s="225" t="s">
        <v>138</v>
      </c>
      <c r="E199" s="40"/>
      <c r="F199" s="226" t="s">
        <v>614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138</v>
      </c>
      <c r="AU199" s="17" t="s">
        <v>79</v>
      </c>
    </row>
    <row r="200" s="2" customFormat="1" ht="21.75" customHeight="1">
      <c r="A200" s="38"/>
      <c r="B200" s="39"/>
      <c r="C200" s="212" t="s">
        <v>548</v>
      </c>
      <c r="D200" s="212" t="s">
        <v>131</v>
      </c>
      <c r="E200" s="213" t="s">
        <v>613</v>
      </c>
      <c r="F200" s="214" t="s">
        <v>614</v>
      </c>
      <c r="G200" s="215" t="s">
        <v>488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43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249</v>
      </c>
      <c r="AT200" s="223" t="s">
        <v>131</v>
      </c>
      <c r="AU200" s="223" t="s">
        <v>79</v>
      </c>
      <c r="AY200" s="17" t="s">
        <v>129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79</v>
      </c>
      <c r="BK200" s="224">
        <f>ROUND(I200*H200,2)</f>
        <v>0</v>
      </c>
      <c r="BL200" s="17" t="s">
        <v>249</v>
      </c>
      <c r="BM200" s="223" t="s">
        <v>616</v>
      </c>
    </row>
    <row r="201" s="2" customFormat="1">
      <c r="A201" s="38"/>
      <c r="B201" s="39"/>
      <c r="C201" s="40"/>
      <c r="D201" s="225" t="s">
        <v>138</v>
      </c>
      <c r="E201" s="40"/>
      <c r="F201" s="226" t="s">
        <v>614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138</v>
      </c>
      <c r="AU201" s="17" t="s">
        <v>79</v>
      </c>
    </row>
    <row r="202" s="2" customFormat="1" ht="16.5" customHeight="1">
      <c r="A202" s="38"/>
      <c r="B202" s="39"/>
      <c r="C202" s="212" t="s">
        <v>617</v>
      </c>
      <c r="D202" s="212" t="s">
        <v>131</v>
      </c>
      <c r="E202" s="213" t="s">
        <v>618</v>
      </c>
      <c r="F202" s="214" t="s">
        <v>619</v>
      </c>
      <c r="G202" s="215" t="s">
        <v>488</v>
      </c>
      <c r="H202" s="216">
        <v>3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43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249</v>
      </c>
      <c r="AT202" s="223" t="s">
        <v>131</v>
      </c>
      <c r="AU202" s="223" t="s">
        <v>79</v>
      </c>
      <c r="AY202" s="17" t="s">
        <v>129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79</v>
      </c>
      <c r="BK202" s="224">
        <f>ROUND(I202*H202,2)</f>
        <v>0</v>
      </c>
      <c r="BL202" s="17" t="s">
        <v>249</v>
      </c>
      <c r="BM202" s="223" t="s">
        <v>620</v>
      </c>
    </row>
    <row r="203" s="2" customFormat="1">
      <c r="A203" s="38"/>
      <c r="B203" s="39"/>
      <c r="C203" s="40"/>
      <c r="D203" s="225" t="s">
        <v>138</v>
      </c>
      <c r="E203" s="40"/>
      <c r="F203" s="226" t="s">
        <v>619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138</v>
      </c>
      <c r="AU203" s="17" t="s">
        <v>79</v>
      </c>
    </row>
    <row r="204" s="2" customFormat="1" ht="16.5" customHeight="1">
      <c r="A204" s="38"/>
      <c r="B204" s="39"/>
      <c r="C204" s="212" t="s">
        <v>551</v>
      </c>
      <c r="D204" s="212" t="s">
        <v>131</v>
      </c>
      <c r="E204" s="213" t="s">
        <v>618</v>
      </c>
      <c r="F204" s="214" t="s">
        <v>619</v>
      </c>
      <c r="G204" s="215" t="s">
        <v>488</v>
      </c>
      <c r="H204" s="216">
        <v>3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43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249</v>
      </c>
      <c r="AT204" s="223" t="s">
        <v>131</v>
      </c>
      <c r="AU204" s="223" t="s">
        <v>79</v>
      </c>
      <c r="AY204" s="17" t="s">
        <v>129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79</v>
      </c>
      <c r="BK204" s="224">
        <f>ROUND(I204*H204,2)</f>
        <v>0</v>
      </c>
      <c r="BL204" s="17" t="s">
        <v>249</v>
      </c>
      <c r="BM204" s="223" t="s">
        <v>621</v>
      </c>
    </row>
    <row r="205" s="2" customFormat="1">
      <c r="A205" s="38"/>
      <c r="B205" s="39"/>
      <c r="C205" s="40"/>
      <c r="D205" s="225" t="s">
        <v>138</v>
      </c>
      <c r="E205" s="40"/>
      <c r="F205" s="226" t="s">
        <v>619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138</v>
      </c>
      <c r="AU205" s="17" t="s">
        <v>79</v>
      </c>
    </row>
    <row r="206" s="2" customFormat="1" ht="16.5" customHeight="1">
      <c r="A206" s="38"/>
      <c r="B206" s="39"/>
      <c r="C206" s="212" t="s">
        <v>622</v>
      </c>
      <c r="D206" s="212" t="s">
        <v>131</v>
      </c>
      <c r="E206" s="213" t="s">
        <v>618</v>
      </c>
      <c r="F206" s="214" t="s">
        <v>619</v>
      </c>
      <c r="G206" s="215" t="s">
        <v>488</v>
      </c>
      <c r="H206" s="216">
        <v>3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43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249</v>
      </c>
      <c r="AT206" s="223" t="s">
        <v>131</v>
      </c>
      <c r="AU206" s="223" t="s">
        <v>79</v>
      </c>
      <c r="AY206" s="17" t="s">
        <v>129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79</v>
      </c>
      <c r="BK206" s="224">
        <f>ROUND(I206*H206,2)</f>
        <v>0</v>
      </c>
      <c r="BL206" s="17" t="s">
        <v>249</v>
      </c>
      <c r="BM206" s="223" t="s">
        <v>623</v>
      </c>
    </row>
    <row r="207" s="2" customFormat="1">
      <c r="A207" s="38"/>
      <c r="B207" s="39"/>
      <c r="C207" s="40"/>
      <c r="D207" s="225" t="s">
        <v>138</v>
      </c>
      <c r="E207" s="40"/>
      <c r="F207" s="226" t="s">
        <v>619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138</v>
      </c>
      <c r="AU207" s="17" t="s">
        <v>79</v>
      </c>
    </row>
    <row r="208" s="2" customFormat="1" ht="16.5" customHeight="1">
      <c r="A208" s="38"/>
      <c r="B208" s="39"/>
      <c r="C208" s="212" t="s">
        <v>554</v>
      </c>
      <c r="D208" s="212" t="s">
        <v>131</v>
      </c>
      <c r="E208" s="213" t="s">
        <v>618</v>
      </c>
      <c r="F208" s="214" t="s">
        <v>619</v>
      </c>
      <c r="G208" s="215" t="s">
        <v>488</v>
      </c>
      <c r="H208" s="216">
        <v>12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43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249</v>
      </c>
      <c r="AT208" s="223" t="s">
        <v>131</v>
      </c>
      <c r="AU208" s="223" t="s">
        <v>79</v>
      </c>
      <c r="AY208" s="17" t="s">
        <v>129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79</v>
      </c>
      <c r="BK208" s="224">
        <f>ROUND(I208*H208,2)</f>
        <v>0</v>
      </c>
      <c r="BL208" s="17" t="s">
        <v>249</v>
      </c>
      <c r="BM208" s="223" t="s">
        <v>624</v>
      </c>
    </row>
    <row r="209" s="2" customFormat="1">
      <c r="A209" s="38"/>
      <c r="B209" s="39"/>
      <c r="C209" s="40"/>
      <c r="D209" s="225" t="s">
        <v>138</v>
      </c>
      <c r="E209" s="40"/>
      <c r="F209" s="226" t="s">
        <v>619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138</v>
      </c>
      <c r="AU209" s="17" t="s">
        <v>79</v>
      </c>
    </row>
    <row r="210" s="2" customFormat="1" ht="16.5" customHeight="1">
      <c r="A210" s="38"/>
      <c r="B210" s="39"/>
      <c r="C210" s="212" t="s">
        <v>625</v>
      </c>
      <c r="D210" s="212" t="s">
        <v>131</v>
      </c>
      <c r="E210" s="213" t="s">
        <v>626</v>
      </c>
      <c r="F210" s="214" t="s">
        <v>627</v>
      </c>
      <c r="G210" s="215" t="s">
        <v>147</v>
      </c>
      <c r="H210" s="216">
        <v>2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43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249</v>
      </c>
      <c r="AT210" s="223" t="s">
        <v>131</v>
      </c>
      <c r="AU210" s="223" t="s">
        <v>79</v>
      </c>
      <c r="AY210" s="17" t="s">
        <v>129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79</v>
      </c>
      <c r="BK210" s="224">
        <f>ROUND(I210*H210,2)</f>
        <v>0</v>
      </c>
      <c r="BL210" s="17" t="s">
        <v>249</v>
      </c>
      <c r="BM210" s="223" t="s">
        <v>628</v>
      </c>
    </row>
    <row r="211" s="2" customFormat="1">
      <c r="A211" s="38"/>
      <c r="B211" s="39"/>
      <c r="C211" s="40"/>
      <c r="D211" s="225" t="s">
        <v>138</v>
      </c>
      <c r="E211" s="40"/>
      <c r="F211" s="226" t="s">
        <v>627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138</v>
      </c>
      <c r="AU211" s="17" t="s">
        <v>79</v>
      </c>
    </row>
    <row r="212" s="2" customFormat="1" ht="21.75" customHeight="1">
      <c r="A212" s="38"/>
      <c r="B212" s="39"/>
      <c r="C212" s="212" t="s">
        <v>557</v>
      </c>
      <c r="D212" s="212" t="s">
        <v>131</v>
      </c>
      <c r="E212" s="213" t="s">
        <v>629</v>
      </c>
      <c r="F212" s="214" t="s">
        <v>630</v>
      </c>
      <c r="G212" s="215" t="s">
        <v>488</v>
      </c>
      <c r="H212" s="216">
        <v>8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43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249</v>
      </c>
      <c r="AT212" s="223" t="s">
        <v>131</v>
      </c>
      <c r="AU212" s="223" t="s">
        <v>79</v>
      </c>
      <c r="AY212" s="17" t="s">
        <v>129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79</v>
      </c>
      <c r="BK212" s="224">
        <f>ROUND(I212*H212,2)</f>
        <v>0</v>
      </c>
      <c r="BL212" s="17" t="s">
        <v>249</v>
      </c>
      <c r="BM212" s="223" t="s">
        <v>631</v>
      </c>
    </row>
    <row r="213" s="2" customFormat="1">
      <c r="A213" s="38"/>
      <c r="B213" s="39"/>
      <c r="C213" s="40"/>
      <c r="D213" s="225" t="s">
        <v>138</v>
      </c>
      <c r="E213" s="40"/>
      <c r="F213" s="226" t="s">
        <v>630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138</v>
      </c>
      <c r="AU213" s="17" t="s">
        <v>79</v>
      </c>
    </row>
    <row r="214" s="2" customFormat="1" ht="21.75" customHeight="1">
      <c r="A214" s="38"/>
      <c r="B214" s="39"/>
      <c r="C214" s="212" t="s">
        <v>632</v>
      </c>
      <c r="D214" s="212" t="s">
        <v>131</v>
      </c>
      <c r="E214" s="213" t="s">
        <v>633</v>
      </c>
      <c r="F214" s="214" t="s">
        <v>634</v>
      </c>
      <c r="G214" s="215" t="s">
        <v>488</v>
      </c>
      <c r="H214" s="216">
        <v>8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43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249</v>
      </c>
      <c r="AT214" s="223" t="s">
        <v>131</v>
      </c>
      <c r="AU214" s="223" t="s">
        <v>79</v>
      </c>
      <c r="AY214" s="17" t="s">
        <v>129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79</v>
      </c>
      <c r="BK214" s="224">
        <f>ROUND(I214*H214,2)</f>
        <v>0</v>
      </c>
      <c r="BL214" s="17" t="s">
        <v>249</v>
      </c>
      <c r="BM214" s="223" t="s">
        <v>635</v>
      </c>
    </row>
    <row r="215" s="2" customFormat="1">
      <c r="A215" s="38"/>
      <c r="B215" s="39"/>
      <c r="C215" s="40"/>
      <c r="D215" s="225" t="s">
        <v>138</v>
      </c>
      <c r="E215" s="40"/>
      <c r="F215" s="226" t="s">
        <v>634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138</v>
      </c>
      <c r="AU215" s="17" t="s">
        <v>79</v>
      </c>
    </row>
    <row r="216" s="2" customFormat="1" ht="21.75" customHeight="1">
      <c r="A216" s="38"/>
      <c r="B216" s="39"/>
      <c r="C216" s="212" t="s">
        <v>560</v>
      </c>
      <c r="D216" s="212" t="s">
        <v>131</v>
      </c>
      <c r="E216" s="213" t="s">
        <v>636</v>
      </c>
      <c r="F216" s="214" t="s">
        <v>637</v>
      </c>
      <c r="G216" s="215" t="s">
        <v>488</v>
      </c>
      <c r="H216" s="216">
        <v>24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43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249</v>
      </c>
      <c r="AT216" s="223" t="s">
        <v>131</v>
      </c>
      <c r="AU216" s="223" t="s">
        <v>79</v>
      </c>
      <c r="AY216" s="17" t="s">
        <v>129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79</v>
      </c>
      <c r="BK216" s="224">
        <f>ROUND(I216*H216,2)</f>
        <v>0</v>
      </c>
      <c r="BL216" s="17" t="s">
        <v>249</v>
      </c>
      <c r="BM216" s="223" t="s">
        <v>638</v>
      </c>
    </row>
    <row r="217" s="2" customFormat="1">
      <c r="A217" s="38"/>
      <c r="B217" s="39"/>
      <c r="C217" s="40"/>
      <c r="D217" s="225" t="s">
        <v>138</v>
      </c>
      <c r="E217" s="40"/>
      <c r="F217" s="226" t="s">
        <v>637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138</v>
      </c>
      <c r="AU217" s="17" t="s">
        <v>79</v>
      </c>
    </row>
    <row r="218" s="2" customFormat="1" ht="16.5" customHeight="1">
      <c r="A218" s="38"/>
      <c r="B218" s="39"/>
      <c r="C218" s="212" t="s">
        <v>639</v>
      </c>
      <c r="D218" s="212" t="s">
        <v>131</v>
      </c>
      <c r="E218" s="213" t="s">
        <v>640</v>
      </c>
      <c r="F218" s="214" t="s">
        <v>641</v>
      </c>
      <c r="G218" s="215" t="s">
        <v>488</v>
      </c>
      <c r="H218" s="216">
        <v>4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43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249</v>
      </c>
      <c r="AT218" s="223" t="s">
        <v>131</v>
      </c>
      <c r="AU218" s="223" t="s">
        <v>79</v>
      </c>
      <c r="AY218" s="17" t="s">
        <v>129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79</v>
      </c>
      <c r="BK218" s="224">
        <f>ROUND(I218*H218,2)</f>
        <v>0</v>
      </c>
      <c r="BL218" s="17" t="s">
        <v>249</v>
      </c>
      <c r="BM218" s="223" t="s">
        <v>642</v>
      </c>
    </row>
    <row r="219" s="2" customFormat="1">
      <c r="A219" s="38"/>
      <c r="B219" s="39"/>
      <c r="C219" s="40"/>
      <c r="D219" s="225" t="s">
        <v>138</v>
      </c>
      <c r="E219" s="40"/>
      <c r="F219" s="226" t="s">
        <v>641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138</v>
      </c>
      <c r="AU219" s="17" t="s">
        <v>79</v>
      </c>
    </row>
    <row r="220" s="2" customFormat="1" ht="16.5" customHeight="1">
      <c r="A220" s="38"/>
      <c r="B220" s="39"/>
      <c r="C220" s="212" t="s">
        <v>563</v>
      </c>
      <c r="D220" s="212" t="s">
        <v>131</v>
      </c>
      <c r="E220" s="213" t="s">
        <v>643</v>
      </c>
      <c r="F220" s="214" t="s">
        <v>644</v>
      </c>
      <c r="G220" s="215" t="s">
        <v>488</v>
      </c>
      <c r="H220" s="216">
        <v>32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43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249</v>
      </c>
      <c r="AT220" s="223" t="s">
        <v>131</v>
      </c>
      <c r="AU220" s="223" t="s">
        <v>79</v>
      </c>
      <c r="AY220" s="17" t="s">
        <v>129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79</v>
      </c>
      <c r="BK220" s="224">
        <f>ROUND(I220*H220,2)</f>
        <v>0</v>
      </c>
      <c r="BL220" s="17" t="s">
        <v>249</v>
      </c>
      <c r="BM220" s="223" t="s">
        <v>645</v>
      </c>
    </row>
    <row r="221" s="2" customFormat="1">
      <c r="A221" s="38"/>
      <c r="B221" s="39"/>
      <c r="C221" s="40"/>
      <c r="D221" s="225" t="s">
        <v>138</v>
      </c>
      <c r="E221" s="40"/>
      <c r="F221" s="226" t="s">
        <v>644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138</v>
      </c>
      <c r="AU221" s="17" t="s">
        <v>79</v>
      </c>
    </row>
    <row r="222" s="2" customFormat="1" ht="21.75" customHeight="1">
      <c r="A222" s="38"/>
      <c r="B222" s="39"/>
      <c r="C222" s="212" t="s">
        <v>646</v>
      </c>
      <c r="D222" s="212" t="s">
        <v>131</v>
      </c>
      <c r="E222" s="213" t="s">
        <v>647</v>
      </c>
      <c r="F222" s="214" t="s">
        <v>648</v>
      </c>
      <c r="G222" s="215" t="s">
        <v>488</v>
      </c>
      <c r="H222" s="216">
        <v>18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43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249</v>
      </c>
      <c r="AT222" s="223" t="s">
        <v>131</v>
      </c>
      <c r="AU222" s="223" t="s">
        <v>79</v>
      </c>
      <c r="AY222" s="17" t="s">
        <v>129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79</v>
      </c>
      <c r="BK222" s="224">
        <f>ROUND(I222*H222,2)</f>
        <v>0</v>
      </c>
      <c r="BL222" s="17" t="s">
        <v>249</v>
      </c>
      <c r="BM222" s="223" t="s">
        <v>649</v>
      </c>
    </row>
    <row r="223" s="2" customFormat="1">
      <c r="A223" s="38"/>
      <c r="B223" s="39"/>
      <c r="C223" s="40"/>
      <c r="D223" s="225" t="s">
        <v>138</v>
      </c>
      <c r="E223" s="40"/>
      <c r="F223" s="226" t="s">
        <v>648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138</v>
      </c>
      <c r="AU223" s="17" t="s">
        <v>79</v>
      </c>
    </row>
    <row r="224" s="2" customFormat="1" ht="16.5" customHeight="1">
      <c r="A224" s="38"/>
      <c r="B224" s="39"/>
      <c r="C224" s="212" t="s">
        <v>576</v>
      </c>
      <c r="D224" s="212" t="s">
        <v>131</v>
      </c>
      <c r="E224" s="213" t="s">
        <v>650</v>
      </c>
      <c r="F224" s="214" t="s">
        <v>651</v>
      </c>
      <c r="G224" s="215" t="s">
        <v>488</v>
      </c>
      <c r="H224" s="216">
        <v>5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43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249</v>
      </c>
      <c r="AT224" s="223" t="s">
        <v>131</v>
      </c>
      <c r="AU224" s="223" t="s">
        <v>79</v>
      </c>
      <c r="AY224" s="17" t="s">
        <v>129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79</v>
      </c>
      <c r="BK224" s="224">
        <f>ROUND(I224*H224,2)</f>
        <v>0</v>
      </c>
      <c r="BL224" s="17" t="s">
        <v>249</v>
      </c>
      <c r="BM224" s="223" t="s">
        <v>652</v>
      </c>
    </row>
    <row r="225" s="2" customFormat="1">
      <c r="A225" s="38"/>
      <c r="B225" s="39"/>
      <c r="C225" s="40"/>
      <c r="D225" s="225" t="s">
        <v>138</v>
      </c>
      <c r="E225" s="40"/>
      <c r="F225" s="226" t="s">
        <v>651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138</v>
      </c>
      <c r="AU225" s="17" t="s">
        <v>79</v>
      </c>
    </row>
    <row r="226" s="2" customFormat="1" ht="16.5" customHeight="1">
      <c r="A226" s="38"/>
      <c r="B226" s="39"/>
      <c r="C226" s="212" t="s">
        <v>653</v>
      </c>
      <c r="D226" s="212" t="s">
        <v>131</v>
      </c>
      <c r="E226" s="213" t="s">
        <v>654</v>
      </c>
      <c r="F226" s="214" t="s">
        <v>655</v>
      </c>
      <c r="G226" s="215" t="s">
        <v>488</v>
      </c>
      <c r="H226" s="216">
        <v>30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43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249</v>
      </c>
      <c r="AT226" s="223" t="s">
        <v>131</v>
      </c>
      <c r="AU226" s="223" t="s">
        <v>79</v>
      </c>
      <c r="AY226" s="17" t="s">
        <v>129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79</v>
      </c>
      <c r="BK226" s="224">
        <f>ROUND(I226*H226,2)</f>
        <v>0</v>
      </c>
      <c r="BL226" s="17" t="s">
        <v>249</v>
      </c>
      <c r="BM226" s="223" t="s">
        <v>656</v>
      </c>
    </row>
    <row r="227" s="2" customFormat="1">
      <c r="A227" s="38"/>
      <c r="B227" s="39"/>
      <c r="C227" s="40"/>
      <c r="D227" s="225" t="s">
        <v>138</v>
      </c>
      <c r="E227" s="40"/>
      <c r="F227" s="226" t="s">
        <v>655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138</v>
      </c>
      <c r="AU227" s="17" t="s">
        <v>79</v>
      </c>
    </row>
    <row r="228" s="2" customFormat="1" ht="21.75" customHeight="1">
      <c r="A228" s="38"/>
      <c r="B228" s="39"/>
      <c r="C228" s="212" t="s">
        <v>579</v>
      </c>
      <c r="D228" s="212" t="s">
        <v>131</v>
      </c>
      <c r="E228" s="213" t="s">
        <v>657</v>
      </c>
      <c r="F228" s="214" t="s">
        <v>658</v>
      </c>
      <c r="G228" s="215" t="s">
        <v>147</v>
      </c>
      <c r="H228" s="216">
        <v>250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43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249</v>
      </c>
      <c r="AT228" s="223" t="s">
        <v>131</v>
      </c>
      <c r="AU228" s="223" t="s">
        <v>79</v>
      </c>
      <c r="AY228" s="17" t="s">
        <v>129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79</v>
      </c>
      <c r="BK228" s="224">
        <f>ROUND(I228*H228,2)</f>
        <v>0</v>
      </c>
      <c r="BL228" s="17" t="s">
        <v>249</v>
      </c>
      <c r="BM228" s="223" t="s">
        <v>659</v>
      </c>
    </row>
    <row r="229" s="2" customFormat="1">
      <c r="A229" s="38"/>
      <c r="B229" s="39"/>
      <c r="C229" s="40"/>
      <c r="D229" s="225" t="s">
        <v>138</v>
      </c>
      <c r="E229" s="40"/>
      <c r="F229" s="226" t="s">
        <v>658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138</v>
      </c>
      <c r="AU229" s="17" t="s">
        <v>79</v>
      </c>
    </row>
    <row r="230" s="2" customFormat="1" ht="21.75" customHeight="1">
      <c r="A230" s="38"/>
      <c r="B230" s="39"/>
      <c r="C230" s="212" t="s">
        <v>660</v>
      </c>
      <c r="D230" s="212" t="s">
        <v>131</v>
      </c>
      <c r="E230" s="213" t="s">
        <v>661</v>
      </c>
      <c r="F230" s="214" t="s">
        <v>662</v>
      </c>
      <c r="G230" s="215" t="s">
        <v>147</v>
      </c>
      <c r="H230" s="216">
        <v>250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43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249</v>
      </c>
      <c r="AT230" s="223" t="s">
        <v>131</v>
      </c>
      <c r="AU230" s="223" t="s">
        <v>79</v>
      </c>
      <c r="AY230" s="17" t="s">
        <v>129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79</v>
      </c>
      <c r="BK230" s="224">
        <f>ROUND(I230*H230,2)</f>
        <v>0</v>
      </c>
      <c r="BL230" s="17" t="s">
        <v>249</v>
      </c>
      <c r="BM230" s="223" t="s">
        <v>663</v>
      </c>
    </row>
    <row r="231" s="2" customFormat="1">
      <c r="A231" s="38"/>
      <c r="B231" s="39"/>
      <c r="C231" s="40"/>
      <c r="D231" s="225" t="s">
        <v>138</v>
      </c>
      <c r="E231" s="40"/>
      <c r="F231" s="226" t="s">
        <v>662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138</v>
      </c>
      <c r="AU231" s="17" t="s">
        <v>79</v>
      </c>
    </row>
    <row r="232" s="2" customFormat="1" ht="21.75" customHeight="1">
      <c r="A232" s="38"/>
      <c r="B232" s="39"/>
      <c r="C232" s="212" t="s">
        <v>582</v>
      </c>
      <c r="D232" s="212" t="s">
        <v>131</v>
      </c>
      <c r="E232" s="213" t="s">
        <v>664</v>
      </c>
      <c r="F232" s="214" t="s">
        <v>665</v>
      </c>
      <c r="G232" s="215" t="s">
        <v>147</v>
      </c>
      <c r="H232" s="216">
        <v>280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43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249</v>
      </c>
      <c r="AT232" s="223" t="s">
        <v>131</v>
      </c>
      <c r="AU232" s="223" t="s">
        <v>79</v>
      </c>
      <c r="AY232" s="17" t="s">
        <v>129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79</v>
      </c>
      <c r="BK232" s="224">
        <f>ROUND(I232*H232,2)</f>
        <v>0</v>
      </c>
      <c r="BL232" s="17" t="s">
        <v>249</v>
      </c>
      <c r="BM232" s="223" t="s">
        <v>666</v>
      </c>
    </row>
    <row r="233" s="2" customFormat="1">
      <c r="A233" s="38"/>
      <c r="B233" s="39"/>
      <c r="C233" s="40"/>
      <c r="D233" s="225" t="s">
        <v>138</v>
      </c>
      <c r="E233" s="40"/>
      <c r="F233" s="226" t="s">
        <v>665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138</v>
      </c>
      <c r="AU233" s="17" t="s">
        <v>79</v>
      </c>
    </row>
    <row r="234" s="2" customFormat="1" ht="16.5" customHeight="1">
      <c r="A234" s="38"/>
      <c r="B234" s="39"/>
      <c r="C234" s="212" t="s">
        <v>667</v>
      </c>
      <c r="D234" s="212" t="s">
        <v>131</v>
      </c>
      <c r="E234" s="213" t="s">
        <v>668</v>
      </c>
      <c r="F234" s="214" t="s">
        <v>669</v>
      </c>
      <c r="G234" s="215" t="s">
        <v>147</v>
      </c>
      <c r="H234" s="216">
        <v>60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43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249</v>
      </c>
      <c r="AT234" s="223" t="s">
        <v>131</v>
      </c>
      <c r="AU234" s="223" t="s">
        <v>79</v>
      </c>
      <c r="AY234" s="17" t="s">
        <v>129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79</v>
      </c>
      <c r="BK234" s="224">
        <f>ROUND(I234*H234,2)</f>
        <v>0</v>
      </c>
      <c r="BL234" s="17" t="s">
        <v>249</v>
      </c>
      <c r="BM234" s="223" t="s">
        <v>670</v>
      </c>
    </row>
    <row r="235" s="2" customFormat="1">
      <c r="A235" s="38"/>
      <c r="B235" s="39"/>
      <c r="C235" s="40"/>
      <c r="D235" s="225" t="s">
        <v>138</v>
      </c>
      <c r="E235" s="40"/>
      <c r="F235" s="226" t="s">
        <v>669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138</v>
      </c>
      <c r="AU235" s="17" t="s">
        <v>79</v>
      </c>
    </row>
    <row r="236" s="2" customFormat="1" ht="16.5" customHeight="1">
      <c r="A236" s="38"/>
      <c r="B236" s="39"/>
      <c r="C236" s="212" t="s">
        <v>585</v>
      </c>
      <c r="D236" s="212" t="s">
        <v>131</v>
      </c>
      <c r="E236" s="213" t="s">
        <v>668</v>
      </c>
      <c r="F236" s="214" t="s">
        <v>669</v>
      </c>
      <c r="G236" s="215" t="s">
        <v>147</v>
      </c>
      <c r="H236" s="216">
        <v>50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43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249</v>
      </c>
      <c r="AT236" s="223" t="s">
        <v>131</v>
      </c>
      <c r="AU236" s="223" t="s">
        <v>79</v>
      </c>
      <c r="AY236" s="17" t="s">
        <v>129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79</v>
      </c>
      <c r="BK236" s="224">
        <f>ROUND(I236*H236,2)</f>
        <v>0</v>
      </c>
      <c r="BL236" s="17" t="s">
        <v>249</v>
      </c>
      <c r="BM236" s="223" t="s">
        <v>671</v>
      </c>
    </row>
    <row r="237" s="2" customFormat="1">
      <c r="A237" s="38"/>
      <c r="B237" s="39"/>
      <c r="C237" s="40"/>
      <c r="D237" s="225" t="s">
        <v>138</v>
      </c>
      <c r="E237" s="40"/>
      <c r="F237" s="226" t="s">
        <v>669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138</v>
      </c>
      <c r="AU237" s="17" t="s">
        <v>79</v>
      </c>
    </row>
    <row r="238" s="2" customFormat="1" ht="16.5" customHeight="1">
      <c r="A238" s="38"/>
      <c r="B238" s="39"/>
      <c r="C238" s="212" t="s">
        <v>672</v>
      </c>
      <c r="D238" s="212" t="s">
        <v>131</v>
      </c>
      <c r="E238" s="213" t="s">
        <v>668</v>
      </c>
      <c r="F238" s="214" t="s">
        <v>669</v>
      </c>
      <c r="G238" s="215" t="s">
        <v>147</v>
      </c>
      <c r="H238" s="216">
        <v>50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43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249</v>
      </c>
      <c r="AT238" s="223" t="s">
        <v>131</v>
      </c>
      <c r="AU238" s="223" t="s">
        <v>79</v>
      </c>
      <c r="AY238" s="17" t="s">
        <v>129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79</v>
      </c>
      <c r="BK238" s="224">
        <f>ROUND(I238*H238,2)</f>
        <v>0</v>
      </c>
      <c r="BL238" s="17" t="s">
        <v>249</v>
      </c>
      <c r="BM238" s="223" t="s">
        <v>673</v>
      </c>
    </row>
    <row r="239" s="2" customFormat="1">
      <c r="A239" s="38"/>
      <c r="B239" s="39"/>
      <c r="C239" s="40"/>
      <c r="D239" s="225" t="s">
        <v>138</v>
      </c>
      <c r="E239" s="40"/>
      <c r="F239" s="226" t="s">
        <v>669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138</v>
      </c>
      <c r="AU239" s="17" t="s">
        <v>79</v>
      </c>
    </row>
    <row r="240" s="2" customFormat="1" ht="16.5" customHeight="1">
      <c r="A240" s="38"/>
      <c r="B240" s="39"/>
      <c r="C240" s="212" t="s">
        <v>586</v>
      </c>
      <c r="D240" s="212" t="s">
        <v>131</v>
      </c>
      <c r="E240" s="213" t="s">
        <v>674</v>
      </c>
      <c r="F240" s="214" t="s">
        <v>675</v>
      </c>
      <c r="G240" s="215" t="s">
        <v>147</v>
      </c>
      <c r="H240" s="216">
        <v>250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43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249</v>
      </c>
      <c r="AT240" s="223" t="s">
        <v>131</v>
      </c>
      <c r="AU240" s="223" t="s">
        <v>79</v>
      </c>
      <c r="AY240" s="17" t="s">
        <v>129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79</v>
      </c>
      <c r="BK240" s="224">
        <f>ROUND(I240*H240,2)</f>
        <v>0</v>
      </c>
      <c r="BL240" s="17" t="s">
        <v>249</v>
      </c>
      <c r="BM240" s="223" t="s">
        <v>676</v>
      </c>
    </row>
    <row r="241" s="2" customFormat="1">
      <c r="A241" s="38"/>
      <c r="B241" s="39"/>
      <c r="C241" s="40"/>
      <c r="D241" s="225" t="s">
        <v>138</v>
      </c>
      <c r="E241" s="40"/>
      <c r="F241" s="226" t="s">
        <v>675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138</v>
      </c>
      <c r="AU241" s="17" t="s">
        <v>79</v>
      </c>
    </row>
    <row r="242" s="2" customFormat="1" ht="16.5" customHeight="1">
      <c r="A242" s="38"/>
      <c r="B242" s="39"/>
      <c r="C242" s="212" t="s">
        <v>677</v>
      </c>
      <c r="D242" s="212" t="s">
        <v>131</v>
      </c>
      <c r="E242" s="213" t="s">
        <v>678</v>
      </c>
      <c r="F242" s="214" t="s">
        <v>679</v>
      </c>
      <c r="G242" s="215" t="s">
        <v>147</v>
      </c>
      <c r="H242" s="216">
        <v>400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43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249</v>
      </c>
      <c r="AT242" s="223" t="s">
        <v>131</v>
      </c>
      <c r="AU242" s="223" t="s">
        <v>79</v>
      </c>
      <c r="AY242" s="17" t="s">
        <v>129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79</v>
      </c>
      <c r="BK242" s="224">
        <f>ROUND(I242*H242,2)</f>
        <v>0</v>
      </c>
      <c r="BL242" s="17" t="s">
        <v>249</v>
      </c>
      <c r="BM242" s="223" t="s">
        <v>680</v>
      </c>
    </row>
    <row r="243" s="2" customFormat="1">
      <c r="A243" s="38"/>
      <c r="B243" s="39"/>
      <c r="C243" s="40"/>
      <c r="D243" s="225" t="s">
        <v>138</v>
      </c>
      <c r="E243" s="40"/>
      <c r="F243" s="226" t="s">
        <v>679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138</v>
      </c>
      <c r="AU243" s="17" t="s">
        <v>79</v>
      </c>
    </row>
    <row r="244" s="2" customFormat="1" ht="16.5" customHeight="1">
      <c r="A244" s="38"/>
      <c r="B244" s="39"/>
      <c r="C244" s="212" t="s">
        <v>587</v>
      </c>
      <c r="D244" s="212" t="s">
        <v>131</v>
      </c>
      <c r="E244" s="213" t="s">
        <v>678</v>
      </c>
      <c r="F244" s="214" t="s">
        <v>679</v>
      </c>
      <c r="G244" s="215" t="s">
        <v>147</v>
      </c>
      <c r="H244" s="216">
        <v>500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43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249</v>
      </c>
      <c r="AT244" s="223" t="s">
        <v>131</v>
      </c>
      <c r="AU244" s="223" t="s">
        <v>79</v>
      </c>
      <c r="AY244" s="17" t="s">
        <v>129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79</v>
      </c>
      <c r="BK244" s="224">
        <f>ROUND(I244*H244,2)</f>
        <v>0</v>
      </c>
      <c r="BL244" s="17" t="s">
        <v>249</v>
      </c>
      <c r="BM244" s="223" t="s">
        <v>681</v>
      </c>
    </row>
    <row r="245" s="2" customFormat="1">
      <c r="A245" s="38"/>
      <c r="B245" s="39"/>
      <c r="C245" s="40"/>
      <c r="D245" s="225" t="s">
        <v>138</v>
      </c>
      <c r="E245" s="40"/>
      <c r="F245" s="226" t="s">
        <v>679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138</v>
      </c>
      <c r="AU245" s="17" t="s">
        <v>79</v>
      </c>
    </row>
    <row r="246" s="2" customFormat="1" ht="16.5" customHeight="1">
      <c r="A246" s="38"/>
      <c r="B246" s="39"/>
      <c r="C246" s="212" t="s">
        <v>682</v>
      </c>
      <c r="D246" s="212" t="s">
        <v>131</v>
      </c>
      <c r="E246" s="213" t="s">
        <v>683</v>
      </c>
      <c r="F246" s="214" t="s">
        <v>684</v>
      </c>
      <c r="G246" s="215" t="s">
        <v>507</v>
      </c>
      <c r="H246" s="216">
        <v>1</v>
      </c>
      <c r="I246" s="217"/>
      <c r="J246" s="218">
        <f>ROUND(I246*H246,2)</f>
        <v>0</v>
      </c>
      <c r="K246" s="214" t="s">
        <v>19</v>
      </c>
      <c r="L246" s="44"/>
      <c r="M246" s="219" t="s">
        <v>19</v>
      </c>
      <c r="N246" s="220" t="s">
        <v>43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249</v>
      </c>
      <c r="AT246" s="223" t="s">
        <v>131</v>
      </c>
      <c r="AU246" s="223" t="s">
        <v>79</v>
      </c>
      <c r="AY246" s="17" t="s">
        <v>129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79</v>
      </c>
      <c r="BK246" s="224">
        <f>ROUND(I246*H246,2)</f>
        <v>0</v>
      </c>
      <c r="BL246" s="17" t="s">
        <v>249</v>
      </c>
      <c r="BM246" s="223" t="s">
        <v>685</v>
      </c>
    </row>
    <row r="247" s="2" customFormat="1">
      <c r="A247" s="38"/>
      <c r="B247" s="39"/>
      <c r="C247" s="40"/>
      <c r="D247" s="225" t="s">
        <v>138</v>
      </c>
      <c r="E247" s="40"/>
      <c r="F247" s="226" t="s">
        <v>686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138</v>
      </c>
      <c r="AU247" s="17" t="s">
        <v>79</v>
      </c>
    </row>
    <row r="248" s="12" customFormat="1" ht="25.92" customHeight="1">
      <c r="A248" s="12"/>
      <c r="B248" s="196"/>
      <c r="C248" s="197"/>
      <c r="D248" s="198" t="s">
        <v>71</v>
      </c>
      <c r="E248" s="199" t="s">
        <v>687</v>
      </c>
      <c r="F248" s="199" t="s">
        <v>688</v>
      </c>
      <c r="G248" s="197"/>
      <c r="H248" s="197"/>
      <c r="I248" s="200"/>
      <c r="J248" s="201">
        <f>BK248</f>
        <v>0</v>
      </c>
      <c r="K248" s="197"/>
      <c r="L248" s="202"/>
      <c r="M248" s="203"/>
      <c r="N248" s="204"/>
      <c r="O248" s="204"/>
      <c r="P248" s="205">
        <f>SUM(P249:P258)</f>
        <v>0</v>
      </c>
      <c r="Q248" s="204"/>
      <c r="R248" s="205">
        <f>SUM(R249:R258)</f>
        <v>0</v>
      </c>
      <c r="S248" s="204"/>
      <c r="T248" s="206">
        <f>SUM(T249:T258)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7" t="s">
        <v>79</v>
      </c>
      <c r="AT248" s="208" t="s">
        <v>71</v>
      </c>
      <c r="AU248" s="208" t="s">
        <v>72</v>
      </c>
      <c r="AY248" s="207" t="s">
        <v>129</v>
      </c>
      <c r="BK248" s="209">
        <f>SUM(BK249:BK258)</f>
        <v>0</v>
      </c>
    </row>
    <row r="249" s="2" customFormat="1" ht="16.5" customHeight="1">
      <c r="A249" s="38"/>
      <c r="B249" s="39"/>
      <c r="C249" s="212" t="s">
        <v>588</v>
      </c>
      <c r="D249" s="212" t="s">
        <v>131</v>
      </c>
      <c r="E249" s="213" t="s">
        <v>689</v>
      </c>
      <c r="F249" s="214" t="s">
        <v>690</v>
      </c>
      <c r="G249" s="215" t="s">
        <v>488</v>
      </c>
      <c r="H249" s="216">
        <v>5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43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249</v>
      </c>
      <c r="AT249" s="223" t="s">
        <v>131</v>
      </c>
      <c r="AU249" s="223" t="s">
        <v>79</v>
      </c>
      <c r="AY249" s="17" t="s">
        <v>129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79</v>
      </c>
      <c r="BK249" s="224">
        <f>ROUND(I249*H249,2)</f>
        <v>0</v>
      </c>
      <c r="BL249" s="17" t="s">
        <v>249</v>
      </c>
      <c r="BM249" s="223" t="s">
        <v>691</v>
      </c>
    </row>
    <row r="250" s="2" customFormat="1">
      <c r="A250" s="38"/>
      <c r="B250" s="39"/>
      <c r="C250" s="40"/>
      <c r="D250" s="225" t="s">
        <v>138</v>
      </c>
      <c r="E250" s="40"/>
      <c r="F250" s="226" t="s">
        <v>690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138</v>
      </c>
      <c r="AU250" s="17" t="s">
        <v>79</v>
      </c>
    </row>
    <row r="251" s="2" customFormat="1" ht="21.75" customHeight="1">
      <c r="A251" s="38"/>
      <c r="B251" s="39"/>
      <c r="C251" s="212" t="s">
        <v>692</v>
      </c>
      <c r="D251" s="212" t="s">
        <v>131</v>
      </c>
      <c r="E251" s="213" t="s">
        <v>693</v>
      </c>
      <c r="F251" s="214" t="s">
        <v>694</v>
      </c>
      <c r="G251" s="215" t="s">
        <v>488</v>
      </c>
      <c r="H251" s="216">
        <v>4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43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249</v>
      </c>
      <c r="AT251" s="223" t="s">
        <v>131</v>
      </c>
      <c r="AU251" s="223" t="s">
        <v>79</v>
      </c>
      <c r="AY251" s="17" t="s">
        <v>129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79</v>
      </c>
      <c r="BK251" s="224">
        <f>ROUND(I251*H251,2)</f>
        <v>0</v>
      </c>
      <c r="BL251" s="17" t="s">
        <v>249</v>
      </c>
      <c r="BM251" s="223" t="s">
        <v>695</v>
      </c>
    </row>
    <row r="252" s="2" customFormat="1">
      <c r="A252" s="38"/>
      <c r="B252" s="39"/>
      <c r="C252" s="40"/>
      <c r="D252" s="225" t="s">
        <v>138</v>
      </c>
      <c r="E252" s="40"/>
      <c r="F252" s="226" t="s">
        <v>696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138</v>
      </c>
      <c r="AU252" s="17" t="s">
        <v>79</v>
      </c>
    </row>
    <row r="253" s="2" customFormat="1" ht="21.75" customHeight="1">
      <c r="A253" s="38"/>
      <c r="B253" s="39"/>
      <c r="C253" s="212" t="s">
        <v>589</v>
      </c>
      <c r="D253" s="212" t="s">
        <v>131</v>
      </c>
      <c r="E253" s="213" t="s">
        <v>697</v>
      </c>
      <c r="F253" s="214" t="s">
        <v>698</v>
      </c>
      <c r="G253" s="215" t="s">
        <v>488</v>
      </c>
      <c r="H253" s="216">
        <v>4</v>
      </c>
      <c r="I253" s="217"/>
      <c r="J253" s="218">
        <f>ROUND(I253*H253,2)</f>
        <v>0</v>
      </c>
      <c r="K253" s="214" t="s">
        <v>19</v>
      </c>
      <c r="L253" s="44"/>
      <c r="M253" s="219" t="s">
        <v>19</v>
      </c>
      <c r="N253" s="220" t="s">
        <v>43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249</v>
      </c>
      <c r="AT253" s="223" t="s">
        <v>131</v>
      </c>
      <c r="AU253" s="223" t="s">
        <v>79</v>
      </c>
      <c r="AY253" s="17" t="s">
        <v>129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79</v>
      </c>
      <c r="BK253" s="224">
        <f>ROUND(I253*H253,2)</f>
        <v>0</v>
      </c>
      <c r="BL253" s="17" t="s">
        <v>249</v>
      </c>
      <c r="BM253" s="223" t="s">
        <v>699</v>
      </c>
    </row>
    <row r="254" s="2" customFormat="1">
      <c r="A254" s="38"/>
      <c r="B254" s="39"/>
      <c r="C254" s="40"/>
      <c r="D254" s="225" t="s">
        <v>138</v>
      </c>
      <c r="E254" s="40"/>
      <c r="F254" s="226" t="s">
        <v>698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138</v>
      </c>
      <c r="AU254" s="17" t="s">
        <v>79</v>
      </c>
    </row>
    <row r="255" s="2" customFormat="1" ht="21.75" customHeight="1">
      <c r="A255" s="38"/>
      <c r="B255" s="39"/>
      <c r="C255" s="212" t="s">
        <v>700</v>
      </c>
      <c r="D255" s="212" t="s">
        <v>131</v>
      </c>
      <c r="E255" s="213" t="s">
        <v>701</v>
      </c>
      <c r="F255" s="214" t="s">
        <v>702</v>
      </c>
      <c r="G255" s="215" t="s">
        <v>488</v>
      </c>
      <c r="H255" s="216">
        <v>28</v>
      </c>
      <c r="I255" s="217"/>
      <c r="J255" s="218">
        <f>ROUND(I255*H255,2)</f>
        <v>0</v>
      </c>
      <c r="K255" s="214" t="s">
        <v>19</v>
      </c>
      <c r="L255" s="44"/>
      <c r="M255" s="219" t="s">
        <v>19</v>
      </c>
      <c r="N255" s="220" t="s">
        <v>43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249</v>
      </c>
      <c r="AT255" s="223" t="s">
        <v>131</v>
      </c>
      <c r="AU255" s="223" t="s">
        <v>79</v>
      </c>
      <c r="AY255" s="17" t="s">
        <v>129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79</v>
      </c>
      <c r="BK255" s="224">
        <f>ROUND(I255*H255,2)</f>
        <v>0</v>
      </c>
      <c r="BL255" s="17" t="s">
        <v>249</v>
      </c>
      <c r="BM255" s="223" t="s">
        <v>703</v>
      </c>
    </row>
    <row r="256" s="2" customFormat="1">
      <c r="A256" s="38"/>
      <c r="B256" s="39"/>
      <c r="C256" s="40"/>
      <c r="D256" s="225" t="s">
        <v>138</v>
      </c>
      <c r="E256" s="40"/>
      <c r="F256" s="226" t="s">
        <v>704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138</v>
      </c>
      <c r="AU256" s="17" t="s">
        <v>79</v>
      </c>
    </row>
    <row r="257" s="2" customFormat="1" ht="21.75" customHeight="1">
      <c r="A257" s="38"/>
      <c r="B257" s="39"/>
      <c r="C257" s="212" t="s">
        <v>594</v>
      </c>
      <c r="D257" s="212" t="s">
        <v>131</v>
      </c>
      <c r="E257" s="213" t="s">
        <v>701</v>
      </c>
      <c r="F257" s="214" t="s">
        <v>702</v>
      </c>
      <c r="G257" s="215" t="s">
        <v>488</v>
      </c>
      <c r="H257" s="216">
        <v>36</v>
      </c>
      <c r="I257" s="217"/>
      <c r="J257" s="218">
        <f>ROUND(I257*H257,2)</f>
        <v>0</v>
      </c>
      <c r="K257" s="214" t="s">
        <v>19</v>
      </c>
      <c r="L257" s="44"/>
      <c r="M257" s="219" t="s">
        <v>19</v>
      </c>
      <c r="N257" s="220" t="s">
        <v>43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249</v>
      </c>
      <c r="AT257" s="223" t="s">
        <v>131</v>
      </c>
      <c r="AU257" s="223" t="s">
        <v>79</v>
      </c>
      <c r="AY257" s="17" t="s">
        <v>129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79</v>
      </c>
      <c r="BK257" s="224">
        <f>ROUND(I257*H257,2)</f>
        <v>0</v>
      </c>
      <c r="BL257" s="17" t="s">
        <v>249</v>
      </c>
      <c r="BM257" s="223" t="s">
        <v>705</v>
      </c>
    </row>
    <row r="258" s="2" customFormat="1">
      <c r="A258" s="38"/>
      <c r="B258" s="39"/>
      <c r="C258" s="40"/>
      <c r="D258" s="225" t="s">
        <v>138</v>
      </c>
      <c r="E258" s="40"/>
      <c r="F258" s="226" t="s">
        <v>704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138</v>
      </c>
      <c r="AU258" s="17" t="s">
        <v>79</v>
      </c>
    </row>
    <row r="259" s="12" customFormat="1" ht="25.92" customHeight="1">
      <c r="A259" s="12"/>
      <c r="B259" s="196"/>
      <c r="C259" s="197"/>
      <c r="D259" s="198" t="s">
        <v>71</v>
      </c>
      <c r="E259" s="199" t="s">
        <v>706</v>
      </c>
      <c r="F259" s="199" t="s">
        <v>130</v>
      </c>
      <c r="G259" s="197"/>
      <c r="H259" s="197"/>
      <c r="I259" s="200"/>
      <c r="J259" s="201">
        <f>BK259</f>
        <v>0</v>
      </c>
      <c r="K259" s="197"/>
      <c r="L259" s="202"/>
      <c r="M259" s="203"/>
      <c r="N259" s="204"/>
      <c r="O259" s="204"/>
      <c r="P259" s="205">
        <f>SUM(P260:P311)</f>
        <v>0</v>
      </c>
      <c r="Q259" s="204"/>
      <c r="R259" s="205">
        <f>SUM(R260:R311)</f>
        <v>0</v>
      </c>
      <c r="S259" s="204"/>
      <c r="T259" s="206">
        <f>SUM(T260:T311)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7" t="s">
        <v>79</v>
      </c>
      <c r="AT259" s="208" t="s">
        <v>71</v>
      </c>
      <c r="AU259" s="208" t="s">
        <v>72</v>
      </c>
      <c r="AY259" s="207" t="s">
        <v>129</v>
      </c>
      <c r="BK259" s="209">
        <f>SUM(BK260:BK311)</f>
        <v>0</v>
      </c>
    </row>
    <row r="260" s="2" customFormat="1" ht="21.75" customHeight="1">
      <c r="A260" s="38"/>
      <c r="B260" s="39"/>
      <c r="C260" s="212" t="s">
        <v>707</v>
      </c>
      <c r="D260" s="212" t="s">
        <v>131</v>
      </c>
      <c r="E260" s="213" t="s">
        <v>708</v>
      </c>
      <c r="F260" s="214" t="s">
        <v>709</v>
      </c>
      <c r="G260" s="215" t="s">
        <v>488</v>
      </c>
      <c r="H260" s="216">
        <v>5</v>
      </c>
      <c r="I260" s="217"/>
      <c r="J260" s="218">
        <f>ROUND(I260*H260,2)</f>
        <v>0</v>
      </c>
      <c r="K260" s="214" t="s">
        <v>19</v>
      </c>
      <c r="L260" s="44"/>
      <c r="M260" s="219" t="s">
        <v>19</v>
      </c>
      <c r="N260" s="220" t="s">
        <v>43</v>
      </c>
      <c r="O260" s="84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249</v>
      </c>
      <c r="AT260" s="223" t="s">
        <v>131</v>
      </c>
      <c r="AU260" s="223" t="s">
        <v>79</v>
      </c>
      <c r="AY260" s="17" t="s">
        <v>129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79</v>
      </c>
      <c r="BK260" s="224">
        <f>ROUND(I260*H260,2)</f>
        <v>0</v>
      </c>
      <c r="BL260" s="17" t="s">
        <v>249</v>
      </c>
      <c r="BM260" s="223" t="s">
        <v>710</v>
      </c>
    </row>
    <row r="261" s="2" customFormat="1">
      <c r="A261" s="38"/>
      <c r="B261" s="39"/>
      <c r="C261" s="40"/>
      <c r="D261" s="225" t="s">
        <v>138</v>
      </c>
      <c r="E261" s="40"/>
      <c r="F261" s="226" t="s">
        <v>709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138</v>
      </c>
      <c r="AU261" s="17" t="s">
        <v>79</v>
      </c>
    </row>
    <row r="262" s="2" customFormat="1" ht="21.75" customHeight="1">
      <c r="A262" s="38"/>
      <c r="B262" s="39"/>
      <c r="C262" s="212" t="s">
        <v>597</v>
      </c>
      <c r="D262" s="212" t="s">
        <v>131</v>
      </c>
      <c r="E262" s="213" t="s">
        <v>711</v>
      </c>
      <c r="F262" s="214" t="s">
        <v>712</v>
      </c>
      <c r="G262" s="215" t="s">
        <v>161</v>
      </c>
      <c r="H262" s="216">
        <v>1.25</v>
      </c>
      <c r="I262" s="217"/>
      <c r="J262" s="218">
        <f>ROUND(I262*H262,2)</f>
        <v>0</v>
      </c>
      <c r="K262" s="214" t="s">
        <v>19</v>
      </c>
      <c r="L262" s="44"/>
      <c r="M262" s="219" t="s">
        <v>19</v>
      </c>
      <c r="N262" s="220" t="s">
        <v>43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249</v>
      </c>
      <c r="AT262" s="223" t="s">
        <v>131</v>
      </c>
      <c r="AU262" s="223" t="s">
        <v>79</v>
      </c>
      <c r="AY262" s="17" t="s">
        <v>129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79</v>
      </c>
      <c r="BK262" s="224">
        <f>ROUND(I262*H262,2)</f>
        <v>0</v>
      </c>
      <c r="BL262" s="17" t="s">
        <v>249</v>
      </c>
      <c r="BM262" s="223" t="s">
        <v>713</v>
      </c>
    </row>
    <row r="263" s="2" customFormat="1">
      <c r="A263" s="38"/>
      <c r="B263" s="39"/>
      <c r="C263" s="40"/>
      <c r="D263" s="225" t="s">
        <v>138</v>
      </c>
      <c r="E263" s="40"/>
      <c r="F263" s="226" t="s">
        <v>712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138</v>
      </c>
      <c r="AU263" s="17" t="s">
        <v>79</v>
      </c>
    </row>
    <row r="264" s="2" customFormat="1" ht="16.5" customHeight="1">
      <c r="A264" s="38"/>
      <c r="B264" s="39"/>
      <c r="C264" s="212" t="s">
        <v>714</v>
      </c>
      <c r="D264" s="212" t="s">
        <v>131</v>
      </c>
      <c r="E264" s="213" t="s">
        <v>715</v>
      </c>
      <c r="F264" s="214" t="s">
        <v>716</v>
      </c>
      <c r="G264" s="215" t="s">
        <v>161</v>
      </c>
      <c r="H264" s="216">
        <v>1.25</v>
      </c>
      <c r="I264" s="217"/>
      <c r="J264" s="218">
        <f>ROUND(I264*H264,2)</f>
        <v>0</v>
      </c>
      <c r="K264" s="214" t="s">
        <v>19</v>
      </c>
      <c r="L264" s="44"/>
      <c r="M264" s="219" t="s">
        <v>19</v>
      </c>
      <c r="N264" s="220" t="s">
        <v>43</v>
      </c>
      <c r="O264" s="84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249</v>
      </c>
      <c r="AT264" s="223" t="s">
        <v>131</v>
      </c>
      <c r="AU264" s="223" t="s">
        <v>79</v>
      </c>
      <c r="AY264" s="17" t="s">
        <v>129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79</v>
      </c>
      <c r="BK264" s="224">
        <f>ROUND(I264*H264,2)</f>
        <v>0</v>
      </c>
      <c r="BL264" s="17" t="s">
        <v>249</v>
      </c>
      <c r="BM264" s="223" t="s">
        <v>717</v>
      </c>
    </row>
    <row r="265" s="2" customFormat="1">
      <c r="A265" s="38"/>
      <c r="B265" s="39"/>
      <c r="C265" s="40"/>
      <c r="D265" s="225" t="s">
        <v>138</v>
      </c>
      <c r="E265" s="40"/>
      <c r="F265" s="226" t="s">
        <v>716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138</v>
      </c>
      <c r="AU265" s="17" t="s">
        <v>79</v>
      </c>
    </row>
    <row r="266" s="2" customFormat="1" ht="16.5" customHeight="1">
      <c r="A266" s="38"/>
      <c r="B266" s="39"/>
      <c r="C266" s="212" t="s">
        <v>600</v>
      </c>
      <c r="D266" s="212" t="s">
        <v>131</v>
      </c>
      <c r="E266" s="213" t="s">
        <v>718</v>
      </c>
      <c r="F266" s="214" t="s">
        <v>719</v>
      </c>
      <c r="G266" s="215" t="s">
        <v>147</v>
      </c>
      <c r="H266" s="216">
        <v>120</v>
      </c>
      <c r="I266" s="217"/>
      <c r="J266" s="218">
        <f>ROUND(I266*H266,2)</f>
        <v>0</v>
      </c>
      <c r="K266" s="214" t="s">
        <v>19</v>
      </c>
      <c r="L266" s="44"/>
      <c r="M266" s="219" t="s">
        <v>19</v>
      </c>
      <c r="N266" s="220" t="s">
        <v>43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249</v>
      </c>
      <c r="AT266" s="223" t="s">
        <v>131</v>
      </c>
      <c r="AU266" s="223" t="s">
        <v>79</v>
      </c>
      <c r="AY266" s="17" t="s">
        <v>129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79</v>
      </c>
      <c r="BK266" s="224">
        <f>ROUND(I266*H266,2)</f>
        <v>0</v>
      </c>
      <c r="BL266" s="17" t="s">
        <v>249</v>
      </c>
      <c r="BM266" s="223" t="s">
        <v>720</v>
      </c>
    </row>
    <row r="267" s="2" customFormat="1">
      <c r="A267" s="38"/>
      <c r="B267" s="39"/>
      <c r="C267" s="40"/>
      <c r="D267" s="225" t="s">
        <v>138</v>
      </c>
      <c r="E267" s="40"/>
      <c r="F267" s="226" t="s">
        <v>719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138</v>
      </c>
      <c r="AU267" s="17" t="s">
        <v>79</v>
      </c>
    </row>
    <row r="268" s="2" customFormat="1" ht="21.75" customHeight="1">
      <c r="A268" s="38"/>
      <c r="B268" s="39"/>
      <c r="C268" s="212" t="s">
        <v>721</v>
      </c>
      <c r="D268" s="212" t="s">
        <v>131</v>
      </c>
      <c r="E268" s="213" t="s">
        <v>722</v>
      </c>
      <c r="F268" s="214" t="s">
        <v>723</v>
      </c>
      <c r="G268" s="215" t="s">
        <v>147</v>
      </c>
      <c r="H268" s="216">
        <v>120</v>
      </c>
      <c r="I268" s="217"/>
      <c r="J268" s="218">
        <f>ROUND(I268*H268,2)</f>
        <v>0</v>
      </c>
      <c r="K268" s="214" t="s">
        <v>19</v>
      </c>
      <c r="L268" s="44"/>
      <c r="M268" s="219" t="s">
        <v>19</v>
      </c>
      <c r="N268" s="220" t="s">
        <v>43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249</v>
      </c>
      <c r="AT268" s="223" t="s">
        <v>131</v>
      </c>
      <c r="AU268" s="223" t="s">
        <v>79</v>
      </c>
      <c r="AY268" s="17" t="s">
        <v>129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79</v>
      </c>
      <c r="BK268" s="224">
        <f>ROUND(I268*H268,2)</f>
        <v>0</v>
      </c>
      <c r="BL268" s="17" t="s">
        <v>249</v>
      </c>
      <c r="BM268" s="223" t="s">
        <v>724</v>
      </c>
    </row>
    <row r="269" s="2" customFormat="1">
      <c r="A269" s="38"/>
      <c r="B269" s="39"/>
      <c r="C269" s="40"/>
      <c r="D269" s="225" t="s">
        <v>138</v>
      </c>
      <c r="E269" s="40"/>
      <c r="F269" s="226" t="s">
        <v>723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138</v>
      </c>
      <c r="AU269" s="17" t="s">
        <v>79</v>
      </c>
    </row>
    <row r="270" s="2" customFormat="1" ht="16.5" customHeight="1">
      <c r="A270" s="38"/>
      <c r="B270" s="39"/>
      <c r="C270" s="212" t="s">
        <v>603</v>
      </c>
      <c r="D270" s="212" t="s">
        <v>131</v>
      </c>
      <c r="E270" s="213" t="s">
        <v>725</v>
      </c>
      <c r="F270" s="214" t="s">
        <v>726</v>
      </c>
      <c r="G270" s="215" t="s">
        <v>147</v>
      </c>
      <c r="H270" s="216">
        <v>120</v>
      </c>
      <c r="I270" s="217"/>
      <c r="J270" s="218">
        <f>ROUND(I270*H270,2)</f>
        <v>0</v>
      </c>
      <c r="K270" s="214" t="s">
        <v>19</v>
      </c>
      <c r="L270" s="44"/>
      <c r="M270" s="219" t="s">
        <v>19</v>
      </c>
      <c r="N270" s="220" t="s">
        <v>43</v>
      </c>
      <c r="O270" s="84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249</v>
      </c>
      <c r="AT270" s="223" t="s">
        <v>131</v>
      </c>
      <c r="AU270" s="223" t="s">
        <v>79</v>
      </c>
      <c r="AY270" s="17" t="s">
        <v>129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79</v>
      </c>
      <c r="BK270" s="224">
        <f>ROUND(I270*H270,2)</f>
        <v>0</v>
      </c>
      <c r="BL270" s="17" t="s">
        <v>249</v>
      </c>
      <c r="BM270" s="223" t="s">
        <v>727</v>
      </c>
    </row>
    <row r="271" s="2" customFormat="1">
      <c r="A271" s="38"/>
      <c r="B271" s="39"/>
      <c r="C271" s="40"/>
      <c r="D271" s="225" t="s">
        <v>138</v>
      </c>
      <c r="E271" s="40"/>
      <c r="F271" s="226" t="s">
        <v>726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138</v>
      </c>
      <c r="AU271" s="17" t="s">
        <v>79</v>
      </c>
    </row>
    <row r="272" s="2" customFormat="1" ht="16.5" customHeight="1">
      <c r="A272" s="38"/>
      <c r="B272" s="39"/>
      <c r="C272" s="212" t="s">
        <v>728</v>
      </c>
      <c r="D272" s="212" t="s">
        <v>131</v>
      </c>
      <c r="E272" s="213" t="s">
        <v>729</v>
      </c>
      <c r="F272" s="214" t="s">
        <v>730</v>
      </c>
      <c r="G272" s="215" t="s">
        <v>147</v>
      </c>
      <c r="H272" s="216">
        <v>120</v>
      </c>
      <c r="I272" s="217"/>
      <c r="J272" s="218">
        <f>ROUND(I272*H272,2)</f>
        <v>0</v>
      </c>
      <c r="K272" s="214" t="s">
        <v>19</v>
      </c>
      <c r="L272" s="44"/>
      <c r="M272" s="219" t="s">
        <v>19</v>
      </c>
      <c r="N272" s="220" t="s">
        <v>43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249</v>
      </c>
      <c r="AT272" s="223" t="s">
        <v>131</v>
      </c>
      <c r="AU272" s="223" t="s">
        <v>79</v>
      </c>
      <c r="AY272" s="17" t="s">
        <v>129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79</v>
      </c>
      <c r="BK272" s="224">
        <f>ROUND(I272*H272,2)</f>
        <v>0</v>
      </c>
      <c r="BL272" s="17" t="s">
        <v>249</v>
      </c>
      <c r="BM272" s="223" t="s">
        <v>731</v>
      </c>
    </row>
    <row r="273" s="2" customFormat="1">
      <c r="A273" s="38"/>
      <c r="B273" s="39"/>
      <c r="C273" s="40"/>
      <c r="D273" s="225" t="s">
        <v>138</v>
      </c>
      <c r="E273" s="40"/>
      <c r="F273" s="226" t="s">
        <v>730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138</v>
      </c>
      <c r="AU273" s="17" t="s">
        <v>79</v>
      </c>
    </row>
    <row r="274" s="2" customFormat="1" ht="16.5" customHeight="1">
      <c r="A274" s="38"/>
      <c r="B274" s="39"/>
      <c r="C274" s="212" t="s">
        <v>606</v>
      </c>
      <c r="D274" s="212" t="s">
        <v>131</v>
      </c>
      <c r="E274" s="213" t="s">
        <v>715</v>
      </c>
      <c r="F274" s="214" t="s">
        <v>716</v>
      </c>
      <c r="G274" s="215" t="s">
        <v>161</v>
      </c>
      <c r="H274" s="216">
        <v>8.4000000000000004</v>
      </c>
      <c r="I274" s="217"/>
      <c r="J274" s="218">
        <f>ROUND(I274*H274,2)</f>
        <v>0</v>
      </c>
      <c r="K274" s="214" t="s">
        <v>19</v>
      </c>
      <c r="L274" s="44"/>
      <c r="M274" s="219" t="s">
        <v>19</v>
      </c>
      <c r="N274" s="220" t="s">
        <v>43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249</v>
      </c>
      <c r="AT274" s="223" t="s">
        <v>131</v>
      </c>
      <c r="AU274" s="223" t="s">
        <v>79</v>
      </c>
      <c r="AY274" s="17" t="s">
        <v>129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79</v>
      </c>
      <c r="BK274" s="224">
        <f>ROUND(I274*H274,2)</f>
        <v>0</v>
      </c>
      <c r="BL274" s="17" t="s">
        <v>249</v>
      </c>
      <c r="BM274" s="223" t="s">
        <v>732</v>
      </c>
    </row>
    <row r="275" s="2" customFormat="1">
      <c r="A275" s="38"/>
      <c r="B275" s="39"/>
      <c r="C275" s="40"/>
      <c r="D275" s="225" t="s">
        <v>138</v>
      </c>
      <c r="E275" s="40"/>
      <c r="F275" s="226" t="s">
        <v>716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138</v>
      </c>
      <c r="AU275" s="17" t="s">
        <v>79</v>
      </c>
    </row>
    <row r="276" s="2" customFormat="1" ht="16.5" customHeight="1">
      <c r="A276" s="38"/>
      <c r="B276" s="39"/>
      <c r="C276" s="212" t="s">
        <v>733</v>
      </c>
      <c r="D276" s="212" t="s">
        <v>131</v>
      </c>
      <c r="E276" s="213" t="s">
        <v>734</v>
      </c>
      <c r="F276" s="214" t="s">
        <v>735</v>
      </c>
      <c r="G276" s="215" t="s">
        <v>134</v>
      </c>
      <c r="H276" s="216">
        <v>42</v>
      </c>
      <c r="I276" s="217"/>
      <c r="J276" s="218">
        <f>ROUND(I276*H276,2)</f>
        <v>0</v>
      </c>
      <c r="K276" s="214" t="s">
        <v>19</v>
      </c>
      <c r="L276" s="44"/>
      <c r="M276" s="219" t="s">
        <v>19</v>
      </c>
      <c r="N276" s="220" t="s">
        <v>43</v>
      </c>
      <c r="O276" s="84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249</v>
      </c>
      <c r="AT276" s="223" t="s">
        <v>131</v>
      </c>
      <c r="AU276" s="223" t="s">
        <v>79</v>
      </c>
      <c r="AY276" s="17" t="s">
        <v>129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79</v>
      </c>
      <c r="BK276" s="224">
        <f>ROUND(I276*H276,2)</f>
        <v>0</v>
      </c>
      <c r="BL276" s="17" t="s">
        <v>249</v>
      </c>
      <c r="BM276" s="223" t="s">
        <v>736</v>
      </c>
    </row>
    <row r="277" s="2" customFormat="1">
      <c r="A277" s="38"/>
      <c r="B277" s="39"/>
      <c r="C277" s="40"/>
      <c r="D277" s="225" t="s">
        <v>138</v>
      </c>
      <c r="E277" s="40"/>
      <c r="F277" s="226" t="s">
        <v>735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138</v>
      </c>
      <c r="AU277" s="17" t="s">
        <v>79</v>
      </c>
    </row>
    <row r="278" s="2" customFormat="1" ht="16.5" customHeight="1">
      <c r="A278" s="38"/>
      <c r="B278" s="39"/>
      <c r="C278" s="212" t="s">
        <v>609</v>
      </c>
      <c r="D278" s="212" t="s">
        <v>131</v>
      </c>
      <c r="E278" s="213" t="s">
        <v>737</v>
      </c>
      <c r="F278" s="214" t="s">
        <v>738</v>
      </c>
      <c r="G278" s="215" t="s">
        <v>147</v>
      </c>
      <c r="H278" s="216">
        <v>155</v>
      </c>
      <c r="I278" s="217"/>
      <c r="J278" s="218">
        <f>ROUND(I278*H278,2)</f>
        <v>0</v>
      </c>
      <c r="K278" s="214" t="s">
        <v>19</v>
      </c>
      <c r="L278" s="44"/>
      <c r="M278" s="219" t="s">
        <v>19</v>
      </c>
      <c r="N278" s="220" t="s">
        <v>43</v>
      </c>
      <c r="O278" s="84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249</v>
      </c>
      <c r="AT278" s="223" t="s">
        <v>131</v>
      </c>
      <c r="AU278" s="223" t="s">
        <v>79</v>
      </c>
      <c r="AY278" s="17" t="s">
        <v>129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79</v>
      </c>
      <c r="BK278" s="224">
        <f>ROUND(I278*H278,2)</f>
        <v>0</v>
      </c>
      <c r="BL278" s="17" t="s">
        <v>249</v>
      </c>
      <c r="BM278" s="223" t="s">
        <v>739</v>
      </c>
    </row>
    <row r="279" s="2" customFormat="1">
      <c r="A279" s="38"/>
      <c r="B279" s="39"/>
      <c r="C279" s="40"/>
      <c r="D279" s="225" t="s">
        <v>138</v>
      </c>
      <c r="E279" s="40"/>
      <c r="F279" s="226" t="s">
        <v>738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138</v>
      </c>
      <c r="AU279" s="17" t="s">
        <v>79</v>
      </c>
    </row>
    <row r="280" s="2" customFormat="1" ht="21.75" customHeight="1">
      <c r="A280" s="38"/>
      <c r="B280" s="39"/>
      <c r="C280" s="212" t="s">
        <v>740</v>
      </c>
      <c r="D280" s="212" t="s">
        <v>131</v>
      </c>
      <c r="E280" s="213" t="s">
        <v>722</v>
      </c>
      <c r="F280" s="214" t="s">
        <v>723</v>
      </c>
      <c r="G280" s="215" t="s">
        <v>147</v>
      </c>
      <c r="H280" s="216">
        <v>155</v>
      </c>
      <c r="I280" s="217"/>
      <c r="J280" s="218">
        <f>ROUND(I280*H280,2)</f>
        <v>0</v>
      </c>
      <c r="K280" s="214" t="s">
        <v>19</v>
      </c>
      <c r="L280" s="44"/>
      <c r="M280" s="219" t="s">
        <v>19</v>
      </c>
      <c r="N280" s="220" t="s">
        <v>43</v>
      </c>
      <c r="O280" s="84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249</v>
      </c>
      <c r="AT280" s="223" t="s">
        <v>131</v>
      </c>
      <c r="AU280" s="223" t="s">
        <v>79</v>
      </c>
      <c r="AY280" s="17" t="s">
        <v>129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79</v>
      </c>
      <c r="BK280" s="224">
        <f>ROUND(I280*H280,2)</f>
        <v>0</v>
      </c>
      <c r="BL280" s="17" t="s">
        <v>249</v>
      </c>
      <c r="BM280" s="223" t="s">
        <v>741</v>
      </c>
    </row>
    <row r="281" s="2" customFormat="1">
      <c r="A281" s="38"/>
      <c r="B281" s="39"/>
      <c r="C281" s="40"/>
      <c r="D281" s="225" t="s">
        <v>138</v>
      </c>
      <c r="E281" s="40"/>
      <c r="F281" s="226" t="s">
        <v>723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138</v>
      </c>
      <c r="AU281" s="17" t="s">
        <v>79</v>
      </c>
    </row>
    <row r="282" s="2" customFormat="1" ht="16.5" customHeight="1">
      <c r="A282" s="38"/>
      <c r="B282" s="39"/>
      <c r="C282" s="212" t="s">
        <v>612</v>
      </c>
      <c r="D282" s="212" t="s">
        <v>131</v>
      </c>
      <c r="E282" s="213" t="s">
        <v>725</v>
      </c>
      <c r="F282" s="214" t="s">
        <v>726</v>
      </c>
      <c r="G282" s="215" t="s">
        <v>147</v>
      </c>
      <c r="H282" s="216">
        <v>155</v>
      </c>
      <c r="I282" s="217"/>
      <c r="J282" s="218">
        <f>ROUND(I282*H282,2)</f>
        <v>0</v>
      </c>
      <c r="K282" s="214" t="s">
        <v>19</v>
      </c>
      <c r="L282" s="44"/>
      <c r="M282" s="219" t="s">
        <v>19</v>
      </c>
      <c r="N282" s="220" t="s">
        <v>43</v>
      </c>
      <c r="O282" s="84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249</v>
      </c>
      <c r="AT282" s="223" t="s">
        <v>131</v>
      </c>
      <c r="AU282" s="223" t="s">
        <v>79</v>
      </c>
      <c r="AY282" s="17" t="s">
        <v>129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79</v>
      </c>
      <c r="BK282" s="224">
        <f>ROUND(I282*H282,2)</f>
        <v>0</v>
      </c>
      <c r="BL282" s="17" t="s">
        <v>249</v>
      </c>
      <c r="BM282" s="223" t="s">
        <v>742</v>
      </c>
    </row>
    <row r="283" s="2" customFormat="1">
      <c r="A283" s="38"/>
      <c r="B283" s="39"/>
      <c r="C283" s="40"/>
      <c r="D283" s="225" t="s">
        <v>138</v>
      </c>
      <c r="E283" s="40"/>
      <c r="F283" s="226" t="s">
        <v>726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138</v>
      </c>
      <c r="AU283" s="17" t="s">
        <v>79</v>
      </c>
    </row>
    <row r="284" s="2" customFormat="1" ht="16.5" customHeight="1">
      <c r="A284" s="38"/>
      <c r="B284" s="39"/>
      <c r="C284" s="212" t="s">
        <v>743</v>
      </c>
      <c r="D284" s="212" t="s">
        <v>131</v>
      </c>
      <c r="E284" s="213" t="s">
        <v>744</v>
      </c>
      <c r="F284" s="214" t="s">
        <v>745</v>
      </c>
      <c r="G284" s="215" t="s">
        <v>147</v>
      </c>
      <c r="H284" s="216">
        <v>155</v>
      </c>
      <c r="I284" s="217"/>
      <c r="J284" s="218">
        <f>ROUND(I284*H284,2)</f>
        <v>0</v>
      </c>
      <c r="K284" s="214" t="s">
        <v>19</v>
      </c>
      <c r="L284" s="44"/>
      <c r="M284" s="219" t="s">
        <v>19</v>
      </c>
      <c r="N284" s="220" t="s">
        <v>43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249</v>
      </c>
      <c r="AT284" s="223" t="s">
        <v>131</v>
      </c>
      <c r="AU284" s="223" t="s">
        <v>79</v>
      </c>
      <c r="AY284" s="17" t="s">
        <v>129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79</v>
      </c>
      <c r="BK284" s="224">
        <f>ROUND(I284*H284,2)</f>
        <v>0</v>
      </c>
      <c r="BL284" s="17" t="s">
        <v>249</v>
      </c>
      <c r="BM284" s="223" t="s">
        <v>746</v>
      </c>
    </row>
    <row r="285" s="2" customFormat="1">
      <c r="A285" s="38"/>
      <c r="B285" s="39"/>
      <c r="C285" s="40"/>
      <c r="D285" s="225" t="s">
        <v>138</v>
      </c>
      <c r="E285" s="40"/>
      <c r="F285" s="226" t="s">
        <v>745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138</v>
      </c>
      <c r="AU285" s="17" t="s">
        <v>79</v>
      </c>
    </row>
    <row r="286" s="2" customFormat="1" ht="16.5" customHeight="1">
      <c r="A286" s="38"/>
      <c r="B286" s="39"/>
      <c r="C286" s="212" t="s">
        <v>615</v>
      </c>
      <c r="D286" s="212" t="s">
        <v>131</v>
      </c>
      <c r="E286" s="213" t="s">
        <v>715</v>
      </c>
      <c r="F286" s="214" t="s">
        <v>716</v>
      </c>
      <c r="G286" s="215" t="s">
        <v>161</v>
      </c>
      <c r="H286" s="216">
        <v>15.5</v>
      </c>
      <c r="I286" s="217"/>
      <c r="J286" s="218">
        <f>ROUND(I286*H286,2)</f>
        <v>0</v>
      </c>
      <c r="K286" s="214" t="s">
        <v>19</v>
      </c>
      <c r="L286" s="44"/>
      <c r="M286" s="219" t="s">
        <v>19</v>
      </c>
      <c r="N286" s="220" t="s">
        <v>43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249</v>
      </c>
      <c r="AT286" s="223" t="s">
        <v>131</v>
      </c>
      <c r="AU286" s="223" t="s">
        <v>79</v>
      </c>
      <c r="AY286" s="17" t="s">
        <v>129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79</v>
      </c>
      <c r="BK286" s="224">
        <f>ROUND(I286*H286,2)</f>
        <v>0</v>
      </c>
      <c r="BL286" s="17" t="s">
        <v>249</v>
      </c>
      <c r="BM286" s="223" t="s">
        <v>747</v>
      </c>
    </row>
    <row r="287" s="2" customFormat="1">
      <c r="A287" s="38"/>
      <c r="B287" s="39"/>
      <c r="C287" s="40"/>
      <c r="D287" s="225" t="s">
        <v>138</v>
      </c>
      <c r="E287" s="40"/>
      <c r="F287" s="226" t="s">
        <v>716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138</v>
      </c>
      <c r="AU287" s="17" t="s">
        <v>79</v>
      </c>
    </row>
    <row r="288" s="2" customFormat="1" ht="16.5" customHeight="1">
      <c r="A288" s="38"/>
      <c r="B288" s="39"/>
      <c r="C288" s="212" t="s">
        <v>748</v>
      </c>
      <c r="D288" s="212" t="s">
        <v>131</v>
      </c>
      <c r="E288" s="213" t="s">
        <v>734</v>
      </c>
      <c r="F288" s="214" t="s">
        <v>735</v>
      </c>
      <c r="G288" s="215" t="s">
        <v>134</v>
      </c>
      <c r="H288" s="216">
        <v>77.5</v>
      </c>
      <c r="I288" s="217"/>
      <c r="J288" s="218">
        <f>ROUND(I288*H288,2)</f>
        <v>0</v>
      </c>
      <c r="K288" s="214" t="s">
        <v>19</v>
      </c>
      <c r="L288" s="44"/>
      <c r="M288" s="219" t="s">
        <v>19</v>
      </c>
      <c r="N288" s="220" t="s">
        <v>43</v>
      </c>
      <c r="O288" s="8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249</v>
      </c>
      <c r="AT288" s="223" t="s">
        <v>131</v>
      </c>
      <c r="AU288" s="223" t="s">
        <v>79</v>
      </c>
      <c r="AY288" s="17" t="s">
        <v>129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79</v>
      </c>
      <c r="BK288" s="224">
        <f>ROUND(I288*H288,2)</f>
        <v>0</v>
      </c>
      <c r="BL288" s="17" t="s">
        <v>249</v>
      </c>
      <c r="BM288" s="223" t="s">
        <v>749</v>
      </c>
    </row>
    <row r="289" s="2" customFormat="1">
      <c r="A289" s="38"/>
      <c r="B289" s="39"/>
      <c r="C289" s="40"/>
      <c r="D289" s="225" t="s">
        <v>138</v>
      </c>
      <c r="E289" s="40"/>
      <c r="F289" s="226" t="s">
        <v>735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138</v>
      </c>
      <c r="AU289" s="17" t="s">
        <v>79</v>
      </c>
    </row>
    <row r="290" s="2" customFormat="1" ht="21.75" customHeight="1">
      <c r="A290" s="38"/>
      <c r="B290" s="39"/>
      <c r="C290" s="212" t="s">
        <v>616</v>
      </c>
      <c r="D290" s="212" t="s">
        <v>131</v>
      </c>
      <c r="E290" s="213" t="s">
        <v>750</v>
      </c>
      <c r="F290" s="214" t="s">
        <v>751</v>
      </c>
      <c r="G290" s="215" t="s">
        <v>147</v>
      </c>
      <c r="H290" s="216">
        <v>40</v>
      </c>
      <c r="I290" s="217"/>
      <c r="J290" s="218">
        <f>ROUND(I290*H290,2)</f>
        <v>0</v>
      </c>
      <c r="K290" s="214" t="s">
        <v>19</v>
      </c>
      <c r="L290" s="44"/>
      <c r="M290" s="219" t="s">
        <v>19</v>
      </c>
      <c r="N290" s="220" t="s">
        <v>43</v>
      </c>
      <c r="O290" s="84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249</v>
      </c>
      <c r="AT290" s="223" t="s">
        <v>131</v>
      </c>
      <c r="AU290" s="223" t="s">
        <v>79</v>
      </c>
      <c r="AY290" s="17" t="s">
        <v>129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79</v>
      </c>
      <c r="BK290" s="224">
        <f>ROUND(I290*H290,2)</f>
        <v>0</v>
      </c>
      <c r="BL290" s="17" t="s">
        <v>249</v>
      </c>
      <c r="BM290" s="223" t="s">
        <v>752</v>
      </c>
    </row>
    <row r="291" s="2" customFormat="1">
      <c r="A291" s="38"/>
      <c r="B291" s="39"/>
      <c r="C291" s="40"/>
      <c r="D291" s="225" t="s">
        <v>138</v>
      </c>
      <c r="E291" s="40"/>
      <c r="F291" s="226" t="s">
        <v>751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138</v>
      </c>
      <c r="AU291" s="17" t="s">
        <v>79</v>
      </c>
    </row>
    <row r="292" s="2" customFormat="1" ht="16.5" customHeight="1">
      <c r="A292" s="38"/>
      <c r="B292" s="39"/>
      <c r="C292" s="212" t="s">
        <v>753</v>
      </c>
      <c r="D292" s="212" t="s">
        <v>131</v>
      </c>
      <c r="E292" s="213" t="s">
        <v>754</v>
      </c>
      <c r="F292" s="214" t="s">
        <v>755</v>
      </c>
      <c r="G292" s="215" t="s">
        <v>134</v>
      </c>
      <c r="H292" s="216">
        <v>20</v>
      </c>
      <c r="I292" s="217"/>
      <c r="J292" s="218">
        <f>ROUND(I292*H292,2)</f>
        <v>0</v>
      </c>
      <c r="K292" s="214" t="s">
        <v>19</v>
      </c>
      <c r="L292" s="44"/>
      <c r="M292" s="219" t="s">
        <v>19</v>
      </c>
      <c r="N292" s="220" t="s">
        <v>43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249</v>
      </c>
      <c r="AT292" s="223" t="s">
        <v>131</v>
      </c>
      <c r="AU292" s="223" t="s">
        <v>79</v>
      </c>
      <c r="AY292" s="17" t="s">
        <v>129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79</v>
      </c>
      <c r="BK292" s="224">
        <f>ROUND(I292*H292,2)</f>
        <v>0</v>
      </c>
      <c r="BL292" s="17" t="s">
        <v>249</v>
      </c>
      <c r="BM292" s="223" t="s">
        <v>756</v>
      </c>
    </row>
    <row r="293" s="2" customFormat="1">
      <c r="A293" s="38"/>
      <c r="B293" s="39"/>
      <c r="C293" s="40"/>
      <c r="D293" s="225" t="s">
        <v>138</v>
      </c>
      <c r="E293" s="40"/>
      <c r="F293" s="226" t="s">
        <v>755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138</v>
      </c>
      <c r="AU293" s="17" t="s">
        <v>79</v>
      </c>
    </row>
    <row r="294" s="2" customFormat="1" ht="16.5" customHeight="1">
      <c r="A294" s="38"/>
      <c r="B294" s="39"/>
      <c r="C294" s="212" t="s">
        <v>620</v>
      </c>
      <c r="D294" s="212" t="s">
        <v>131</v>
      </c>
      <c r="E294" s="213" t="s">
        <v>757</v>
      </c>
      <c r="F294" s="214" t="s">
        <v>758</v>
      </c>
      <c r="G294" s="215" t="s">
        <v>147</v>
      </c>
      <c r="H294" s="216">
        <v>80</v>
      </c>
      <c r="I294" s="217"/>
      <c r="J294" s="218">
        <f>ROUND(I294*H294,2)</f>
        <v>0</v>
      </c>
      <c r="K294" s="214" t="s">
        <v>19</v>
      </c>
      <c r="L294" s="44"/>
      <c r="M294" s="219" t="s">
        <v>19</v>
      </c>
      <c r="N294" s="220" t="s">
        <v>43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249</v>
      </c>
      <c r="AT294" s="223" t="s">
        <v>131</v>
      </c>
      <c r="AU294" s="223" t="s">
        <v>79</v>
      </c>
      <c r="AY294" s="17" t="s">
        <v>129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79</v>
      </c>
      <c r="BK294" s="224">
        <f>ROUND(I294*H294,2)</f>
        <v>0</v>
      </c>
      <c r="BL294" s="17" t="s">
        <v>249</v>
      </c>
      <c r="BM294" s="223" t="s">
        <v>759</v>
      </c>
    </row>
    <row r="295" s="2" customFormat="1">
      <c r="A295" s="38"/>
      <c r="B295" s="39"/>
      <c r="C295" s="40"/>
      <c r="D295" s="225" t="s">
        <v>138</v>
      </c>
      <c r="E295" s="40"/>
      <c r="F295" s="226" t="s">
        <v>758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138</v>
      </c>
      <c r="AU295" s="17" t="s">
        <v>79</v>
      </c>
    </row>
    <row r="296" s="2" customFormat="1" ht="16.5" customHeight="1">
      <c r="A296" s="38"/>
      <c r="B296" s="39"/>
      <c r="C296" s="212" t="s">
        <v>760</v>
      </c>
      <c r="D296" s="212" t="s">
        <v>131</v>
      </c>
      <c r="E296" s="213" t="s">
        <v>761</v>
      </c>
      <c r="F296" s="214" t="s">
        <v>762</v>
      </c>
      <c r="G296" s="215" t="s">
        <v>134</v>
      </c>
      <c r="H296" s="216">
        <v>20</v>
      </c>
      <c r="I296" s="217"/>
      <c r="J296" s="218">
        <f>ROUND(I296*H296,2)</f>
        <v>0</v>
      </c>
      <c r="K296" s="214" t="s">
        <v>19</v>
      </c>
      <c r="L296" s="44"/>
      <c r="M296" s="219" t="s">
        <v>19</v>
      </c>
      <c r="N296" s="220" t="s">
        <v>43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249</v>
      </c>
      <c r="AT296" s="223" t="s">
        <v>131</v>
      </c>
      <c r="AU296" s="223" t="s">
        <v>79</v>
      </c>
      <c r="AY296" s="17" t="s">
        <v>129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79</v>
      </c>
      <c r="BK296" s="224">
        <f>ROUND(I296*H296,2)</f>
        <v>0</v>
      </c>
      <c r="BL296" s="17" t="s">
        <v>249</v>
      </c>
      <c r="BM296" s="223" t="s">
        <v>763</v>
      </c>
    </row>
    <row r="297" s="2" customFormat="1">
      <c r="A297" s="38"/>
      <c r="B297" s="39"/>
      <c r="C297" s="40"/>
      <c r="D297" s="225" t="s">
        <v>138</v>
      </c>
      <c r="E297" s="40"/>
      <c r="F297" s="226" t="s">
        <v>762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138</v>
      </c>
      <c r="AU297" s="17" t="s">
        <v>79</v>
      </c>
    </row>
    <row r="298" s="2" customFormat="1" ht="21.75" customHeight="1">
      <c r="A298" s="38"/>
      <c r="B298" s="39"/>
      <c r="C298" s="212" t="s">
        <v>621</v>
      </c>
      <c r="D298" s="212" t="s">
        <v>131</v>
      </c>
      <c r="E298" s="213" t="s">
        <v>722</v>
      </c>
      <c r="F298" s="214" t="s">
        <v>723</v>
      </c>
      <c r="G298" s="215" t="s">
        <v>147</v>
      </c>
      <c r="H298" s="216">
        <v>40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43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249</v>
      </c>
      <c r="AT298" s="223" t="s">
        <v>131</v>
      </c>
      <c r="AU298" s="223" t="s">
        <v>79</v>
      </c>
      <c r="AY298" s="17" t="s">
        <v>129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79</v>
      </c>
      <c r="BK298" s="224">
        <f>ROUND(I298*H298,2)</f>
        <v>0</v>
      </c>
      <c r="BL298" s="17" t="s">
        <v>249</v>
      </c>
      <c r="BM298" s="223" t="s">
        <v>764</v>
      </c>
    </row>
    <row r="299" s="2" customFormat="1">
      <c r="A299" s="38"/>
      <c r="B299" s="39"/>
      <c r="C299" s="40"/>
      <c r="D299" s="225" t="s">
        <v>138</v>
      </c>
      <c r="E299" s="40"/>
      <c r="F299" s="226" t="s">
        <v>723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138</v>
      </c>
      <c r="AU299" s="17" t="s">
        <v>79</v>
      </c>
    </row>
    <row r="300" s="2" customFormat="1" ht="16.5" customHeight="1">
      <c r="A300" s="38"/>
      <c r="B300" s="39"/>
      <c r="C300" s="212" t="s">
        <v>765</v>
      </c>
      <c r="D300" s="212" t="s">
        <v>131</v>
      </c>
      <c r="E300" s="213" t="s">
        <v>725</v>
      </c>
      <c r="F300" s="214" t="s">
        <v>726</v>
      </c>
      <c r="G300" s="215" t="s">
        <v>147</v>
      </c>
      <c r="H300" s="216">
        <v>40</v>
      </c>
      <c r="I300" s="217"/>
      <c r="J300" s="218">
        <f>ROUND(I300*H300,2)</f>
        <v>0</v>
      </c>
      <c r="K300" s="214" t="s">
        <v>19</v>
      </c>
      <c r="L300" s="44"/>
      <c r="M300" s="219" t="s">
        <v>19</v>
      </c>
      <c r="N300" s="220" t="s">
        <v>43</v>
      </c>
      <c r="O300" s="84"/>
      <c r="P300" s="221">
        <f>O300*H300</f>
        <v>0</v>
      </c>
      <c r="Q300" s="221">
        <v>0</v>
      </c>
      <c r="R300" s="221">
        <f>Q300*H300</f>
        <v>0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249</v>
      </c>
      <c r="AT300" s="223" t="s">
        <v>131</v>
      </c>
      <c r="AU300" s="223" t="s">
        <v>79</v>
      </c>
      <c r="AY300" s="17" t="s">
        <v>129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79</v>
      </c>
      <c r="BK300" s="224">
        <f>ROUND(I300*H300,2)</f>
        <v>0</v>
      </c>
      <c r="BL300" s="17" t="s">
        <v>249</v>
      </c>
      <c r="BM300" s="223" t="s">
        <v>766</v>
      </c>
    </row>
    <row r="301" s="2" customFormat="1">
      <c r="A301" s="38"/>
      <c r="B301" s="39"/>
      <c r="C301" s="40"/>
      <c r="D301" s="225" t="s">
        <v>138</v>
      </c>
      <c r="E301" s="40"/>
      <c r="F301" s="226" t="s">
        <v>726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138</v>
      </c>
      <c r="AU301" s="17" t="s">
        <v>79</v>
      </c>
    </row>
    <row r="302" s="2" customFormat="1" ht="16.5" customHeight="1">
      <c r="A302" s="38"/>
      <c r="B302" s="39"/>
      <c r="C302" s="212" t="s">
        <v>623</v>
      </c>
      <c r="D302" s="212" t="s">
        <v>131</v>
      </c>
      <c r="E302" s="213" t="s">
        <v>767</v>
      </c>
      <c r="F302" s="214" t="s">
        <v>768</v>
      </c>
      <c r="G302" s="215" t="s">
        <v>147</v>
      </c>
      <c r="H302" s="216">
        <v>40</v>
      </c>
      <c r="I302" s="217"/>
      <c r="J302" s="218">
        <f>ROUND(I302*H302,2)</f>
        <v>0</v>
      </c>
      <c r="K302" s="214" t="s">
        <v>19</v>
      </c>
      <c r="L302" s="44"/>
      <c r="M302" s="219" t="s">
        <v>19</v>
      </c>
      <c r="N302" s="220" t="s">
        <v>43</v>
      </c>
      <c r="O302" s="84"/>
      <c r="P302" s="221">
        <f>O302*H302</f>
        <v>0</v>
      </c>
      <c r="Q302" s="221">
        <v>0</v>
      </c>
      <c r="R302" s="221">
        <f>Q302*H302</f>
        <v>0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249</v>
      </c>
      <c r="AT302" s="223" t="s">
        <v>131</v>
      </c>
      <c r="AU302" s="223" t="s">
        <v>79</v>
      </c>
      <c r="AY302" s="17" t="s">
        <v>129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79</v>
      </c>
      <c r="BK302" s="224">
        <f>ROUND(I302*H302,2)</f>
        <v>0</v>
      </c>
      <c r="BL302" s="17" t="s">
        <v>249</v>
      </c>
      <c r="BM302" s="223" t="s">
        <v>769</v>
      </c>
    </row>
    <row r="303" s="2" customFormat="1">
      <c r="A303" s="38"/>
      <c r="B303" s="39"/>
      <c r="C303" s="40"/>
      <c r="D303" s="225" t="s">
        <v>138</v>
      </c>
      <c r="E303" s="40"/>
      <c r="F303" s="226" t="s">
        <v>768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138</v>
      </c>
      <c r="AU303" s="17" t="s">
        <v>79</v>
      </c>
    </row>
    <row r="304" s="2" customFormat="1" ht="16.5" customHeight="1">
      <c r="A304" s="38"/>
      <c r="B304" s="39"/>
      <c r="C304" s="212" t="s">
        <v>770</v>
      </c>
      <c r="D304" s="212" t="s">
        <v>131</v>
      </c>
      <c r="E304" s="213" t="s">
        <v>715</v>
      </c>
      <c r="F304" s="214" t="s">
        <v>716</v>
      </c>
      <c r="G304" s="215" t="s">
        <v>161</v>
      </c>
      <c r="H304" s="216">
        <v>7</v>
      </c>
      <c r="I304" s="217"/>
      <c r="J304" s="218">
        <f>ROUND(I304*H304,2)</f>
        <v>0</v>
      </c>
      <c r="K304" s="214" t="s">
        <v>19</v>
      </c>
      <c r="L304" s="44"/>
      <c r="M304" s="219" t="s">
        <v>19</v>
      </c>
      <c r="N304" s="220" t="s">
        <v>43</v>
      </c>
      <c r="O304" s="84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249</v>
      </c>
      <c r="AT304" s="223" t="s">
        <v>131</v>
      </c>
      <c r="AU304" s="223" t="s">
        <v>79</v>
      </c>
      <c r="AY304" s="17" t="s">
        <v>129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79</v>
      </c>
      <c r="BK304" s="224">
        <f>ROUND(I304*H304,2)</f>
        <v>0</v>
      </c>
      <c r="BL304" s="17" t="s">
        <v>249</v>
      </c>
      <c r="BM304" s="223" t="s">
        <v>771</v>
      </c>
    </row>
    <row r="305" s="2" customFormat="1">
      <c r="A305" s="38"/>
      <c r="B305" s="39"/>
      <c r="C305" s="40"/>
      <c r="D305" s="225" t="s">
        <v>138</v>
      </c>
      <c r="E305" s="40"/>
      <c r="F305" s="226" t="s">
        <v>716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138</v>
      </c>
      <c r="AU305" s="17" t="s">
        <v>79</v>
      </c>
    </row>
    <row r="306" s="2" customFormat="1" ht="16.5" customHeight="1">
      <c r="A306" s="38"/>
      <c r="B306" s="39"/>
      <c r="C306" s="212" t="s">
        <v>624</v>
      </c>
      <c r="D306" s="212" t="s">
        <v>131</v>
      </c>
      <c r="E306" s="213" t="s">
        <v>772</v>
      </c>
      <c r="F306" s="214" t="s">
        <v>773</v>
      </c>
      <c r="G306" s="215" t="s">
        <v>134</v>
      </c>
      <c r="H306" s="216">
        <v>20</v>
      </c>
      <c r="I306" s="217"/>
      <c r="J306" s="218">
        <f>ROUND(I306*H306,2)</f>
        <v>0</v>
      </c>
      <c r="K306" s="214" t="s">
        <v>19</v>
      </c>
      <c r="L306" s="44"/>
      <c r="M306" s="219" t="s">
        <v>19</v>
      </c>
      <c r="N306" s="220" t="s">
        <v>43</v>
      </c>
      <c r="O306" s="84"/>
      <c r="P306" s="221">
        <f>O306*H306</f>
        <v>0</v>
      </c>
      <c r="Q306" s="221">
        <v>0</v>
      </c>
      <c r="R306" s="221">
        <f>Q306*H306</f>
        <v>0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249</v>
      </c>
      <c r="AT306" s="223" t="s">
        <v>131</v>
      </c>
      <c r="AU306" s="223" t="s">
        <v>79</v>
      </c>
      <c r="AY306" s="17" t="s">
        <v>129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79</v>
      </c>
      <c r="BK306" s="224">
        <f>ROUND(I306*H306,2)</f>
        <v>0</v>
      </c>
      <c r="BL306" s="17" t="s">
        <v>249</v>
      </c>
      <c r="BM306" s="223" t="s">
        <v>774</v>
      </c>
    </row>
    <row r="307" s="2" customFormat="1">
      <c r="A307" s="38"/>
      <c r="B307" s="39"/>
      <c r="C307" s="40"/>
      <c r="D307" s="225" t="s">
        <v>138</v>
      </c>
      <c r="E307" s="40"/>
      <c r="F307" s="226" t="s">
        <v>773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138</v>
      </c>
      <c r="AU307" s="17" t="s">
        <v>79</v>
      </c>
    </row>
    <row r="308" s="2" customFormat="1" ht="16.5" customHeight="1">
      <c r="A308" s="38"/>
      <c r="B308" s="39"/>
      <c r="C308" s="212" t="s">
        <v>775</v>
      </c>
      <c r="D308" s="212" t="s">
        <v>131</v>
      </c>
      <c r="E308" s="213" t="s">
        <v>776</v>
      </c>
      <c r="F308" s="214" t="s">
        <v>777</v>
      </c>
      <c r="G308" s="215" t="s">
        <v>134</v>
      </c>
      <c r="H308" s="216">
        <v>20</v>
      </c>
      <c r="I308" s="217"/>
      <c r="J308" s="218">
        <f>ROUND(I308*H308,2)</f>
        <v>0</v>
      </c>
      <c r="K308" s="214" t="s">
        <v>19</v>
      </c>
      <c r="L308" s="44"/>
      <c r="M308" s="219" t="s">
        <v>19</v>
      </c>
      <c r="N308" s="220" t="s">
        <v>43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249</v>
      </c>
      <c r="AT308" s="223" t="s">
        <v>131</v>
      </c>
      <c r="AU308" s="223" t="s">
        <v>79</v>
      </c>
      <c r="AY308" s="17" t="s">
        <v>129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79</v>
      </c>
      <c r="BK308" s="224">
        <f>ROUND(I308*H308,2)</f>
        <v>0</v>
      </c>
      <c r="BL308" s="17" t="s">
        <v>249</v>
      </c>
      <c r="BM308" s="223" t="s">
        <v>778</v>
      </c>
    </row>
    <row r="309" s="2" customFormat="1">
      <c r="A309" s="38"/>
      <c r="B309" s="39"/>
      <c r="C309" s="40"/>
      <c r="D309" s="225" t="s">
        <v>138</v>
      </c>
      <c r="E309" s="40"/>
      <c r="F309" s="226" t="s">
        <v>777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138</v>
      </c>
      <c r="AU309" s="17" t="s">
        <v>79</v>
      </c>
    </row>
    <row r="310" s="2" customFormat="1" ht="16.5" customHeight="1">
      <c r="A310" s="38"/>
      <c r="B310" s="39"/>
      <c r="C310" s="212" t="s">
        <v>628</v>
      </c>
      <c r="D310" s="212" t="s">
        <v>131</v>
      </c>
      <c r="E310" s="213" t="s">
        <v>779</v>
      </c>
      <c r="F310" s="214" t="s">
        <v>780</v>
      </c>
      <c r="G310" s="215" t="s">
        <v>507</v>
      </c>
      <c r="H310" s="216">
        <v>1</v>
      </c>
      <c r="I310" s="217"/>
      <c r="J310" s="218">
        <f>ROUND(I310*H310,2)</f>
        <v>0</v>
      </c>
      <c r="K310" s="214" t="s">
        <v>19</v>
      </c>
      <c r="L310" s="44"/>
      <c r="M310" s="219" t="s">
        <v>19</v>
      </c>
      <c r="N310" s="220" t="s">
        <v>43</v>
      </c>
      <c r="O310" s="84"/>
      <c r="P310" s="221">
        <f>O310*H310</f>
        <v>0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249</v>
      </c>
      <c r="AT310" s="223" t="s">
        <v>131</v>
      </c>
      <c r="AU310" s="223" t="s">
        <v>79</v>
      </c>
      <c r="AY310" s="17" t="s">
        <v>129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79</v>
      </c>
      <c r="BK310" s="224">
        <f>ROUND(I310*H310,2)</f>
        <v>0</v>
      </c>
      <c r="BL310" s="17" t="s">
        <v>249</v>
      </c>
      <c r="BM310" s="223" t="s">
        <v>781</v>
      </c>
    </row>
    <row r="311" s="2" customFormat="1">
      <c r="A311" s="38"/>
      <c r="B311" s="39"/>
      <c r="C311" s="40"/>
      <c r="D311" s="225" t="s">
        <v>138</v>
      </c>
      <c r="E311" s="40"/>
      <c r="F311" s="226" t="s">
        <v>782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138</v>
      </c>
      <c r="AU311" s="17" t="s">
        <v>79</v>
      </c>
    </row>
    <row r="312" s="12" customFormat="1" ht="25.92" customHeight="1">
      <c r="A312" s="12"/>
      <c r="B312" s="196"/>
      <c r="C312" s="197"/>
      <c r="D312" s="198" t="s">
        <v>71</v>
      </c>
      <c r="E312" s="199" t="s">
        <v>783</v>
      </c>
      <c r="F312" s="199" t="s">
        <v>784</v>
      </c>
      <c r="G312" s="197"/>
      <c r="H312" s="197"/>
      <c r="I312" s="200"/>
      <c r="J312" s="201">
        <f>BK312</f>
        <v>0</v>
      </c>
      <c r="K312" s="197"/>
      <c r="L312" s="202"/>
      <c r="M312" s="203"/>
      <c r="N312" s="204"/>
      <c r="O312" s="204"/>
      <c r="P312" s="205">
        <f>SUM(P313:P320)</f>
        <v>0</v>
      </c>
      <c r="Q312" s="204"/>
      <c r="R312" s="205">
        <f>SUM(R313:R320)</f>
        <v>0</v>
      </c>
      <c r="S312" s="204"/>
      <c r="T312" s="206">
        <f>SUM(T313:T320)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7" t="s">
        <v>81</v>
      </c>
      <c r="AT312" s="208" t="s">
        <v>71</v>
      </c>
      <c r="AU312" s="208" t="s">
        <v>72</v>
      </c>
      <c r="AY312" s="207" t="s">
        <v>129</v>
      </c>
      <c r="BK312" s="209">
        <f>SUM(BK313:BK320)</f>
        <v>0</v>
      </c>
    </row>
    <row r="313" s="2" customFormat="1" ht="16.5" customHeight="1">
      <c r="A313" s="38"/>
      <c r="B313" s="39"/>
      <c r="C313" s="212" t="s">
        <v>785</v>
      </c>
      <c r="D313" s="212" t="s">
        <v>131</v>
      </c>
      <c r="E313" s="213" t="s">
        <v>786</v>
      </c>
      <c r="F313" s="214" t="s">
        <v>787</v>
      </c>
      <c r="G313" s="215" t="s">
        <v>488</v>
      </c>
      <c r="H313" s="216">
        <v>6</v>
      </c>
      <c r="I313" s="217"/>
      <c r="J313" s="218">
        <f>ROUND(I313*H313,2)</f>
        <v>0</v>
      </c>
      <c r="K313" s="214" t="s">
        <v>19</v>
      </c>
      <c r="L313" s="44"/>
      <c r="M313" s="219" t="s">
        <v>19</v>
      </c>
      <c r="N313" s="220" t="s">
        <v>43</v>
      </c>
      <c r="O313" s="84"/>
      <c r="P313" s="221">
        <f>O313*H313</f>
        <v>0</v>
      </c>
      <c r="Q313" s="221">
        <v>0</v>
      </c>
      <c r="R313" s="221">
        <f>Q313*H313</f>
        <v>0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788</v>
      </c>
      <c r="AT313" s="223" t="s">
        <v>131</v>
      </c>
      <c r="AU313" s="223" t="s">
        <v>79</v>
      </c>
      <c r="AY313" s="17" t="s">
        <v>129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79</v>
      </c>
      <c r="BK313" s="224">
        <f>ROUND(I313*H313,2)</f>
        <v>0</v>
      </c>
      <c r="BL313" s="17" t="s">
        <v>788</v>
      </c>
      <c r="BM313" s="223" t="s">
        <v>789</v>
      </c>
    </row>
    <row r="314" s="2" customFormat="1">
      <c r="A314" s="38"/>
      <c r="B314" s="39"/>
      <c r="C314" s="40"/>
      <c r="D314" s="225" t="s">
        <v>138</v>
      </c>
      <c r="E314" s="40"/>
      <c r="F314" s="226" t="s">
        <v>787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138</v>
      </c>
      <c r="AU314" s="17" t="s">
        <v>79</v>
      </c>
    </row>
    <row r="315" s="2" customFormat="1" ht="16.5" customHeight="1">
      <c r="A315" s="38"/>
      <c r="B315" s="39"/>
      <c r="C315" s="212" t="s">
        <v>631</v>
      </c>
      <c r="D315" s="212" t="s">
        <v>131</v>
      </c>
      <c r="E315" s="213" t="s">
        <v>790</v>
      </c>
      <c r="F315" s="214" t="s">
        <v>791</v>
      </c>
      <c r="G315" s="215" t="s">
        <v>792</v>
      </c>
      <c r="H315" s="216">
        <v>8</v>
      </c>
      <c r="I315" s="217"/>
      <c r="J315" s="218">
        <f>ROUND(I315*H315,2)</f>
        <v>0</v>
      </c>
      <c r="K315" s="214" t="s">
        <v>19</v>
      </c>
      <c r="L315" s="44"/>
      <c r="M315" s="219" t="s">
        <v>19</v>
      </c>
      <c r="N315" s="220" t="s">
        <v>43</v>
      </c>
      <c r="O315" s="84"/>
      <c r="P315" s="221">
        <f>O315*H315</f>
        <v>0</v>
      </c>
      <c r="Q315" s="221">
        <v>0</v>
      </c>
      <c r="R315" s="221">
        <f>Q315*H315</f>
        <v>0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788</v>
      </c>
      <c r="AT315" s="223" t="s">
        <v>131</v>
      </c>
      <c r="AU315" s="223" t="s">
        <v>79</v>
      </c>
      <c r="AY315" s="17" t="s">
        <v>129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79</v>
      </c>
      <c r="BK315" s="224">
        <f>ROUND(I315*H315,2)</f>
        <v>0</v>
      </c>
      <c r="BL315" s="17" t="s">
        <v>788</v>
      </c>
      <c r="BM315" s="223" t="s">
        <v>793</v>
      </c>
    </row>
    <row r="316" s="2" customFormat="1">
      <c r="A316" s="38"/>
      <c r="B316" s="39"/>
      <c r="C316" s="40"/>
      <c r="D316" s="225" t="s">
        <v>138</v>
      </c>
      <c r="E316" s="40"/>
      <c r="F316" s="226" t="s">
        <v>791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138</v>
      </c>
      <c r="AU316" s="17" t="s">
        <v>79</v>
      </c>
    </row>
    <row r="317" s="2" customFormat="1" ht="16.5" customHeight="1">
      <c r="A317" s="38"/>
      <c r="B317" s="39"/>
      <c r="C317" s="212" t="s">
        <v>794</v>
      </c>
      <c r="D317" s="212" t="s">
        <v>131</v>
      </c>
      <c r="E317" s="213" t="s">
        <v>795</v>
      </c>
      <c r="F317" s="214" t="s">
        <v>796</v>
      </c>
      <c r="G317" s="215" t="s">
        <v>797</v>
      </c>
      <c r="H317" s="216">
        <v>20</v>
      </c>
      <c r="I317" s="217"/>
      <c r="J317" s="218">
        <f>ROUND(I317*H317,2)</f>
        <v>0</v>
      </c>
      <c r="K317" s="214" t="s">
        <v>19</v>
      </c>
      <c r="L317" s="44"/>
      <c r="M317" s="219" t="s">
        <v>19</v>
      </c>
      <c r="N317" s="220" t="s">
        <v>43</v>
      </c>
      <c r="O317" s="84"/>
      <c r="P317" s="221">
        <f>O317*H317</f>
        <v>0</v>
      </c>
      <c r="Q317" s="221">
        <v>0</v>
      </c>
      <c r="R317" s="221">
        <f>Q317*H317</f>
        <v>0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788</v>
      </c>
      <c r="AT317" s="223" t="s">
        <v>131</v>
      </c>
      <c r="AU317" s="223" t="s">
        <v>79</v>
      </c>
      <c r="AY317" s="17" t="s">
        <v>129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79</v>
      </c>
      <c r="BK317" s="224">
        <f>ROUND(I317*H317,2)</f>
        <v>0</v>
      </c>
      <c r="BL317" s="17" t="s">
        <v>788</v>
      </c>
      <c r="BM317" s="223" t="s">
        <v>798</v>
      </c>
    </row>
    <row r="318" s="2" customFormat="1">
      <c r="A318" s="38"/>
      <c r="B318" s="39"/>
      <c r="C318" s="40"/>
      <c r="D318" s="225" t="s">
        <v>138</v>
      </c>
      <c r="E318" s="40"/>
      <c r="F318" s="226" t="s">
        <v>796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138</v>
      </c>
      <c r="AU318" s="17" t="s">
        <v>79</v>
      </c>
    </row>
    <row r="319" s="2" customFormat="1" ht="16.5" customHeight="1">
      <c r="A319" s="38"/>
      <c r="B319" s="39"/>
      <c r="C319" s="212" t="s">
        <v>635</v>
      </c>
      <c r="D319" s="212" t="s">
        <v>131</v>
      </c>
      <c r="E319" s="213" t="s">
        <v>799</v>
      </c>
      <c r="F319" s="214" t="s">
        <v>800</v>
      </c>
      <c r="G319" s="215" t="s">
        <v>792</v>
      </c>
      <c r="H319" s="216">
        <v>4</v>
      </c>
      <c r="I319" s="217"/>
      <c r="J319" s="218">
        <f>ROUND(I319*H319,2)</f>
        <v>0</v>
      </c>
      <c r="K319" s="214" t="s">
        <v>19</v>
      </c>
      <c r="L319" s="44"/>
      <c r="M319" s="219" t="s">
        <v>19</v>
      </c>
      <c r="N319" s="220" t="s">
        <v>43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788</v>
      </c>
      <c r="AT319" s="223" t="s">
        <v>131</v>
      </c>
      <c r="AU319" s="223" t="s">
        <v>79</v>
      </c>
      <c r="AY319" s="17" t="s">
        <v>129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79</v>
      </c>
      <c r="BK319" s="224">
        <f>ROUND(I319*H319,2)</f>
        <v>0</v>
      </c>
      <c r="BL319" s="17" t="s">
        <v>788</v>
      </c>
      <c r="BM319" s="223" t="s">
        <v>801</v>
      </c>
    </row>
    <row r="320" s="2" customFormat="1">
      <c r="A320" s="38"/>
      <c r="B320" s="39"/>
      <c r="C320" s="40"/>
      <c r="D320" s="225" t="s">
        <v>138</v>
      </c>
      <c r="E320" s="40"/>
      <c r="F320" s="226" t="s">
        <v>800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138</v>
      </c>
      <c r="AU320" s="17" t="s">
        <v>79</v>
      </c>
    </row>
    <row r="321" s="12" customFormat="1" ht="25.92" customHeight="1">
      <c r="A321" s="12"/>
      <c r="B321" s="196"/>
      <c r="C321" s="197"/>
      <c r="D321" s="198" t="s">
        <v>71</v>
      </c>
      <c r="E321" s="199" t="s">
        <v>802</v>
      </c>
      <c r="F321" s="199" t="s">
        <v>803</v>
      </c>
      <c r="G321" s="197"/>
      <c r="H321" s="197"/>
      <c r="I321" s="200"/>
      <c r="J321" s="201">
        <f>BK321</f>
        <v>0</v>
      </c>
      <c r="K321" s="197"/>
      <c r="L321" s="202"/>
      <c r="M321" s="203"/>
      <c r="N321" s="204"/>
      <c r="O321" s="204"/>
      <c r="P321" s="205">
        <f>SUM(P322:P331)</f>
        <v>0</v>
      </c>
      <c r="Q321" s="204"/>
      <c r="R321" s="205">
        <f>SUM(R322:R331)</f>
        <v>0</v>
      </c>
      <c r="S321" s="204"/>
      <c r="T321" s="206">
        <f>SUM(T322:T331)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7" t="s">
        <v>79</v>
      </c>
      <c r="AT321" s="208" t="s">
        <v>71</v>
      </c>
      <c r="AU321" s="208" t="s">
        <v>72</v>
      </c>
      <c r="AY321" s="207" t="s">
        <v>129</v>
      </c>
      <c r="BK321" s="209">
        <f>SUM(BK322:BK331)</f>
        <v>0</v>
      </c>
    </row>
    <row r="322" s="2" customFormat="1" ht="16.5" customHeight="1">
      <c r="A322" s="38"/>
      <c r="B322" s="39"/>
      <c r="C322" s="212" t="s">
        <v>804</v>
      </c>
      <c r="D322" s="212" t="s">
        <v>131</v>
      </c>
      <c r="E322" s="213" t="s">
        <v>805</v>
      </c>
      <c r="F322" s="214" t="s">
        <v>806</v>
      </c>
      <c r="G322" s="215" t="s">
        <v>807</v>
      </c>
      <c r="H322" s="216">
        <v>1</v>
      </c>
      <c r="I322" s="217"/>
      <c r="J322" s="218">
        <f>ROUND(I322*H322,2)</f>
        <v>0</v>
      </c>
      <c r="K322" s="214" t="s">
        <v>19</v>
      </c>
      <c r="L322" s="44"/>
      <c r="M322" s="219" t="s">
        <v>19</v>
      </c>
      <c r="N322" s="220" t="s">
        <v>43</v>
      </c>
      <c r="O322" s="84"/>
      <c r="P322" s="221">
        <f>O322*H322</f>
        <v>0</v>
      </c>
      <c r="Q322" s="221">
        <v>0</v>
      </c>
      <c r="R322" s="221">
        <f>Q322*H322</f>
        <v>0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249</v>
      </c>
      <c r="AT322" s="223" t="s">
        <v>131</v>
      </c>
      <c r="AU322" s="223" t="s">
        <v>79</v>
      </c>
      <c r="AY322" s="17" t="s">
        <v>129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79</v>
      </c>
      <c r="BK322" s="224">
        <f>ROUND(I322*H322,2)</f>
        <v>0</v>
      </c>
      <c r="BL322" s="17" t="s">
        <v>249</v>
      </c>
      <c r="BM322" s="223" t="s">
        <v>808</v>
      </c>
    </row>
    <row r="323" s="2" customFormat="1">
      <c r="A323" s="38"/>
      <c r="B323" s="39"/>
      <c r="C323" s="40"/>
      <c r="D323" s="225" t="s">
        <v>138</v>
      </c>
      <c r="E323" s="40"/>
      <c r="F323" s="226" t="s">
        <v>806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138</v>
      </c>
      <c r="AU323" s="17" t="s">
        <v>79</v>
      </c>
    </row>
    <row r="324" s="2" customFormat="1" ht="16.5" customHeight="1">
      <c r="A324" s="38"/>
      <c r="B324" s="39"/>
      <c r="C324" s="212" t="s">
        <v>638</v>
      </c>
      <c r="D324" s="212" t="s">
        <v>131</v>
      </c>
      <c r="E324" s="213" t="s">
        <v>809</v>
      </c>
      <c r="F324" s="214" t="s">
        <v>810</v>
      </c>
      <c r="G324" s="215" t="s">
        <v>807</v>
      </c>
      <c r="H324" s="216">
        <v>1</v>
      </c>
      <c r="I324" s="217"/>
      <c r="J324" s="218">
        <f>ROUND(I324*H324,2)</f>
        <v>0</v>
      </c>
      <c r="K324" s="214" t="s">
        <v>19</v>
      </c>
      <c r="L324" s="44"/>
      <c r="M324" s="219" t="s">
        <v>19</v>
      </c>
      <c r="N324" s="220" t="s">
        <v>43</v>
      </c>
      <c r="O324" s="84"/>
      <c r="P324" s="221">
        <f>O324*H324</f>
        <v>0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249</v>
      </c>
      <c r="AT324" s="223" t="s">
        <v>131</v>
      </c>
      <c r="AU324" s="223" t="s">
        <v>79</v>
      </c>
      <c r="AY324" s="17" t="s">
        <v>129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79</v>
      </c>
      <c r="BK324" s="224">
        <f>ROUND(I324*H324,2)</f>
        <v>0</v>
      </c>
      <c r="BL324" s="17" t="s">
        <v>249</v>
      </c>
      <c r="BM324" s="223" t="s">
        <v>811</v>
      </c>
    </row>
    <row r="325" s="2" customFormat="1">
      <c r="A325" s="38"/>
      <c r="B325" s="39"/>
      <c r="C325" s="40"/>
      <c r="D325" s="225" t="s">
        <v>138</v>
      </c>
      <c r="E325" s="40"/>
      <c r="F325" s="226" t="s">
        <v>810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138</v>
      </c>
      <c r="AU325" s="17" t="s">
        <v>79</v>
      </c>
    </row>
    <row r="326" s="2" customFormat="1" ht="16.5" customHeight="1">
      <c r="A326" s="38"/>
      <c r="B326" s="39"/>
      <c r="C326" s="212" t="s">
        <v>812</v>
      </c>
      <c r="D326" s="212" t="s">
        <v>131</v>
      </c>
      <c r="E326" s="213" t="s">
        <v>813</v>
      </c>
      <c r="F326" s="214" t="s">
        <v>814</v>
      </c>
      <c r="G326" s="215" t="s">
        <v>807</v>
      </c>
      <c r="H326" s="216">
        <v>1</v>
      </c>
      <c r="I326" s="217"/>
      <c r="J326" s="218">
        <f>ROUND(I326*H326,2)</f>
        <v>0</v>
      </c>
      <c r="K326" s="214" t="s">
        <v>19</v>
      </c>
      <c r="L326" s="44"/>
      <c r="M326" s="219" t="s">
        <v>19</v>
      </c>
      <c r="N326" s="220" t="s">
        <v>43</v>
      </c>
      <c r="O326" s="84"/>
      <c r="P326" s="221">
        <f>O326*H326</f>
        <v>0</v>
      </c>
      <c r="Q326" s="221">
        <v>0</v>
      </c>
      <c r="R326" s="221">
        <f>Q326*H326</f>
        <v>0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249</v>
      </c>
      <c r="AT326" s="223" t="s">
        <v>131</v>
      </c>
      <c r="AU326" s="223" t="s">
        <v>79</v>
      </c>
      <c r="AY326" s="17" t="s">
        <v>129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79</v>
      </c>
      <c r="BK326" s="224">
        <f>ROUND(I326*H326,2)</f>
        <v>0</v>
      </c>
      <c r="BL326" s="17" t="s">
        <v>249</v>
      </c>
      <c r="BM326" s="223" t="s">
        <v>815</v>
      </c>
    </row>
    <row r="327" s="2" customFormat="1">
      <c r="A327" s="38"/>
      <c r="B327" s="39"/>
      <c r="C327" s="40"/>
      <c r="D327" s="225" t="s">
        <v>138</v>
      </c>
      <c r="E327" s="40"/>
      <c r="F327" s="226" t="s">
        <v>816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138</v>
      </c>
      <c r="AU327" s="17" t="s">
        <v>79</v>
      </c>
    </row>
    <row r="328" s="2" customFormat="1" ht="16.5" customHeight="1">
      <c r="A328" s="38"/>
      <c r="B328" s="39"/>
      <c r="C328" s="212" t="s">
        <v>642</v>
      </c>
      <c r="D328" s="212" t="s">
        <v>131</v>
      </c>
      <c r="E328" s="213" t="s">
        <v>817</v>
      </c>
      <c r="F328" s="214" t="s">
        <v>818</v>
      </c>
      <c r="G328" s="215" t="s">
        <v>807</v>
      </c>
      <c r="H328" s="216">
        <v>1</v>
      </c>
      <c r="I328" s="217"/>
      <c r="J328" s="218">
        <f>ROUND(I328*H328,2)</f>
        <v>0</v>
      </c>
      <c r="K328" s="214" t="s">
        <v>19</v>
      </c>
      <c r="L328" s="44"/>
      <c r="M328" s="219" t="s">
        <v>19</v>
      </c>
      <c r="N328" s="220" t="s">
        <v>43</v>
      </c>
      <c r="O328" s="84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249</v>
      </c>
      <c r="AT328" s="223" t="s">
        <v>131</v>
      </c>
      <c r="AU328" s="223" t="s">
        <v>79</v>
      </c>
      <c r="AY328" s="17" t="s">
        <v>129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79</v>
      </c>
      <c r="BK328" s="224">
        <f>ROUND(I328*H328,2)</f>
        <v>0</v>
      </c>
      <c r="BL328" s="17" t="s">
        <v>249</v>
      </c>
      <c r="BM328" s="223" t="s">
        <v>819</v>
      </c>
    </row>
    <row r="329" s="2" customFormat="1">
      <c r="A329" s="38"/>
      <c r="B329" s="39"/>
      <c r="C329" s="40"/>
      <c r="D329" s="225" t="s">
        <v>138</v>
      </c>
      <c r="E329" s="40"/>
      <c r="F329" s="226" t="s">
        <v>820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138</v>
      </c>
      <c r="AU329" s="17" t="s">
        <v>79</v>
      </c>
    </row>
    <row r="330" s="2" customFormat="1" ht="16.5" customHeight="1">
      <c r="A330" s="38"/>
      <c r="B330" s="39"/>
      <c r="C330" s="212" t="s">
        <v>821</v>
      </c>
      <c r="D330" s="212" t="s">
        <v>131</v>
      </c>
      <c r="E330" s="213" t="s">
        <v>822</v>
      </c>
      <c r="F330" s="214" t="s">
        <v>823</v>
      </c>
      <c r="G330" s="215" t="s">
        <v>807</v>
      </c>
      <c r="H330" s="216">
        <v>1</v>
      </c>
      <c r="I330" s="217"/>
      <c r="J330" s="218">
        <f>ROUND(I330*H330,2)</f>
        <v>0</v>
      </c>
      <c r="K330" s="214" t="s">
        <v>19</v>
      </c>
      <c r="L330" s="44"/>
      <c r="M330" s="219" t="s">
        <v>19</v>
      </c>
      <c r="N330" s="220" t="s">
        <v>43</v>
      </c>
      <c r="O330" s="84"/>
      <c r="P330" s="221">
        <f>O330*H330</f>
        <v>0</v>
      </c>
      <c r="Q330" s="221">
        <v>0</v>
      </c>
      <c r="R330" s="221">
        <f>Q330*H330</f>
        <v>0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249</v>
      </c>
      <c r="AT330" s="223" t="s">
        <v>131</v>
      </c>
      <c r="AU330" s="223" t="s">
        <v>79</v>
      </c>
      <c r="AY330" s="17" t="s">
        <v>129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79</v>
      </c>
      <c r="BK330" s="224">
        <f>ROUND(I330*H330,2)</f>
        <v>0</v>
      </c>
      <c r="BL330" s="17" t="s">
        <v>249</v>
      </c>
      <c r="BM330" s="223" t="s">
        <v>824</v>
      </c>
    </row>
    <row r="331" s="2" customFormat="1">
      <c r="A331" s="38"/>
      <c r="B331" s="39"/>
      <c r="C331" s="40"/>
      <c r="D331" s="225" t="s">
        <v>138</v>
      </c>
      <c r="E331" s="40"/>
      <c r="F331" s="226" t="s">
        <v>825</v>
      </c>
      <c r="G331" s="40"/>
      <c r="H331" s="40"/>
      <c r="I331" s="227"/>
      <c r="J331" s="40"/>
      <c r="K331" s="40"/>
      <c r="L331" s="44"/>
      <c r="M331" s="264"/>
      <c r="N331" s="265"/>
      <c r="O331" s="266"/>
      <c r="P331" s="266"/>
      <c r="Q331" s="266"/>
      <c r="R331" s="266"/>
      <c r="S331" s="266"/>
      <c r="T331" s="267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138</v>
      </c>
      <c r="AU331" s="17" t="s">
        <v>79</v>
      </c>
    </row>
    <row r="332" s="2" customFormat="1" ht="6.96" customHeight="1">
      <c r="A332" s="38"/>
      <c r="B332" s="59"/>
      <c r="C332" s="60"/>
      <c r="D332" s="60"/>
      <c r="E332" s="60"/>
      <c r="F332" s="60"/>
      <c r="G332" s="60"/>
      <c r="H332" s="60"/>
      <c r="I332" s="60"/>
      <c r="J332" s="60"/>
      <c r="K332" s="60"/>
      <c r="L332" s="44"/>
      <c r="M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</row>
  </sheetData>
  <sheetProtection sheet="1" autoFilter="0" formatColumns="0" formatRows="0" objects="1" scenarios="1" spinCount="100000" saltValue="1KBGu9+OQLIEf5UgzeC7jUYXrqluKMtyLCLcMEF6PHDAf5+JLUufKcyLgB2CLcEamzT5pm+O0aYOm0tl96skJA==" hashValue="EYBh6B29dt7DZzwDeq0BvTJ+evfP0vT9C0Ppb0rfIvgXRR0mGPsVnyjqXAPJnEUumcszKw4NC8eAeYev15QYSA==" algorithmName="SHA-512" password="ED5F"/>
  <autoFilter ref="C92:K3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96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Nejdek, MŠ Lipová - Celková rekonstrukce</v>
      </c>
      <c r="F7" s="142"/>
      <c r="G7" s="142"/>
      <c r="H7" s="142"/>
      <c r="L7" s="20"/>
    </row>
    <row r="8" s="1" customFormat="1" ht="12" customHeight="1">
      <c r="B8" s="20"/>
      <c r="D8" s="142" t="s">
        <v>97</v>
      </c>
      <c r="L8" s="20"/>
    </row>
    <row r="9" s="2" customFormat="1" ht="16.5" customHeight="1">
      <c r="A9" s="38"/>
      <c r="B9" s="44"/>
      <c r="C9" s="38"/>
      <c r="D9" s="38"/>
      <c r="E9" s="143" t="s">
        <v>98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826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25. 1. 2021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47"/>
      <c r="B29" s="148"/>
      <c r="C29" s="147"/>
      <c r="D29" s="147"/>
      <c r="E29" s="149" t="s">
        <v>101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ROUND((SUM(BE87:BE145)),  2)</f>
        <v>0</v>
      </c>
      <c r="G35" s="38"/>
      <c r="H35" s="38"/>
      <c r="I35" s="157">
        <v>0.20999999999999999</v>
      </c>
      <c r="J35" s="156">
        <f>ROUND(((SUM(BE87:BE145))*I35),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ROUND((SUM(BF87:BF145)),  2)</f>
        <v>0</v>
      </c>
      <c r="G36" s="38"/>
      <c r="H36" s="38"/>
      <c r="I36" s="157">
        <v>0.14999999999999999</v>
      </c>
      <c r="J36" s="156">
        <f>ROUND(((SUM(BF87:BF145))*I36),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ROUND((SUM(BG87:BG145)),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ROUND((SUM(BH87:BH145)),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ROUND((SUM(BI87:BI145)),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Nejdek, MŠ Lipová - Celková rekonstrukce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97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C.4.Slab - Venkovní trasy - slaboproud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Nejdek, ul. Lipová</v>
      </c>
      <c r="G56" s="40"/>
      <c r="H56" s="40"/>
      <c r="I56" s="32" t="s">
        <v>23</v>
      </c>
      <c r="J56" s="72" t="str">
        <f>IF(J14="","",J14)</f>
        <v>25. 1. 2021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40.05" customHeight="1">
      <c r="A58" s="38"/>
      <c r="B58" s="39"/>
      <c r="C58" s="32" t="s">
        <v>25</v>
      </c>
      <c r="D58" s="40"/>
      <c r="E58" s="40"/>
      <c r="F58" s="27" t="str">
        <f>E17</f>
        <v>Město Nejdek, nám.Karla IV. 239, 362 21 Nejdek</v>
      </c>
      <c r="G58" s="40"/>
      <c r="H58" s="40"/>
      <c r="I58" s="32" t="s">
        <v>31</v>
      </c>
      <c r="J58" s="36" t="str">
        <f>E23</f>
        <v>Projektová Kancelář PS, Ing. Irena Pichlová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Daniela Hahnová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103</v>
      </c>
      <c r="D61" s="171"/>
      <c r="E61" s="171"/>
      <c r="F61" s="171"/>
      <c r="G61" s="171"/>
      <c r="H61" s="171"/>
      <c r="I61" s="171"/>
      <c r="J61" s="172" t="s">
        <v>104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105</v>
      </c>
    </row>
    <row r="64" s="9" customFormat="1" ht="24.96" customHeight="1">
      <c r="A64" s="9"/>
      <c r="B64" s="174"/>
      <c r="C64" s="175"/>
      <c r="D64" s="176" t="s">
        <v>827</v>
      </c>
      <c r="E64" s="177"/>
      <c r="F64" s="177"/>
      <c r="G64" s="177"/>
      <c r="H64" s="177"/>
      <c r="I64" s="177"/>
      <c r="J64" s="178">
        <f>J88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828</v>
      </c>
      <c r="E65" s="177"/>
      <c r="F65" s="177"/>
      <c r="G65" s="177"/>
      <c r="H65" s="177"/>
      <c r="I65" s="177"/>
      <c r="J65" s="178">
        <f>J115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114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Nejdek, MŠ Lipová - Celková rekonstrukce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" customFormat="1" ht="12" customHeight="1">
      <c r="B76" s="21"/>
      <c r="C76" s="32" t="s">
        <v>97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2" customFormat="1" ht="16.5" customHeight="1">
      <c r="A77" s="38"/>
      <c r="B77" s="39"/>
      <c r="C77" s="40"/>
      <c r="D77" s="40"/>
      <c r="E77" s="169" t="s">
        <v>98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99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E11</f>
        <v>C.4.Slab - Venkovní trasy - slaboproud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F14</f>
        <v>Nejdek, ul. Lipová</v>
      </c>
      <c r="G81" s="40"/>
      <c r="H81" s="40"/>
      <c r="I81" s="32" t="s">
        <v>23</v>
      </c>
      <c r="J81" s="72" t="str">
        <f>IF(J14="","",J14)</f>
        <v>25. 1. 2021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40.05" customHeight="1">
      <c r="A83" s="38"/>
      <c r="B83" s="39"/>
      <c r="C83" s="32" t="s">
        <v>25</v>
      </c>
      <c r="D83" s="40"/>
      <c r="E83" s="40"/>
      <c r="F83" s="27" t="str">
        <f>E17</f>
        <v>Město Nejdek, nám.Karla IV. 239, 362 21 Nejdek</v>
      </c>
      <c r="G83" s="40"/>
      <c r="H83" s="40"/>
      <c r="I83" s="32" t="s">
        <v>31</v>
      </c>
      <c r="J83" s="36" t="str">
        <f>E23</f>
        <v>Projektová Kancelář PS, Ing. Irena Pichlová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IF(E20="","",E20)</f>
        <v>Vyplň údaj</v>
      </c>
      <c r="G84" s="40"/>
      <c r="H84" s="40"/>
      <c r="I84" s="32" t="s">
        <v>34</v>
      </c>
      <c r="J84" s="36" t="str">
        <f>E26</f>
        <v>Daniela Hahnová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85"/>
      <c r="B86" s="186"/>
      <c r="C86" s="187" t="s">
        <v>115</v>
      </c>
      <c r="D86" s="188" t="s">
        <v>57</v>
      </c>
      <c r="E86" s="188" t="s">
        <v>53</v>
      </c>
      <c r="F86" s="188" t="s">
        <v>54</v>
      </c>
      <c r="G86" s="188" t="s">
        <v>116</v>
      </c>
      <c r="H86" s="188" t="s">
        <v>117</v>
      </c>
      <c r="I86" s="188" t="s">
        <v>118</v>
      </c>
      <c r="J86" s="188" t="s">
        <v>104</v>
      </c>
      <c r="K86" s="189" t="s">
        <v>119</v>
      </c>
      <c r="L86" s="190"/>
      <c r="M86" s="92" t="s">
        <v>19</v>
      </c>
      <c r="N86" s="93" t="s">
        <v>42</v>
      </c>
      <c r="O86" s="93" t="s">
        <v>120</v>
      </c>
      <c r="P86" s="93" t="s">
        <v>121</v>
      </c>
      <c r="Q86" s="93" t="s">
        <v>122</v>
      </c>
      <c r="R86" s="93" t="s">
        <v>123</v>
      </c>
      <c r="S86" s="93" t="s">
        <v>124</v>
      </c>
      <c r="T86" s="94" t="s">
        <v>125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8"/>
      <c r="B87" s="39"/>
      <c r="C87" s="99" t="s">
        <v>126</v>
      </c>
      <c r="D87" s="40"/>
      <c r="E87" s="40"/>
      <c r="F87" s="40"/>
      <c r="G87" s="40"/>
      <c r="H87" s="40"/>
      <c r="I87" s="40"/>
      <c r="J87" s="191">
        <f>BK87</f>
        <v>0</v>
      </c>
      <c r="K87" s="40"/>
      <c r="L87" s="44"/>
      <c r="M87" s="95"/>
      <c r="N87" s="192"/>
      <c r="O87" s="96"/>
      <c r="P87" s="193">
        <f>P88+P115</f>
        <v>0</v>
      </c>
      <c r="Q87" s="96"/>
      <c r="R87" s="193">
        <f>R88+R115</f>
        <v>0</v>
      </c>
      <c r="S87" s="96"/>
      <c r="T87" s="194">
        <f>T88+T115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105</v>
      </c>
      <c r="BK87" s="195">
        <f>BK88+BK115</f>
        <v>0</v>
      </c>
    </row>
    <row r="88" s="12" customFormat="1" ht="25.92" customHeight="1">
      <c r="A88" s="12"/>
      <c r="B88" s="196"/>
      <c r="C88" s="197"/>
      <c r="D88" s="198" t="s">
        <v>71</v>
      </c>
      <c r="E88" s="199" t="s">
        <v>829</v>
      </c>
      <c r="F88" s="199" t="s">
        <v>830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SUM(P89:P114)</f>
        <v>0</v>
      </c>
      <c r="Q88" s="204"/>
      <c r="R88" s="205">
        <f>SUM(R89:R114)</f>
        <v>0</v>
      </c>
      <c r="S88" s="204"/>
      <c r="T88" s="206">
        <f>SUM(T89:T114)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79</v>
      </c>
      <c r="AT88" s="208" t="s">
        <v>71</v>
      </c>
      <c r="AU88" s="208" t="s">
        <v>72</v>
      </c>
      <c r="AY88" s="207" t="s">
        <v>129</v>
      </c>
      <c r="BK88" s="209">
        <f>SUM(BK89:BK114)</f>
        <v>0</v>
      </c>
    </row>
    <row r="89" s="2" customFormat="1" ht="16.5" customHeight="1">
      <c r="A89" s="38"/>
      <c r="B89" s="39"/>
      <c r="C89" s="212" t="s">
        <v>79</v>
      </c>
      <c r="D89" s="212" t="s">
        <v>131</v>
      </c>
      <c r="E89" s="213" t="s">
        <v>831</v>
      </c>
      <c r="F89" s="214" t="s">
        <v>832</v>
      </c>
      <c r="G89" s="215" t="s">
        <v>147</v>
      </c>
      <c r="H89" s="216">
        <v>500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43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249</v>
      </c>
      <c r="AT89" s="223" t="s">
        <v>131</v>
      </c>
      <c r="AU89" s="223" t="s">
        <v>79</v>
      </c>
      <c r="AY89" s="17" t="s">
        <v>129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79</v>
      </c>
      <c r="BK89" s="224">
        <f>ROUND(I89*H89,2)</f>
        <v>0</v>
      </c>
      <c r="BL89" s="17" t="s">
        <v>249</v>
      </c>
      <c r="BM89" s="223" t="s">
        <v>81</v>
      </c>
    </row>
    <row r="90" s="2" customFormat="1">
      <c r="A90" s="38"/>
      <c r="B90" s="39"/>
      <c r="C90" s="40"/>
      <c r="D90" s="225" t="s">
        <v>138</v>
      </c>
      <c r="E90" s="40"/>
      <c r="F90" s="226" t="s">
        <v>832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138</v>
      </c>
      <c r="AU90" s="17" t="s">
        <v>79</v>
      </c>
    </row>
    <row r="91" s="2" customFormat="1" ht="16.5" customHeight="1">
      <c r="A91" s="38"/>
      <c r="B91" s="39"/>
      <c r="C91" s="212" t="s">
        <v>81</v>
      </c>
      <c r="D91" s="212" t="s">
        <v>131</v>
      </c>
      <c r="E91" s="213" t="s">
        <v>833</v>
      </c>
      <c r="F91" s="214" t="s">
        <v>834</v>
      </c>
      <c r="G91" s="215" t="s">
        <v>314</v>
      </c>
      <c r="H91" s="216">
        <v>8</v>
      </c>
      <c r="I91" s="217"/>
      <c r="J91" s="218">
        <f>ROUND(I91*H91,2)</f>
        <v>0</v>
      </c>
      <c r="K91" s="214" t="s">
        <v>19</v>
      </c>
      <c r="L91" s="44"/>
      <c r="M91" s="219" t="s">
        <v>19</v>
      </c>
      <c r="N91" s="220" t="s">
        <v>43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249</v>
      </c>
      <c r="AT91" s="223" t="s">
        <v>131</v>
      </c>
      <c r="AU91" s="223" t="s">
        <v>79</v>
      </c>
      <c r="AY91" s="17" t="s">
        <v>129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79</v>
      </c>
      <c r="BK91" s="224">
        <f>ROUND(I91*H91,2)</f>
        <v>0</v>
      </c>
      <c r="BL91" s="17" t="s">
        <v>249</v>
      </c>
      <c r="BM91" s="223" t="s">
        <v>136</v>
      </c>
    </row>
    <row r="92" s="2" customFormat="1">
      <c r="A92" s="38"/>
      <c r="B92" s="39"/>
      <c r="C92" s="40"/>
      <c r="D92" s="225" t="s">
        <v>138</v>
      </c>
      <c r="E92" s="40"/>
      <c r="F92" s="226" t="s">
        <v>834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138</v>
      </c>
      <c r="AU92" s="17" t="s">
        <v>79</v>
      </c>
    </row>
    <row r="93" s="2" customFormat="1" ht="16.5" customHeight="1">
      <c r="A93" s="38"/>
      <c r="B93" s="39"/>
      <c r="C93" s="212" t="s">
        <v>153</v>
      </c>
      <c r="D93" s="212" t="s">
        <v>131</v>
      </c>
      <c r="E93" s="213" t="s">
        <v>835</v>
      </c>
      <c r="F93" s="214" t="s">
        <v>836</v>
      </c>
      <c r="G93" s="215" t="s">
        <v>147</v>
      </c>
      <c r="H93" s="216">
        <v>250</v>
      </c>
      <c r="I93" s="217"/>
      <c r="J93" s="218">
        <f>ROUND(I93*H93,2)</f>
        <v>0</v>
      </c>
      <c r="K93" s="214" t="s">
        <v>19</v>
      </c>
      <c r="L93" s="44"/>
      <c r="M93" s="219" t="s">
        <v>19</v>
      </c>
      <c r="N93" s="220" t="s">
        <v>43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249</v>
      </c>
      <c r="AT93" s="223" t="s">
        <v>131</v>
      </c>
      <c r="AU93" s="223" t="s">
        <v>79</v>
      </c>
      <c r="AY93" s="17" t="s">
        <v>129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79</v>
      </c>
      <c r="BK93" s="224">
        <f>ROUND(I93*H93,2)</f>
        <v>0</v>
      </c>
      <c r="BL93" s="17" t="s">
        <v>249</v>
      </c>
      <c r="BM93" s="223" t="s">
        <v>179</v>
      </c>
    </row>
    <row r="94" s="2" customFormat="1">
      <c r="A94" s="38"/>
      <c r="B94" s="39"/>
      <c r="C94" s="40"/>
      <c r="D94" s="225" t="s">
        <v>138</v>
      </c>
      <c r="E94" s="40"/>
      <c r="F94" s="226" t="s">
        <v>836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138</v>
      </c>
      <c r="AU94" s="17" t="s">
        <v>79</v>
      </c>
    </row>
    <row r="95" s="2" customFormat="1" ht="16.5" customHeight="1">
      <c r="A95" s="38"/>
      <c r="B95" s="39"/>
      <c r="C95" s="212" t="s">
        <v>136</v>
      </c>
      <c r="D95" s="212" t="s">
        <v>131</v>
      </c>
      <c r="E95" s="213" t="s">
        <v>837</v>
      </c>
      <c r="F95" s="214" t="s">
        <v>838</v>
      </c>
      <c r="G95" s="215" t="s">
        <v>147</v>
      </c>
      <c r="H95" s="216">
        <v>250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249</v>
      </c>
      <c r="AT95" s="223" t="s">
        <v>131</v>
      </c>
      <c r="AU95" s="223" t="s">
        <v>79</v>
      </c>
      <c r="AY95" s="17" t="s">
        <v>129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79</v>
      </c>
      <c r="BK95" s="224">
        <f>ROUND(I95*H95,2)</f>
        <v>0</v>
      </c>
      <c r="BL95" s="17" t="s">
        <v>249</v>
      </c>
      <c r="BM95" s="223" t="s">
        <v>194</v>
      </c>
    </row>
    <row r="96" s="2" customFormat="1">
      <c r="A96" s="38"/>
      <c r="B96" s="39"/>
      <c r="C96" s="40"/>
      <c r="D96" s="225" t="s">
        <v>138</v>
      </c>
      <c r="E96" s="40"/>
      <c r="F96" s="226" t="s">
        <v>838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138</v>
      </c>
      <c r="AU96" s="17" t="s">
        <v>79</v>
      </c>
    </row>
    <row r="97" s="2" customFormat="1" ht="16.5" customHeight="1">
      <c r="A97" s="38"/>
      <c r="B97" s="39"/>
      <c r="C97" s="212" t="s">
        <v>167</v>
      </c>
      <c r="D97" s="212" t="s">
        <v>131</v>
      </c>
      <c r="E97" s="213" t="s">
        <v>839</v>
      </c>
      <c r="F97" s="214" t="s">
        <v>840</v>
      </c>
      <c r="G97" s="215" t="s">
        <v>314</v>
      </c>
      <c r="H97" s="216">
        <v>8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249</v>
      </c>
      <c r="AT97" s="223" t="s">
        <v>131</v>
      </c>
      <c r="AU97" s="223" t="s">
        <v>79</v>
      </c>
      <c r="AY97" s="17" t="s">
        <v>129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79</v>
      </c>
      <c r="BK97" s="224">
        <f>ROUND(I97*H97,2)</f>
        <v>0</v>
      </c>
      <c r="BL97" s="17" t="s">
        <v>249</v>
      </c>
      <c r="BM97" s="223" t="s">
        <v>212</v>
      </c>
    </row>
    <row r="98" s="2" customFormat="1">
      <c r="A98" s="38"/>
      <c r="B98" s="39"/>
      <c r="C98" s="40"/>
      <c r="D98" s="225" t="s">
        <v>138</v>
      </c>
      <c r="E98" s="40"/>
      <c r="F98" s="226" t="s">
        <v>840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138</v>
      </c>
      <c r="AU98" s="17" t="s">
        <v>79</v>
      </c>
    </row>
    <row r="99" s="2" customFormat="1" ht="16.5" customHeight="1">
      <c r="A99" s="38"/>
      <c r="B99" s="39"/>
      <c r="C99" s="212" t="s">
        <v>179</v>
      </c>
      <c r="D99" s="212" t="s">
        <v>131</v>
      </c>
      <c r="E99" s="213" t="s">
        <v>841</v>
      </c>
      <c r="F99" s="214" t="s">
        <v>842</v>
      </c>
      <c r="G99" s="215" t="s">
        <v>147</v>
      </c>
      <c r="H99" s="216">
        <v>300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249</v>
      </c>
      <c r="AT99" s="223" t="s">
        <v>131</v>
      </c>
      <c r="AU99" s="223" t="s">
        <v>79</v>
      </c>
      <c r="AY99" s="17" t="s">
        <v>129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79</v>
      </c>
      <c r="BK99" s="224">
        <f>ROUND(I99*H99,2)</f>
        <v>0</v>
      </c>
      <c r="BL99" s="17" t="s">
        <v>249</v>
      </c>
      <c r="BM99" s="223" t="s">
        <v>226</v>
      </c>
    </row>
    <row r="100" s="2" customFormat="1">
      <c r="A100" s="38"/>
      <c r="B100" s="39"/>
      <c r="C100" s="40"/>
      <c r="D100" s="225" t="s">
        <v>138</v>
      </c>
      <c r="E100" s="40"/>
      <c r="F100" s="226" t="s">
        <v>842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138</v>
      </c>
      <c r="AU100" s="17" t="s">
        <v>79</v>
      </c>
    </row>
    <row r="101" s="2" customFormat="1" ht="21.75" customHeight="1">
      <c r="A101" s="38"/>
      <c r="B101" s="39"/>
      <c r="C101" s="212" t="s">
        <v>186</v>
      </c>
      <c r="D101" s="212" t="s">
        <v>131</v>
      </c>
      <c r="E101" s="213" t="s">
        <v>843</v>
      </c>
      <c r="F101" s="214" t="s">
        <v>844</v>
      </c>
      <c r="G101" s="215" t="s">
        <v>147</v>
      </c>
      <c r="H101" s="216">
        <v>500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249</v>
      </c>
      <c r="AT101" s="223" t="s">
        <v>131</v>
      </c>
      <c r="AU101" s="223" t="s">
        <v>79</v>
      </c>
      <c r="AY101" s="17" t="s">
        <v>129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79</v>
      </c>
      <c r="BK101" s="224">
        <f>ROUND(I101*H101,2)</f>
        <v>0</v>
      </c>
      <c r="BL101" s="17" t="s">
        <v>249</v>
      </c>
      <c r="BM101" s="223" t="s">
        <v>239</v>
      </c>
    </row>
    <row r="102" s="2" customFormat="1">
      <c r="A102" s="38"/>
      <c r="B102" s="39"/>
      <c r="C102" s="40"/>
      <c r="D102" s="225" t="s">
        <v>138</v>
      </c>
      <c r="E102" s="40"/>
      <c r="F102" s="226" t="s">
        <v>845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138</v>
      </c>
      <c r="AU102" s="17" t="s">
        <v>79</v>
      </c>
    </row>
    <row r="103" s="2" customFormat="1" ht="16.5" customHeight="1">
      <c r="A103" s="38"/>
      <c r="B103" s="39"/>
      <c r="C103" s="212" t="s">
        <v>194</v>
      </c>
      <c r="D103" s="212" t="s">
        <v>131</v>
      </c>
      <c r="E103" s="213" t="s">
        <v>846</v>
      </c>
      <c r="F103" s="214" t="s">
        <v>847</v>
      </c>
      <c r="G103" s="215" t="s">
        <v>488</v>
      </c>
      <c r="H103" s="216">
        <v>6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43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249</v>
      </c>
      <c r="AT103" s="223" t="s">
        <v>131</v>
      </c>
      <c r="AU103" s="223" t="s">
        <v>79</v>
      </c>
      <c r="AY103" s="17" t="s">
        <v>129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79</v>
      </c>
      <c r="BK103" s="224">
        <f>ROUND(I103*H103,2)</f>
        <v>0</v>
      </c>
      <c r="BL103" s="17" t="s">
        <v>249</v>
      </c>
      <c r="BM103" s="223" t="s">
        <v>249</v>
      </c>
    </row>
    <row r="104" s="2" customFormat="1">
      <c r="A104" s="38"/>
      <c r="B104" s="39"/>
      <c r="C104" s="40"/>
      <c r="D104" s="225" t="s">
        <v>138</v>
      </c>
      <c r="E104" s="40"/>
      <c r="F104" s="226" t="s">
        <v>847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138</v>
      </c>
      <c r="AU104" s="17" t="s">
        <v>79</v>
      </c>
    </row>
    <row r="105" s="2" customFormat="1" ht="16.5" customHeight="1">
      <c r="A105" s="38"/>
      <c r="B105" s="39"/>
      <c r="C105" s="212" t="s">
        <v>204</v>
      </c>
      <c r="D105" s="212" t="s">
        <v>131</v>
      </c>
      <c r="E105" s="213" t="s">
        <v>848</v>
      </c>
      <c r="F105" s="214" t="s">
        <v>849</v>
      </c>
      <c r="G105" s="215" t="s">
        <v>147</v>
      </c>
      <c r="H105" s="216">
        <v>500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249</v>
      </c>
      <c r="AT105" s="223" t="s">
        <v>131</v>
      </c>
      <c r="AU105" s="223" t="s">
        <v>79</v>
      </c>
      <c r="AY105" s="17" t="s">
        <v>129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79</v>
      </c>
      <c r="BK105" s="224">
        <f>ROUND(I105*H105,2)</f>
        <v>0</v>
      </c>
      <c r="BL105" s="17" t="s">
        <v>249</v>
      </c>
      <c r="BM105" s="223" t="s">
        <v>262</v>
      </c>
    </row>
    <row r="106" s="2" customFormat="1">
      <c r="A106" s="38"/>
      <c r="B106" s="39"/>
      <c r="C106" s="40"/>
      <c r="D106" s="225" t="s">
        <v>138</v>
      </c>
      <c r="E106" s="40"/>
      <c r="F106" s="226" t="s">
        <v>849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138</v>
      </c>
      <c r="AU106" s="17" t="s">
        <v>79</v>
      </c>
    </row>
    <row r="107" s="2" customFormat="1" ht="21.75" customHeight="1">
      <c r="A107" s="38"/>
      <c r="B107" s="39"/>
      <c r="C107" s="212" t="s">
        <v>212</v>
      </c>
      <c r="D107" s="212" t="s">
        <v>131</v>
      </c>
      <c r="E107" s="213" t="s">
        <v>850</v>
      </c>
      <c r="F107" s="214" t="s">
        <v>851</v>
      </c>
      <c r="G107" s="215" t="s">
        <v>147</v>
      </c>
      <c r="H107" s="216">
        <v>300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43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249</v>
      </c>
      <c r="AT107" s="223" t="s">
        <v>131</v>
      </c>
      <c r="AU107" s="223" t="s">
        <v>79</v>
      </c>
      <c r="AY107" s="17" t="s">
        <v>129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79</v>
      </c>
      <c r="BK107" s="224">
        <f>ROUND(I107*H107,2)</f>
        <v>0</v>
      </c>
      <c r="BL107" s="17" t="s">
        <v>249</v>
      </c>
      <c r="BM107" s="223" t="s">
        <v>278</v>
      </c>
    </row>
    <row r="108" s="2" customFormat="1">
      <c r="A108" s="38"/>
      <c r="B108" s="39"/>
      <c r="C108" s="40"/>
      <c r="D108" s="225" t="s">
        <v>138</v>
      </c>
      <c r="E108" s="40"/>
      <c r="F108" s="226" t="s">
        <v>851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138</v>
      </c>
      <c r="AU108" s="17" t="s">
        <v>79</v>
      </c>
    </row>
    <row r="109" s="2" customFormat="1" ht="24.15" customHeight="1">
      <c r="A109" s="38"/>
      <c r="B109" s="39"/>
      <c r="C109" s="212" t="s">
        <v>218</v>
      </c>
      <c r="D109" s="212" t="s">
        <v>131</v>
      </c>
      <c r="E109" s="213" t="s">
        <v>852</v>
      </c>
      <c r="F109" s="214" t="s">
        <v>853</v>
      </c>
      <c r="G109" s="215" t="s">
        <v>488</v>
      </c>
      <c r="H109" s="216">
        <v>6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249</v>
      </c>
      <c r="AT109" s="223" t="s">
        <v>131</v>
      </c>
      <c r="AU109" s="223" t="s">
        <v>79</v>
      </c>
      <c r="AY109" s="17" t="s">
        <v>129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79</v>
      </c>
      <c r="BK109" s="224">
        <f>ROUND(I109*H109,2)</f>
        <v>0</v>
      </c>
      <c r="BL109" s="17" t="s">
        <v>249</v>
      </c>
      <c r="BM109" s="223" t="s">
        <v>291</v>
      </c>
    </row>
    <row r="110" s="2" customFormat="1">
      <c r="A110" s="38"/>
      <c r="B110" s="39"/>
      <c r="C110" s="40"/>
      <c r="D110" s="225" t="s">
        <v>138</v>
      </c>
      <c r="E110" s="40"/>
      <c r="F110" s="226" t="s">
        <v>853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138</v>
      </c>
      <c r="AU110" s="17" t="s">
        <v>79</v>
      </c>
    </row>
    <row r="111" s="2" customFormat="1" ht="16.5" customHeight="1">
      <c r="A111" s="38"/>
      <c r="B111" s="39"/>
      <c r="C111" s="212" t="s">
        <v>226</v>
      </c>
      <c r="D111" s="212" t="s">
        <v>131</v>
      </c>
      <c r="E111" s="213" t="s">
        <v>854</v>
      </c>
      <c r="F111" s="214" t="s">
        <v>855</v>
      </c>
      <c r="G111" s="215" t="s">
        <v>488</v>
      </c>
      <c r="H111" s="216">
        <v>6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43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249</v>
      </c>
      <c r="AT111" s="223" t="s">
        <v>131</v>
      </c>
      <c r="AU111" s="223" t="s">
        <v>79</v>
      </c>
      <c r="AY111" s="17" t="s">
        <v>129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79</v>
      </c>
      <c r="BK111" s="224">
        <f>ROUND(I111*H111,2)</f>
        <v>0</v>
      </c>
      <c r="BL111" s="17" t="s">
        <v>249</v>
      </c>
      <c r="BM111" s="223" t="s">
        <v>303</v>
      </c>
    </row>
    <row r="112" s="2" customFormat="1">
      <c r="A112" s="38"/>
      <c r="B112" s="39"/>
      <c r="C112" s="40"/>
      <c r="D112" s="225" t="s">
        <v>138</v>
      </c>
      <c r="E112" s="40"/>
      <c r="F112" s="226" t="s">
        <v>856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138</v>
      </c>
      <c r="AU112" s="17" t="s">
        <v>79</v>
      </c>
    </row>
    <row r="113" s="2" customFormat="1" ht="24.15" customHeight="1">
      <c r="A113" s="38"/>
      <c r="B113" s="39"/>
      <c r="C113" s="212" t="s">
        <v>232</v>
      </c>
      <c r="D113" s="212" t="s">
        <v>131</v>
      </c>
      <c r="E113" s="213" t="s">
        <v>857</v>
      </c>
      <c r="F113" s="214" t="s">
        <v>858</v>
      </c>
      <c r="G113" s="215" t="s">
        <v>488</v>
      </c>
      <c r="H113" s="216">
        <v>6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249</v>
      </c>
      <c r="AT113" s="223" t="s">
        <v>131</v>
      </c>
      <c r="AU113" s="223" t="s">
        <v>79</v>
      </c>
      <c r="AY113" s="17" t="s">
        <v>129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79</v>
      </c>
      <c r="BK113" s="224">
        <f>ROUND(I113*H113,2)</f>
        <v>0</v>
      </c>
      <c r="BL113" s="17" t="s">
        <v>249</v>
      </c>
      <c r="BM113" s="223" t="s">
        <v>318</v>
      </c>
    </row>
    <row r="114" s="2" customFormat="1">
      <c r="A114" s="38"/>
      <c r="B114" s="39"/>
      <c r="C114" s="40"/>
      <c r="D114" s="225" t="s">
        <v>138</v>
      </c>
      <c r="E114" s="40"/>
      <c r="F114" s="226" t="s">
        <v>858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138</v>
      </c>
      <c r="AU114" s="17" t="s">
        <v>79</v>
      </c>
    </row>
    <row r="115" s="12" customFormat="1" ht="25.92" customHeight="1">
      <c r="A115" s="12"/>
      <c r="B115" s="196"/>
      <c r="C115" s="197"/>
      <c r="D115" s="198" t="s">
        <v>71</v>
      </c>
      <c r="E115" s="199" t="s">
        <v>859</v>
      </c>
      <c r="F115" s="199" t="s">
        <v>860</v>
      </c>
      <c r="G115" s="197"/>
      <c r="H115" s="197"/>
      <c r="I115" s="200"/>
      <c r="J115" s="201">
        <f>BK115</f>
        <v>0</v>
      </c>
      <c r="K115" s="197"/>
      <c r="L115" s="202"/>
      <c r="M115" s="203"/>
      <c r="N115" s="204"/>
      <c r="O115" s="204"/>
      <c r="P115" s="205">
        <f>SUM(P116:P145)</f>
        <v>0</v>
      </c>
      <c r="Q115" s="204"/>
      <c r="R115" s="205">
        <f>SUM(R116:R145)</f>
        <v>0</v>
      </c>
      <c r="S115" s="204"/>
      <c r="T115" s="206">
        <f>SUM(T116:T145)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79</v>
      </c>
      <c r="AT115" s="208" t="s">
        <v>71</v>
      </c>
      <c r="AU115" s="208" t="s">
        <v>72</v>
      </c>
      <c r="AY115" s="207" t="s">
        <v>129</v>
      </c>
      <c r="BK115" s="209">
        <f>SUM(BK116:BK145)</f>
        <v>0</v>
      </c>
    </row>
    <row r="116" s="2" customFormat="1" ht="24.15" customHeight="1">
      <c r="A116" s="38"/>
      <c r="B116" s="39"/>
      <c r="C116" s="212" t="s">
        <v>239</v>
      </c>
      <c r="D116" s="212" t="s">
        <v>131</v>
      </c>
      <c r="E116" s="213" t="s">
        <v>861</v>
      </c>
      <c r="F116" s="214" t="s">
        <v>862</v>
      </c>
      <c r="G116" s="215" t="s">
        <v>797</v>
      </c>
      <c r="H116" s="216">
        <v>0.20000000000000001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43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249</v>
      </c>
      <c r="AT116" s="223" t="s">
        <v>131</v>
      </c>
      <c r="AU116" s="223" t="s">
        <v>79</v>
      </c>
      <c r="AY116" s="17" t="s">
        <v>129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79</v>
      </c>
      <c r="BK116" s="224">
        <f>ROUND(I116*H116,2)</f>
        <v>0</v>
      </c>
      <c r="BL116" s="17" t="s">
        <v>249</v>
      </c>
      <c r="BM116" s="223" t="s">
        <v>327</v>
      </c>
    </row>
    <row r="117" s="2" customFormat="1">
      <c r="A117" s="38"/>
      <c r="B117" s="39"/>
      <c r="C117" s="40"/>
      <c r="D117" s="225" t="s">
        <v>138</v>
      </c>
      <c r="E117" s="40"/>
      <c r="F117" s="226" t="s">
        <v>862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138</v>
      </c>
      <c r="AU117" s="17" t="s">
        <v>79</v>
      </c>
    </row>
    <row r="118" s="2" customFormat="1" ht="24.15" customHeight="1">
      <c r="A118" s="38"/>
      <c r="B118" s="39"/>
      <c r="C118" s="212" t="s">
        <v>8</v>
      </c>
      <c r="D118" s="212" t="s">
        <v>131</v>
      </c>
      <c r="E118" s="213" t="s">
        <v>863</v>
      </c>
      <c r="F118" s="214" t="s">
        <v>864</v>
      </c>
      <c r="G118" s="215" t="s">
        <v>161</v>
      </c>
      <c r="H118" s="216">
        <v>23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43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249</v>
      </c>
      <c r="AT118" s="223" t="s">
        <v>131</v>
      </c>
      <c r="AU118" s="223" t="s">
        <v>79</v>
      </c>
      <c r="AY118" s="17" t="s">
        <v>129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79</v>
      </c>
      <c r="BK118" s="224">
        <f>ROUND(I118*H118,2)</f>
        <v>0</v>
      </c>
      <c r="BL118" s="17" t="s">
        <v>249</v>
      </c>
      <c r="BM118" s="223" t="s">
        <v>339</v>
      </c>
    </row>
    <row r="119" s="2" customFormat="1">
      <c r="A119" s="38"/>
      <c r="B119" s="39"/>
      <c r="C119" s="40"/>
      <c r="D119" s="225" t="s">
        <v>138</v>
      </c>
      <c r="E119" s="40"/>
      <c r="F119" s="226" t="s">
        <v>864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138</v>
      </c>
      <c r="AU119" s="17" t="s">
        <v>79</v>
      </c>
    </row>
    <row r="120" s="2" customFormat="1" ht="16.5" customHeight="1">
      <c r="A120" s="38"/>
      <c r="B120" s="39"/>
      <c r="C120" s="212" t="s">
        <v>249</v>
      </c>
      <c r="D120" s="212" t="s">
        <v>131</v>
      </c>
      <c r="E120" s="213" t="s">
        <v>865</v>
      </c>
      <c r="F120" s="214" t="s">
        <v>866</v>
      </c>
      <c r="G120" s="215" t="s">
        <v>134</v>
      </c>
      <c r="H120" s="216">
        <v>130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43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249</v>
      </c>
      <c r="AT120" s="223" t="s">
        <v>131</v>
      </c>
      <c r="AU120" s="223" t="s">
        <v>79</v>
      </c>
      <c r="AY120" s="17" t="s">
        <v>129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79</v>
      </c>
      <c r="BK120" s="224">
        <f>ROUND(I120*H120,2)</f>
        <v>0</v>
      </c>
      <c r="BL120" s="17" t="s">
        <v>249</v>
      </c>
      <c r="BM120" s="223" t="s">
        <v>347</v>
      </c>
    </row>
    <row r="121" s="2" customFormat="1">
      <c r="A121" s="38"/>
      <c r="B121" s="39"/>
      <c r="C121" s="40"/>
      <c r="D121" s="225" t="s">
        <v>138</v>
      </c>
      <c r="E121" s="40"/>
      <c r="F121" s="226" t="s">
        <v>866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138</v>
      </c>
      <c r="AU121" s="17" t="s">
        <v>79</v>
      </c>
    </row>
    <row r="122" s="2" customFormat="1" ht="16.5" customHeight="1">
      <c r="A122" s="38"/>
      <c r="B122" s="39"/>
      <c r="C122" s="212" t="s">
        <v>255</v>
      </c>
      <c r="D122" s="212" t="s">
        <v>131</v>
      </c>
      <c r="E122" s="213" t="s">
        <v>867</v>
      </c>
      <c r="F122" s="214" t="s">
        <v>868</v>
      </c>
      <c r="G122" s="215" t="s">
        <v>314</v>
      </c>
      <c r="H122" s="216">
        <v>4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43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249</v>
      </c>
      <c r="AT122" s="223" t="s">
        <v>131</v>
      </c>
      <c r="AU122" s="223" t="s">
        <v>79</v>
      </c>
      <c r="AY122" s="17" t="s">
        <v>129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79</v>
      </c>
      <c r="BK122" s="224">
        <f>ROUND(I122*H122,2)</f>
        <v>0</v>
      </c>
      <c r="BL122" s="17" t="s">
        <v>249</v>
      </c>
      <c r="BM122" s="223" t="s">
        <v>360</v>
      </c>
    </row>
    <row r="123" s="2" customFormat="1">
      <c r="A123" s="38"/>
      <c r="B123" s="39"/>
      <c r="C123" s="40"/>
      <c r="D123" s="225" t="s">
        <v>138</v>
      </c>
      <c r="E123" s="40"/>
      <c r="F123" s="226" t="s">
        <v>868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138</v>
      </c>
      <c r="AU123" s="17" t="s">
        <v>79</v>
      </c>
    </row>
    <row r="124" s="2" customFormat="1" ht="16.5" customHeight="1">
      <c r="A124" s="38"/>
      <c r="B124" s="39"/>
      <c r="C124" s="212" t="s">
        <v>262</v>
      </c>
      <c r="D124" s="212" t="s">
        <v>131</v>
      </c>
      <c r="E124" s="213" t="s">
        <v>869</v>
      </c>
      <c r="F124" s="214" t="s">
        <v>870</v>
      </c>
      <c r="G124" s="215" t="s">
        <v>147</v>
      </c>
      <c r="H124" s="216">
        <v>250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43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249</v>
      </c>
      <c r="AT124" s="223" t="s">
        <v>131</v>
      </c>
      <c r="AU124" s="223" t="s">
        <v>79</v>
      </c>
      <c r="AY124" s="17" t="s">
        <v>129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79</v>
      </c>
      <c r="BK124" s="224">
        <f>ROUND(I124*H124,2)</f>
        <v>0</v>
      </c>
      <c r="BL124" s="17" t="s">
        <v>249</v>
      </c>
      <c r="BM124" s="223" t="s">
        <v>375</v>
      </c>
    </row>
    <row r="125" s="2" customFormat="1">
      <c r="A125" s="38"/>
      <c r="B125" s="39"/>
      <c r="C125" s="40"/>
      <c r="D125" s="225" t="s">
        <v>138</v>
      </c>
      <c r="E125" s="40"/>
      <c r="F125" s="226" t="s">
        <v>871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138</v>
      </c>
      <c r="AU125" s="17" t="s">
        <v>79</v>
      </c>
    </row>
    <row r="126" s="2" customFormat="1" ht="21.75" customHeight="1">
      <c r="A126" s="38"/>
      <c r="B126" s="39"/>
      <c r="C126" s="212" t="s">
        <v>271</v>
      </c>
      <c r="D126" s="212" t="s">
        <v>131</v>
      </c>
      <c r="E126" s="213" t="s">
        <v>872</v>
      </c>
      <c r="F126" s="214" t="s">
        <v>873</v>
      </c>
      <c r="G126" s="215" t="s">
        <v>314</v>
      </c>
      <c r="H126" s="216">
        <v>6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249</v>
      </c>
      <c r="AT126" s="223" t="s">
        <v>131</v>
      </c>
      <c r="AU126" s="223" t="s">
        <v>79</v>
      </c>
      <c r="AY126" s="17" t="s">
        <v>129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79</v>
      </c>
      <c r="BK126" s="224">
        <f>ROUND(I126*H126,2)</f>
        <v>0</v>
      </c>
      <c r="BL126" s="17" t="s">
        <v>249</v>
      </c>
      <c r="BM126" s="223" t="s">
        <v>390</v>
      </c>
    </row>
    <row r="127" s="2" customFormat="1">
      <c r="A127" s="38"/>
      <c r="B127" s="39"/>
      <c r="C127" s="40"/>
      <c r="D127" s="225" t="s">
        <v>138</v>
      </c>
      <c r="E127" s="40"/>
      <c r="F127" s="226" t="s">
        <v>873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138</v>
      </c>
      <c r="AU127" s="17" t="s">
        <v>79</v>
      </c>
    </row>
    <row r="128" s="2" customFormat="1" ht="24.15" customHeight="1">
      <c r="A128" s="38"/>
      <c r="B128" s="39"/>
      <c r="C128" s="212" t="s">
        <v>278</v>
      </c>
      <c r="D128" s="212" t="s">
        <v>131</v>
      </c>
      <c r="E128" s="213" t="s">
        <v>874</v>
      </c>
      <c r="F128" s="214" t="s">
        <v>875</v>
      </c>
      <c r="G128" s="215" t="s">
        <v>161</v>
      </c>
      <c r="H128" s="216">
        <v>100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43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249</v>
      </c>
      <c r="AT128" s="223" t="s">
        <v>131</v>
      </c>
      <c r="AU128" s="223" t="s">
        <v>79</v>
      </c>
      <c r="AY128" s="17" t="s">
        <v>129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79</v>
      </c>
      <c r="BK128" s="224">
        <f>ROUND(I128*H128,2)</f>
        <v>0</v>
      </c>
      <c r="BL128" s="17" t="s">
        <v>249</v>
      </c>
      <c r="BM128" s="223" t="s">
        <v>403</v>
      </c>
    </row>
    <row r="129" s="2" customFormat="1">
      <c r="A129" s="38"/>
      <c r="B129" s="39"/>
      <c r="C129" s="40"/>
      <c r="D129" s="225" t="s">
        <v>138</v>
      </c>
      <c r="E129" s="40"/>
      <c r="F129" s="226" t="s">
        <v>875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138</v>
      </c>
      <c r="AU129" s="17" t="s">
        <v>79</v>
      </c>
    </row>
    <row r="130" s="2" customFormat="1" ht="24.15" customHeight="1">
      <c r="A130" s="38"/>
      <c r="B130" s="39"/>
      <c r="C130" s="212" t="s">
        <v>7</v>
      </c>
      <c r="D130" s="212" t="s">
        <v>131</v>
      </c>
      <c r="E130" s="213" t="s">
        <v>876</v>
      </c>
      <c r="F130" s="214" t="s">
        <v>877</v>
      </c>
      <c r="G130" s="215" t="s">
        <v>161</v>
      </c>
      <c r="H130" s="216">
        <v>100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43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249</v>
      </c>
      <c r="AT130" s="223" t="s">
        <v>131</v>
      </c>
      <c r="AU130" s="223" t="s">
        <v>79</v>
      </c>
      <c r="AY130" s="17" t="s">
        <v>129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79</v>
      </c>
      <c r="BK130" s="224">
        <f>ROUND(I130*H130,2)</f>
        <v>0</v>
      </c>
      <c r="BL130" s="17" t="s">
        <v>249</v>
      </c>
      <c r="BM130" s="223" t="s">
        <v>419</v>
      </c>
    </row>
    <row r="131" s="2" customFormat="1">
      <c r="A131" s="38"/>
      <c r="B131" s="39"/>
      <c r="C131" s="40"/>
      <c r="D131" s="225" t="s">
        <v>138</v>
      </c>
      <c r="E131" s="40"/>
      <c r="F131" s="226" t="s">
        <v>877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138</v>
      </c>
      <c r="AU131" s="17" t="s">
        <v>79</v>
      </c>
    </row>
    <row r="132" s="2" customFormat="1" ht="24.15" customHeight="1">
      <c r="A132" s="38"/>
      <c r="B132" s="39"/>
      <c r="C132" s="212" t="s">
        <v>291</v>
      </c>
      <c r="D132" s="212" t="s">
        <v>131</v>
      </c>
      <c r="E132" s="213" t="s">
        <v>878</v>
      </c>
      <c r="F132" s="214" t="s">
        <v>879</v>
      </c>
      <c r="G132" s="215" t="s">
        <v>147</v>
      </c>
      <c r="H132" s="216">
        <v>220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43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249</v>
      </c>
      <c r="AT132" s="223" t="s">
        <v>131</v>
      </c>
      <c r="AU132" s="223" t="s">
        <v>79</v>
      </c>
      <c r="AY132" s="17" t="s">
        <v>129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79</v>
      </c>
      <c r="BK132" s="224">
        <f>ROUND(I132*H132,2)</f>
        <v>0</v>
      </c>
      <c r="BL132" s="17" t="s">
        <v>249</v>
      </c>
      <c r="BM132" s="223" t="s">
        <v>434</v>
      </c>
    </row>
    <row r="133" s="2" customFormat="1">
      <c r="A133" s="38"/>
      <c r="B133" s="39"/>
      <c r="C133" s="40"/>
      <c r="D133" s="225" t="s">
        <v>138</v>
      </c>
      <c r="E133" s="40"/>
      <c r="F133" s="226" t="s">
        <v>879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138</v>
      </c>
      <c r="AU133" s="17" t="s">
        <v>79</v>
      </c>
    </row>
    <row r="134" s="2" customFormat="1" ht="24.15" customHeight="1">
      <c r="A134" s="38"/>
      <c r="B134" s="39"/>
      <c r="C134" s="212" t="s">
        <v>298</v>
      </c>
      <c r="D134" s="212" t="s">
        <v>131</v>
      </c>
      <c r="E134" s="213" t="s">
        <v>880</v>
      </c>
      <c r="F134" s="214" t="s">
        <v>881</v>
      </c>
      <c r="G134" s="215" t="s">
        <v>147</v>
      </c>
      <c r="H134" s="216">
        <v>220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43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249</v>
      </c>
      <c r="AT134" s="223" t="s">
        <v>131</v>
      </c>
      <c r="AU134" s="223" t="s">
        <v>79</v>
      </c>
      <c r="AY134" s="17" t="s">
        <v>129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79</v>
      </c>
      <c r="BK134" s="224">
        <f>ROUND(I134*H134,2)</f>
        <v>0</v>
      </c>
      <c r="BL134" s="17" t="s">
        <v>249</v>
      </c>
      <c r="BM134" s="223" t="s">
        <v>446</v>
      </c>
    </row>
    <row r="135" s="2" customFormat="1">
      <c r="A135" s="38"/>
      <c r="B135" s="39"/>
      <c r="C135" s="40"/>
      <c r="D135" s="225" t="s">
        <v>138</v>
      </c>
      <c r="E135" s="40"/>
      <c r="F135" s="226" t="s">
        <v>881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138</v>
      </c>
      <c r="AU135" s="17" t="s">
        <v>79</v>
      </c>
    </row>
    <row r="136" s="2" customFormat="1" ht="16.5" customHeight="1">
      <c r="A136" s="38"/>
      <c r="B136" s="39"/>
      <c r="C136" s="212" t="s">
        <v>303</v>
      </c>
      <c r="D136" s="212" t="s">
        <v>131</v>
      </c>
      <c r="E136" s="213" t="s">
        <v>882</v>
      </c>
      <c r="F136" s="214" t="s">
        <v>883</v>
      </c>
      <c r="G136" s="215" t="s">
        <v>147</v>
      </c>
      <c r="H136" s="216">
        <v>220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43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249</v>
      </c>
      <c r="AT136" s="223" t="s">
        <v>131</v>
      </c>
      <c r="AU136" s="223" t="s">
        <v>79</v>
      </c>
      <c r="AY136" s="17" t="s">
        <v>129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79</v>
      </c>
      <c r="BK136" s="224">
        <f>ROUND(I136*H136,2)</f>
        <v>0</v>
      </c>
      <c r="BL136" s="17" t="s">
        <v>249</v>
      </c>
      <c r="BM136" s="223" t="s">
        <v>463</v>
      </c>
    </row>
    <row r="137" s="2" customFormat="1">
      <c r="A137" s="38"/>
      <c r="B137" s="39"/>
      <c r="C137" s="40"/>
      <c r="D137" s="225" t="s">
        <v>138</v>
      </c>
      <c r="E137" s="40"/>
      <c r="F137" s="226" t="s">
        <v>883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138</v>
      </c>
      <c r="AU137" s="17" t="s">
        <v>79</v>
      </c>
    </row>
    <row r="138" s="2" customFormat="1" ht="21.75" customHeight="1">
      <c r="A138" s="38"/>
      <c r="B138" s="39"/>
      <c r="C138" s="212" t="s">
        <v>311</v>
      </c>
      <c r="D138" s="212" t="s">
        <v>131</v>
      </c>
      <c r="E138" s="213" t="s">
        <v>884</v>
      </c>
      <c r="F138" s="214" t="s">
        <v>885</v>
      </c>
      <c r="G138" s="215" t="s">
        <v>147</v>
      </c>
      <c r="H138" s="216">
        <v>220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249</v>
      </c>
      <c r="AT138" s="223" t="s">
        <v>131</v>
      </c>
      <c r="AU138" s="223" t="s">
        <v>79</v>
      </c>
      <c r="AY138" s="17" t="s">
        <v>129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79</v>
      </c>
      <c r="BK138" s="224">
        <f>ROUND(I138*H138,2)</f>
        <v>0</v>
      </c>
      <c r="BL138" s="17" t="s">
        <v>249</v>
      </c>
      <c r="BM138" s="223" t="s">
        <v>548</v>
      </c>
    </row>
    <row r="139" s="2" customFormat="1">
      <c r="A139" s="38"/>
      <c r="B139" s="39"/>
      <c r="C139" s="40"/>
      <c r="D139" s="225" t="s">
        <v>138</v>
      </c>
      <c r="E139" s="40"/>
      <c r="F139" s="226" t="s">
        <v>885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138</v>
      </c>
      <c r="AU139" s="17" t="s">
        <v>79</v>
      </c>
    </row>
    <row r="140" s="2" customFormat="1" ht="21.75" customHeight="1">
      <c r="A140" s="38"/>
      <c r="B140" s="39"/>
      <c r="C140" s="212" t="s">
        <v>318</v>
      </c>
      <c r="D140" s="212" t="s">
        <v>131</v>
      </c>
      <c r="E140" s="213" t="s">
        <v>886</v>
      </c>
      <c r="F140" s="214" t="s">
        <v>887</v>
      </c>
      <c r="G140" s="215" t="s">
        <v>161</v>
      </c>
      <c r="H140" s="216">
        <v>23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43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249</v>
      </c>
      <c r="AT140" s="223" t="s">
        <v>131</v>
      </c>
      <c r="AU140" s="223" t="s">
        <v>79</v>
      </c>
      <c r="AY140" s="17" t="s">
        <v>129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79</v>
      </c>
      <c r="BK140" s="224">
        <f>ROUND(I140*H140,2)</f>
        <v>0</v>
      </c>
      <c r="BL140" s="17" t="s">
        <v>249</v>
      </c>
      <c r="BM140" s="223" t="s">
        <v>551</v>
      </c>
    </row>
    <row r="141" s="2" customFormat="1">
      <c r="A141" s="38"/>
      <c r="B141" s="39"/>
      <c r="C141" s="40"/>
      <c r="D141" s="225" t="s">
        <v>138</v>
      </c>
      <c r="E141" s="40"/>
      <c r="F141" s="226" t="s">
        <v>887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138</v>
      </c>
      <c r="AU141" s="17" t="s">
        <v>79</v>
      </c>
    </row>
    <row r="142" s="2" customFormat="1" ht="16.5" customHeight="1">
      <c r="A142" s="38"/>
      <c r="B142" s="39"/>
      <c r="C142" s="212" t="s">
        <v>322</v>
      </c>
      <c r="D142" s="212" t="s">
        <v>131</v>
      </c>
      <c r="E142" s="213" t="s">
        <v>888</v>
      </c>
      <c r="F142" s="214" t="s">
        <v>889</v>
      </c>
      <c r="G142" s="215" t="s">
        <v>314</v>
      </c>
      <c r="H142" s="216">
        <v>8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43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249</v>
      </c>
      <c r="AT142" s="223" t="s">
        <v>131</v>
      </c>
      <c r="AU142" s="223" t="s">
        <v>79</v>
      </c>
      <c r="AY142" s="17" t="s">
        <v>129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79</v>
      </c>
      <c r="BK142" s="224">
        <f>ROUND(I142*H142,2)</f>
        <v>0</v>
      </c>
      <c r="BL142" s="17" t="s">
        <v>249</v>
      </c>
      <c r="BM142" s="223" t="s">
        <v>554</v>
      </c>
    </row>
    <row r="143" s="2" customFormat="1">
      <c r="A143" s="38"/>
      <c r="B143" s="39"/>
      <c r="C143" s="40"/>
      <c r="D143" s="225" t="s">
        <v>138</v>
      </c>
      <c r="E143" s="40"/>
      <c r="F143" s="226" t="s">
        <v>889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138</v>
      </c>
      <c r="AU143" s="17" t="s">
        <v>79</v>
      </c>
    </row>
    <row r="144" s="2" customFormat="1" ht="16.5" customHeight="1">
      <c r="A144" s="38"/>
      <c r="B144" s="39"/>
      <c r="C144" s="212" t="s">
        <v>327</v>
      </c>
      <c r="D144" s="212" t="s">
        <v>131</v>
      </c>
      <c r="E144" s="213" t="s">
        <v>890</v>
      </c>
      <c r="F144" s="214" t="s">
        <v>891</v>
      </c>
      <c r="G144" s="215" t="s">
        <v>314</v>
      </c>
      <c r="H144" s="216">
        <v>8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43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249</v>
      </c>
      <c r="AT144" s="223" t="s">
        <v>131</v>
      </c>
      <c r="AU144" s="223" t="s">
        <v>79</v>
      </c>
      <c r="AY144" s="17" t="s">
        <v>129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79</v>
      </c>
      <c r="BK144" s="224">
        <f>ROUND(I144*H144,2)</f>
        <v>0</v>
      </c>
      <c r="BL144" s="17" t="s">
        <v>249</v>
      </c>
      <c r="BM144" s="223" t="s">
        <v>557</v>
      </c>
    </row>
    <row r="145" s="2" customFormat="1">
      <c r="A145" s="38"/>
      <c r="B145" s="39"/>
      <c r="C145" s="40"/>
      <c r="D145" s="225" t="s">
        <v>138</v>
      </c>
      <c r="E145" s="40"/>
      <c r="F145" s="226" t="s">
        <v>891</v>
      </c>
      <c r="G145" s="40"/>
      <c r="H145" s="40"/>
      <c r="I145" s="227"/>
      <c r="J145" s="40"/>
      <c r="K145" s="40"/>
      <c r="L145" s="44"/>
      <c r="M145" s="264"/>
      <c r="N145" s="265"/>
      <c r="O145" s="266"/>
      <c r="P145" s="266"/>
      <c r="Q145" s="266"/>
      <c r="R145" s="266"/>
      <c r="S145" s="266"/>
      <c r="T145" s="267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138</v>
      </c>
      <c r="AU145" s="17" t="s">
        <v>79</v>
      </c>
    </row>
    <row r="146" s="2" customFormat="1" ht="6.96" customHeight="1">
      <c r="A146" s="38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IFTAgGlVIuabO5DK/NLvk6MfpmW+fgc++zjQIQZxsXoMg3Ma4BcakGtI1wy05A/2QZZcPsXhx9o8OvDFKt52AQ==" hashValue="1QoPeC77K0H7+9fByjGx7UKxUagaMfzPSaz08nQoUZZMPR33zGF4XoKgKd2d2uuG0DR5+edHxQ+/NN2RSGJT6A==" algorithmName="SHA-512" password="ED5F"/>
  <autoFilter ref="C86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96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Nejdek, MŠ Lipová - Celková rekonstrukce</v>
      </c>
      <c r="F7" s="142"/>
      <c r="G7" s="142"/>
      <c r="H7" s="142"/>
      <c r="L7" s="20"/>
    </row>
    <row r="8" s="1" customFormat="1" ht="12" customHeight="1">
      <c r="B8" s="20"/>
      <c r="D8" s="142" t="s">
        <v>97</v>
      </c>
      <c r="L8" s="20"/>
    </row>
    <row r="9" s="2" customFormat="1" ht="16.5" customHeight="1">
      <c r="A9" s="38"/>
      <c r="B9" s="44"/>
      <c r="C9" s="38"/>
      <c r="D9" s="38"/>
      <c r="E9" s="143" t="s">
        <v>98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892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25. 1. 2021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47"/>
      <c r="B29" s="148"/>
      <c r="C29" s="147"/>
      <c r="D29" s="147"/>
      <c r="E29" s="149" t="s">
        <v>101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ROUND((SUM(BE89:BE114)),  2)</f>
        <v>0</v>
      </c>
      <c r="G35" s="38"/>
      <c r="H35" s="38"/>
      <c r="I35" s="157">
        <v>0.20999999999999999</v>
      </c>
      <c r="J35" s="156">
        <f>ROUND(((SUM(BE89:BE114))*I35),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ROUND((SUM(BF89:BF114)),  2)</f>
        <v>0</v>
      </c>
      <c r="G36" s="38"/>
      <c r="H36" s="38"/>
      <c r="I36" s="157">
        <v>0.14999999999999999</v>
      </c>
      <c r="J36" s="156">
        <f>ROUND(((SUM(BF89:BF114))*I36),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ROUND((SUM(BG89:BG114)),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ROUND((SUM(BH89:BH114)),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ROUND((SUM(BI89:BI114)),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Nejdek, MŠ Lipová - Celková rekonstrukce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97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05.VON - Vedlejší a ostatní náklady ( 05 Oploc. )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Nejdek, ul. Lipová</v>
      </c>
      <c r="G56" s="40"/>
      <c r="H56" s="40"/>
      <c r="I56" s="32" t="s">
        <v>23</v>
      </c>
      <c r="J56" s="72" t="str">
        <f>IF(J14="","",J14)</f>
        <v>25. 1. 2021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40.05" customHeight="1">
      <c r="A58" s="38"/>
      <c r="B58" s="39"/>
      <c r="C58" s="32" t="s">
        <v>25</v>
      </c>
      <c r="D58" s="40"/>
      <c r="E58" s="40"/>
      <c r="F58" s="27" t="str">
        <f>E17</f>
        <v>Město Nejdek, nám.Karla IV. 239, 362 21 Nejdek</v>
      </c>
      <c r="G58" s="40"/>
      <c r="H58" s="40"/>
      <c r="I58" s="32" t="s">
        <v>31</v>
      </c>
      <c r="J58" s="36" t="str">
        <f>E23</f>
        <v>Projektová Kancelář PS, Ing. Irena Pichlová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Daniela Hahnová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103</v>
      </c>
      <c r="D61" s="171"/>
      <c r="E61" s="171"/>
      <c r="F61" s="171"/>
      <c r="G61" s="171"/>
      <c r="H61" s="171"/>
      <c r="I61" s="171"/>
      <c r="J61" s="172" t="s">
        <v>104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105</v>
      </c>
    </row>
    <row r="64" s="9" customFormat="1" ht="24.96" customHeight="1">
      <c r="A64" s="9"/>
      <c r="B64" s="174"/>
      <c r="C64" s="175"/>
      <c r="D64" s="176" t="s">
        <v>893</v>
      </c>
      <c r="E64" s="177"/>
      <c r="F64" s="177"/>
      <c r="G64" s="177"/>
      <c r="H64" s="177"/>
      <c r="I64" s="177"/>
      <c r="J64" s="178">
        <f>J90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894</v>
      </c>
      <c r="E65" s="182"/>
      <c r="F65" s="182"/>
      <c r="G65" s="182"/>
      <c r="H65" s="182"/>
      <c r="I65" s="182"/>
      <c r="J65" s="183">
        <f>J91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895</v>
      </c>
      <c r="E66" s="182"/>
      <c r="F66" s="182"/>
      <c r="G66" s="182"/>
      <c r="H66" s="182"/>
      <c r="I66" s="182"/>
      <c r="J66" s="183">
        <f>J103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896</v>
      </c>
      <c r="E67" s="182"/>
      <c r="F67" s="182"/>
      <c r="G67" s="182"/>
      <c r="H67" s="182"/>
      <c r="I67" s="182"/>
      <c r="J67" s="183">
        <f>J110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114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Nejdek, MŠ Lipová - Celková rekonstrukce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" customFormat="1" ht="12" customHeight="1">
      <c r="B78" s="21"/>
      <c r="C78" s="32" t="s">
        <v>97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2" customFormat="1" ht="16.5" customHeight="1">
      <c r="A79" s="38"/>
      <c r="B79" s="39"/>
      <c r="C79" s="40"/>
      <c r="D79" s="40"/>
      <c r="E79" s="169" t="s">
        <v>98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99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E11</f>
        <v>05.VON - Vedlejší a ostatní náklady ( 05 Oploc. )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F14</f>
        <v>Nejdek, ul. Lipová</v>
      </c>
      <c r="G83" s="40"/>
      <c r="H83" s="40"/>
      <c r="I83" s="32" t="s">
        <v>23</v>
      </c>
      <c r="J83" s="72" t="str">
        <f>IF(J14="","",J14)</f>
        <v>25. 1. 2021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40.05" customHeight="1">
      <c r="A85" s="38"/>
      <c r="B85" s="39"/>
      <c r="C85" s="32" t="s">
        <v>25</v>
      </c>
      <c r="D85" s="40"/>
      <c r="E85" s="40"/>
      <c r="F85" s="27" t="str">
        <f>E17</f>
        <v>Město Nejdek, nám.Karla IV. 239, 362 21 Nejdek</v>
      </c>
      <c r="G85" s="40"/>
      <c r="H85" s="40"/>
      <c r="I85" s="32" t="s">
        <v>31</v>
      </c>
      <c r="J85" s="36" t="str">
        <f>E23</f>
        <v>Projektová Kancelář PS, Ing. Irena Pichlová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29</v>
      </c>
      <c r="D86" s="40"/>
      <c r="E86" s="40"/>
      <c r="F86" s="27" t="str">
        <f>IF(E20="","",E20)</f>
        <v>Vyplň údaj</v>
      </c>
      <c r="G86" s="40"/>
      <c r="H86" s="40"/>
      <c r="I86" s="32" t="s">
        <v>34</v>
      </c>
      <c r="J86" s="36" t="str">
        <f>E26</f>
        <v>Daniela Hahnová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85"/>
      <c r="B88" s="186"/>
      <c r="C88" s="187" t="s">
        <v>115</v>
      </c>
      <c r="D88" s="188" t="s">
        <v>57</v>
      </c>
      <c r="E88" s="188" t="s">
        <v>53</v>
      </c>
      <c r="F88" s="188" t="s">
        <v>54</v>
      </c>
      <c r="G88" s="188" t="s">
        <v>116</v>
      </c>
      <c r="H88" s="188" t="s">
        <v>117</v>
      </c>
      <c r="I88" s="188" t="s">
        <v>118</v>
      </c>
      <c r="J88" s="188" t="s">
        <v>104</v>
      </c>
      <c r="K88" s="189" t="s">
        <v>119</v>
      </c>
      <c r="L88" s="190"/>
      <c r="M88" s="92" t="s">
        <v>19</v>
      </c>
      <c r="N88" s="93" t="s">
        <v>42</v>
      </c>
      <c r="O88" s="93" t="s">
        <v>120</v>
      </c>
      <c r="P88" s="93" t="s">
        <v>121</v>
      </c>
      <c r="Q88" s="93" t="s">
        <v>122</v>
      </c>
      <c r="R88" s="93" t="s">
        <v>123</v>
      </c>
      <c r="S88" s="93" t="s">
        <v>124</v>
      </c>
      <c r="T88" s="94" t="s">
        <v>125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="2" customFormat="1" ht="22.8" customHeight="1">
      <c r="A89" s="38"/>
      <c r="B89" s="39"/>
      <c r="C89" s="99" t="s">
        <v>126</v>
      </c>
      <c r="D89" s="40"/>
      <c r="E89" s="40"/>
      <c r="F89" s="40"/>
      <c r="G89" s="40"/>
      <c r="H89" s="40"/>
      <c r="I89" s="40"/>
      <c r="J89" s="191">
        <f>BK89</f>
        <v>0</v>
      </c>
      <c r="K89" s="40"/>
      <c r="L89" s="44"/>
      <c r="M89" s="95"/>
      <c r="N89" s="192"/>
      <c r="O89" s="96"/>
      <c r="P89" s="193">
        <f>P90</f>
        <v>0</v>
      </c>
      <c r="Q89" s="96"/>
      <c r="R89" s="193">
        <f>R90</f>
        <v>0</v>
      </c>
      <c r="S89" s="96"/>
      <c r="T89" s="194">
        <f>T90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71</v>
      </c>
      <c r="AU89" s="17" t="s">
        <v>105</v>
      </c>
      <c r="BK89" s="195">
        <f>BK90</f>
        <v>0</v>
      </c>
    </row>
    <row r="90" s="12" customFormat="1" ht="25.92" customHeight="1">
      <c r="A90" s="12"/>
      <c r="B90" s="196"/>
      <c r="C90" s="197"/>
      <c r="D90" s="198" t="s">
        <v>71</v>
      </c>
      <c r="E90" s="199" t="s">
        <v>897</v>
      </c>
      <c r="F90" s="199" t="s">
        <v>898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P91+P103+P110</f>
        <v>0</v>
      </c>
      <c r="Q90" s="204"/>
      <c r="R90" s="205">
        <f>R91+R103+R110</f>
        <v>0</v>
      </c>
      <c r="S90" s="204"/>
      <c r="T90" s="206">
        <f>T91+T103+T110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167</v>
      </c>
      <c r="AT90" s="208" t="s">
        <v>71</v>
      </c>
      <c r="AU90" s="208" t="s">
        <v>72</v>
      </c>
      <c r="AY90" s="207" t="s">
        <v>129</v>
      </c>
      <c r="BK90" s="209">
        <f>BK91+BK103+BK110</f>
        <v>0</v>
      </c>
    </row>
    <row r="91" s="12" customFormat="1" ht="22.8" customHeight="1">
      <c r="A91" s="12"/>
      <c r="B91" s="196"/>
      <c r="C91" s="197"/>
      <c r="D91" s="198" t="s">
        <v>71</v>
      </c>
      <c r="E91" s="210" t="s">
        <v>899</v>
      </c>
      <c r="F91" s="210" t="s">
        <v>900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SUM(P92:P102)</f>
        <v>0</v>
      </c>
      <c r="Q91" s="204"/>
      <c r="R91" s="205">
        <f>SUM(R92:R102)</f>
        <v>0</v>
      </c>
      <c r="S91" s="204"/>
      <c r="T91" s="206">
        <f>SUM(T92:T102)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167</v>
      </c>
      <c r="AT91" s="208" t="s">
        <v>71</v>
      </c>
      <c r="AU91" s="208" t="s">
        <v>79</v>
      </c>
      <c r="AY91" s="207" t="s">
        <v>129</v>
      </c>
      <c r="BK91" s="209">
        <f>SUM(BK92:BK102)</f>
        <v>0</v>
      </c>
    </row>
    <row r="92" s="2" customFormat="1" ht="16.5" customHeight="1">
      <c r="A92" s="38"/>
      <c r="B92" s="39"/>
      <c r="C92" s="212" t="s">
        <v>79</v>
      </c>
      <c r="D92" s="212" t="s">
        <v>131</v>
      </c>
      <c r="E92" s="213" t="s">
        <v>901</v>
      </c>
      <c r="F92" s="214" t="s">
        <v>902</v>
      </c>
      <c r="G92" s="215" t="s">
        <v>807</v>
      </c>
      <c r="H92" s="216">
        <v>1</v>
      </c>
      <c r="I92" s="217"/>
      <c r="J92" s="218">
        <f>ROUND(I92*H92,2)</f>
        <v>0</v>
      </c>
      <c r="K92" s="214" t="s">
        <v>135</v>
      </c>
      <c r="L92" s="44"/>
      <c r="M92" s="219" t="s">
        <v>19</v>
      </c>
      <c r="N92" s="220" t="s">
        <v>43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903</v>
      </c>
      <c r="AT92" s="223" t="s">
        <v>131</v>
      </c>
      <c r="AU92" s="223" t="s">
        <v>81</v>
      </c>
      <c r="AY92" s="17" t="s">
        <v>129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79</v>
      </c>
      <c r="BK92" s="224">
        <f>ROUND(I92*H92,2)</f>
        <v>0</v>
      </c>
      <c r="BL92" s="17" t="s">
        <v>903</v>
      </c>
      <c r="BM92" s="223" t="s">
        <v>904</v>
      </c>
    </row>
    <row r="93" s="2" customFormat="1">
      <c r="A93" s="38"/>
      <c r="B93" s="39"/>
      <c r="C93" s="40"/>
      <c r="D93" s="225" t="s">
        <v>138</v>
      </c>
      <c r="E93" s="40"/>
      <c r="F93" s="226" t="s">
        <v>902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138</v>
      </c>
      <c r="AU93" s="17" t="s">
        <v>81</v>
      </c>
    </row>
    <row r="94" s="2" customFormat="1">
      <c r="A94" s="38"/>
      <c r="B94" s="39"/>
      <c r="C94" s="40"/>
      <c r="D94" s="230" t="s">
        <v>140</v>
      </c>
      <c r="E94" s="40"/>
      <c r="F94" s="231" t="s">
        <v>905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140</v>
      </c>
      <c r="AU94" s="17" t="s">
        <v>81</v>
      </c>
    </row>
    <row r="95" s="2" customFormat="1">
      <c r="A95" s="38"/>
      <c r="B95" s="39"/>
      <c r="C95" s="40"/>
      <c r="D95" s="225" t="s">
        <v>380</v>
      </c>
      <c r="E95" s="40"/>
      <c r="F95" s="263" t="s">
        <v>906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380</v>
      </c>
      <c r="AU95" s="17" t="s">
        <v>81</v>
      </c>
    </row>
    <row r="96" s="2" customFormat="1" ht="16.5" customHeight="1">
      <c r="A96" s="38"/>
      <c r="B96" s="39"/>
      <c r="C96" s="212" t="s">
        <v>81</v>
      </c>
      <c r="D96" s="212" t="s">
        <v>131</v>
      </c>
      <c r="E96" s="213" t="s">
        <v>907</v>
      </c>
      <c r="F96" s="214" t="s">
        <v>908</v>
      </c>
      <c r="G96" s="215" t="s">
        <v>807</v>
      </c>
      <c r="H96" s="216">
        <v>1</v>
      </c>
      <c r="I96" s="217"/>
      <c r="J96" s="218">
        <f>ROUND(I96*H96,2)</f>
        <v>0</v>
      </c>
      <c r="K96" s="214" t="s">
        <v>135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903</v>
      </c>
      <c r="AT96" s="223" t="s">
        <v>131</v>
      </c>
      <c r="AU96" s="223" t="s">
        <v>81</v>
      </c>
      <c r="AY96" s="17" t="s">
        <v>129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79</v>
      </c>
      <c r="BK96" s="224">
        <f>ROUND(I96*H96,2)</f>
        <v>0</v>
      </c>
      <c r="BL96" s="17" t="s">
        <v>903</v>
      </c>
      <c r="BM96" s="223" t="s">
        <v>909</v>
      </c>
    </row>
    <row r="97" s="2" customFormat="1">
      <c r="A97" s="38"/>
      <c r="B97" s="39"/>
      <c r="C97" s="40"/>
      <c r="D97" s="225" t="s">
        <v>138</v>
      </c>
      <c r="E97" s="40"/>
      <c r="F97" s="226" t="s">
        <v>908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138</v>
      </c>
      <c r="AU97" s="17" t="s">
        <v>81</v>
      </c>
    </row>
    <row r="98" s="2" customFormat="1">
      <c r="A98" s="38"/>
      <c r="B98" s="39"/>
      <c r="C98" s="40"/>
      <c r="D98" s="230" t="s">
        <v>140</v>
      </c>
      <c r="E98" s="40"/>
      <c r="F98" s="231" t="s">
        <v>910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140</v>
      </c>
      <c r="AU98" s="17" t="s">
        <v>81</v>
      </c>
    </row>
    <row r="99" s="2" customFormat="1">
      <c r="A99" s="38"/>
      <c r="B99" s="39"/>
      <c r="C99" s="40"/>
      <c r="D99" s="225" t="s">
        <v>380</v>
      </c>
      <c r="E99" s="40"/>
      <c r="F99" s="263" t="s">
        <v>911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380</v>
      </c>
      <c r="AU99" s="17" t="s">
        <v>81</v>
      </c>
    </row>
    <row r="100" s="2" customFormat="1" ht="16.5" customHeight="1">
      <c r="A100" s="38"/>
      <c r="B100" s="39"/>
      <c r="C100" s="212" t="s">
        <v>153</v>
      </c>
      <c r="D100" s="212" t="s">
        <v>131</v>
      </c>
      <c r="E100" s="213" t="s">
        <v>912</v>
      </c>
      <c r="F100" s="214" t="s">
        <v>913</v>
      </c>
      <c r="G100" s="215" t="s">
        <v>807</v>
      </c>
      <c r="H100" s="216">
        <v>1</v>
      </c>
      <c r="I100" s="217"/>
      <c r="J100" s="218">
        <f>ROUND(I100*H100,2)</f>
        <v>0</v>
      </c>
      <c r="K100" s="214" t="s">
        <v>135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903</v>
      </c>
      <c r="AT100" s="223" t="s">
        <v>131</v>
      </c>
      <c r="AU100" s="223" t="s">
        <v>81</v>
      </c>
      <c r="AY100" s="17" t="s">
        <v>129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79</v>
      </c>
      <c r="BK100" s="224">
        <f>ROUND(I100*H100,2)</f>
        <v>0</v>
      </c>
      <c r="BL100" s="17" t="s">
        <v>903</v>
      </c>
      <c r="BM100" s="223" t="s">
        <v>914</v>
      </c>
    </row>
    <row r="101" s="2" customFormat="1">
      <c r="A101" s="38"/>
      <c r="B101" s="39"/>
      <c r="C101" s="40"/>
      <c r="D101" s="225" t="s">
        <v>138</v>
      </c>
      <c r="E101" s="40"/>
      <c r="F101" s="226" t="s">
        <v>913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138</v>
      </c>
      <c r="AU101" s="17" t="s">
        <v>81</v>
      </c>
    </row>
    <row r="102" s="2" customFormat="1">
      <c r="A102" s="38"/>
      <c r="B102" s="39"/>
      <c r="C102" s="40"/>
      <c r="D102" s="230" t="s">
        <v>140</v>
      </c>
      <c r="E102" s="40"/>
      <c r="F102" s="231" t="s">
        <v>915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140</v>
      </c>
      <c r="AU102" s="17" t="s">
        <v>81</v>
      </c>
    </row>
    <row r="103" s="12" customFormat="1" ht="22.8" customHeight="1">
      <c r="A103" s="12"/>
      <c r="B103" s="196"/>
      <c r="C103" s="197"/>
      <c r="D103" s="198" t="s">
        <v>71</v>
      </c>
      <c r="E103" s="210" t="s">
        <v>916</v>
      </c>
      <c r="F103" s="210" t="s">
        <v>823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SUM(P104:P109)</f>
        <v>0</v>
      </c>
      <c r="Q103" s="204"/>
      <c r="R103" s="205">
        <f>SUM(R104:R109)</f>
        <v>0</v>
      </c>
      <c r="S103" s="204"/>
      <c r="T103" s="206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167</v>
      </c>
      <c r="AT103" s="208" t="s">
        <v>71</v>
      </c>
      <c r="AU103" s="208" t="s">
        <v>79</v>
      </c>
      <c r="AY103" s="207" t="s">
        <v>129</v>
      </c>
      <c r="BK103" s="209">
        <f>SUM(BK104:BK109)</f>
        <v>0</v>
      </c>
    </row>
    <row r="104" s="2" customFormat="1" ht="16.5" customHeight="1">
      <c r="A104" s="38"/>
      <c r="B104" s="39"/>
      <c r="C104" s="212" t="s">
        <v>136</v>
      </c>
      <c r="D104" s="212" t="s">
        <v>131</v>
      </c>
      <c r="E104" s="213" t="s">
        <v>917</v>
      </c>
      <c r="F104" s="214" t="s">
        <v>918</v>
      </c>
      <c r="G104" s="215" t="s">
        <v>807</v>
      </c>
      <c r="H104" s="216">
        <v>1</v>
      </c>
      <c r="I104" s="217"/>
      <c r="J104" s="218">
        <f>ROUND(I104*H104,2)</f>
        <v>0</v>
      </c>
      <c r="K104" s="214" t="s">
        <v>135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903</v>
      </c>
      <c r="AT104" s="223" t="s">
        <v>131</v>
      </c>
      <c r="AU104" s="223" t="s">
        <v>81</v>
      </c>
      <c r="AY104" s="17" t="s">
        <v>129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79</v>
      </c>
      <c r="BK104" s="224">
        <f>ROUND(I104*H104,2)</f>
        <v>0</v>
      </c>
      <c r="BL104" s="17" t="s">
        <v>903</v>
      </c>
      <c r="BM104" s="223" t="s">
        <v>919</v>
      </c>
    </row>
    <row r="105" s="2" customFormat="1">
      <c r="A105" s="38"/>
      <c r="B105" s="39"/>
      <c r="C105" s="40"/>
      <c r="D105" s="225" t="s">
        <v>138</v>
      </c>
      <c r="E105" s="40"/>
      <c r="F105" s="226" t="s">
        <v>918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138</v>
      </c>
      <c r="AU105" s="17" t="s">
        <v>81</v>
      </c>
    </row>
    <row r="106" s="2" customFormat="1">
      <c r="A106" s="38"/>
      <c r="B106" s="39"/>
      <c r="C106" s="40"/>
      <c r="D106" s="230" t="s">
        <v>140</v>
      </c>
      <c r="E106" s="40"/>
      <c r="F106" s="231" t="s">
        <v>920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140</v>
      </c>
      <c r="AU106" s="17" t="s">
        <v>81</v>
      </c>
    </row>
    <row r="107" s="2" customFormat="1" ht="16.5" customHeight="1">
      <c r="A107" s="38"/>
      <c r="B107" s="39"/>
      <c r="C107" s="212" t="s">
        <v>167</v>
      </c>
      <c r="D107" s="212" t="s">
        <v>131</v>
      </c>
      <c r="E107" s="213" t="s">
        <v>921</v>
      </c>
      <c r="F107" s="214" t="s">
        <v>922</v>
      </c>
      <c r="G107" s="215" t="s">
        <v>807</v>
      </c>
      <c r="H107" s="216">
        <v>1</v>
      </c>
      <c r="I107" s="217"/>
      <c r="J107" s="218">
        <f>ROUND(I107*H107,2)</f>
        <v>0</v>
      </c>
      <c r="K107" s="214" t="s">
        <v>135</v>
      </c>
      <c r="L107" s="44"/>
      <c r="M107" s="219" t="s">
        <v>19</v>
      </c>
      <c r="N107" s="220" t="s">
        <v>43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903</v>
      </c>
      <c r="AT107" s="223" t="s">
        <v>131</v>
      </c>
      <c r="AU107" s="223" t="s">
        <v>81</v>
      </c>
      <c r="AY107" s="17" t="s">
        <v>129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79</v>
      </c>
      <c r="BK107" s="224">
        <f>ROUND(I107*H107,2)</f>
        <v>0</v>
      </c>
      <c r="BL107" s="17" t="s">
        <v>903</v>
      </c>
      <c r="BM107" s="223" t="s">
        <v>923</v>
      </c>
    </row>
    <row r="108" s="2" customFormat="1">
      <c r="A108" s="38"/>
      <c r="B108" s="39"/>
      <c r="C108" s="40"/>
      <c r="D108" s="225" t="s">
        <v>138</v>
      </c>
      <c r="E108" s="40"/>
      <c r="F108" s="226" t="s">
        <v>922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138</v>
      </c>
      <c r="AU108" s="17" t="s">
        <v>81</v>
      </c>
    </row>
    <row r="109" s="2" customFormat="1">
      <c r="A109" s="38"/>
      <c r="B109" s="39"/>
      <c r="C109" s="40"/>
      <c r="D109" s="230" t="s">
        <v>140</v>
      </c>
      <c r="E109" s="40"/>
      <c r="F109" s="231" t="s">
        <v>924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140</v>
      </c>
      <c r="AU109" s="17" t="s">
        <v>81</v>
      </c>
    </row>
    <row r="110" s="12" customFormat="1" ht="22.8" customHeight="1">
      <c r="A110" s="12"/>
      <c r="B110" s="196"/>
      <c r="C110" s="197"/>
      <c r="D110" s="198" t="s">
        <v>71</v>
      </c>
      <c r="E110" s="210" t="s">
        <v>925</v>
      </c>
      <c r="F110" s="210" t="s">
        <v>818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SUM(P111:P114)</f>
        <v>0</v>
      </c>
      <c r="Q110" s="204"/>
      <c r="R110" s="205">
        <f>SUM(R111:R114)</f>
        <v>0</v>
      </c>
      <c r="S110" s="204"/>
      <c r="T110" s="206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167</v>
      </c>
      <c r="AT110" s="208" t="s">
        <v>71</v>
      </c>
      <c r="AU110" s="208" t="s">
        <v>79</v>
      </c>
      <c r="AY110" s="207" t="s">
        <v>129</v>
      </c>
      <c r="BK110" s="209">
        <f>SUM(BK111:BK114)</f>
        <v>0</v>
      </c>
    </row>
    <row r="111" s="2" customFormat="1" ht="16.5" customHeight="1">
      <c r="A111" s="38"/>
      <c r="B111" s="39"/>
      <c r="C111" s="212" t="s">
        <v>179</v>
      </c>
      <c r="D111" s="212" t="s">
        <v>131</v>
      </c>
      <c r="E111" s="213" t="s">
        <v>926</v>
      </c>
      <c r="F111" s="214" t="s">
        <v>927</v>
      </c>
      <c r="G111" s="215" t="s">
        <v>807</v>
      </c>
      <c r="H111" s="216">
        <v>1</v>
      </c>
      <c r="I111" s="217"/>
      <c r="J111" s="218">
        <f>ROUND(I111*H111,2)</f>
        <v>0</v>
      </c>
      <c r="K111" s="214" t="s">
        <v>135</v>
      </c>
      <c r="L111" s="44"/>
      <c r="M111" s="219" t="s">
        <v>19</v>
      </c>
      <c r="N111" s="220" t="s">
        <v>43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903</v>
      </c>
      <c r="AT111" s="223" t="s">
        <v>131</v>
      </c>
      <c r="AU111" s="223" t="s">
        <v>81</v>
      </c>
      <c r="AY111" s="17" t="s">
        <v>129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79</v>
      </c>
      <c r="BK111" s="224">
        <f>ROUND(I111*H111,2)</f>
        <v>0</v>
      </c>
      <c r="BL111" s="17" t="s">
        <v>903</v>
      </c>
      <c r="BM111" s="223" t="s">
        <v>928</v>
      </c>
    </row>
    <row r="112" s="2" customFormat="1">
      <c r="A112" s="38"/>
      <c r="B112" s="39"/>
      <c r="C112" s="40"/>
      <c r="D112" s="225" t="s">
        <v>138</v>
      </c>
      <c r="E112" s="40"/>
      <c r="F112" s="226" t="s">
        <v>927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138</v>
      </c>
      <c r="AU112" s="17" t="s">
        <v>81</v>
      </c>
    </row>
    <row r="113" s="2" customFormat="1">
      <c r="A113" s="38"/>
      <c r="B113" s="39"/>
      <c r="C113" s="40"/>
      <c r="D113" s="230" t="s">
        <v>140</v>
      </c>
      <c r="E113" s="40"/>
      <c r="F113" s="231" t="s">
        <v>929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140</v>
      </c>
      <c r="AU113" s="17" t="s">
        <v>81</v>
      </c>
    </row>
    <row r="114" s="2" customFormat="1">
      <c r="A114" s="38"/>
      <c r="B114" s="39"/>
      <c r="C114" s="40"/>
      <c r="D114" s="225" t="s">
        <v>380</v>
      </c>
      <c r="E114" s="40"/>
      <c r="F114" s="263" t="s">
        <v>930</v>
      </c>
      <c r="G114" s="40"/>
      <c r="H114" s="40"/>
      <c r="I114" s="227"/>
      <c r="J114" s="40"/>
      <c r="K114" s="40"/>
      <c r="L114" s="44"/>
      <c r="M114" s="264"/>
      <c r="N114" s="265"/>
      <c r="O114" s="266"/>
      <c r="P114" s="266"/>
      <c r="Q114" s="266"/>
      <c r="R114" s="266"/>
      <c r="S114" s="266"/>
      <c r="T114" s="267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380</v>
      </c>
      <c r="AU114" s="17" t="s">
        <v>81</v>
      </c>
    </row>
    <row r="115" s="2" customFormat="1" ht="6.96" customHeight="1">
      <c r="A115" s="3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44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</sheetData>
  <sheetProtection sheet="1" autoFilter="0" formatColumns="0" formatRows="0" objects="1" scenarios="1" spinCount="100000" saltValue="vm6E8qshxP8+NfcEbotlKrqVwPDFmCa5+57IzxAqirwhGYacuK+uz3I8dlucvPp+3mvW/xCtk8YZFYHwNwLpQw==" hashValue="O9/DqtblN7zbO/5o1OE1XKnEjsQtufFJS3HiLTZ9FHRctVKeqiOzDMiA7c5TzIednP49pPuP4uCshG9wCDiYLw==" algorithmName="SHA-512" password="ED5F"/>
  <autoFilter ref="C88:K1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1_01/012103000"/>
    <hyperlink ref="F98" r:id="rId2" display="https://podminky.urs.cz/item/CS_URS_2021_01/012203000"/>
    <hyperlink ref="F102" r:id="rId3" display="https://podminky.urs.cz/item/CS_URS_2021_01/013254000"/>
    <hyperlink ref="F106" r:id="rId4" display="https://podminky.urs.cz/item/CS_URS_2021_01/032903000"/>
    <hyperlink ref="F109" r:id="rId5" display="https://podminky.urs.cz/item/CS_URS_2021_01/034503000"/>
    <hyperlink ref="F113" r:id="rId6" display="https://podminky.urs.cz/item/CS_URS_2021_01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5" customFormat="1" ht="45" customHeight="1">
      <c r="B3" s="272"/>
      <c r="C3" s="273" t="s">
        <v>931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932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933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934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935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936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937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938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939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940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941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78</v>
      </c>
      <c r="F18" s="279" t="s">
        <v>942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943</v>
      </c>
      <c r="F19" s="279" t="s">
        <v>944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945</v>
      </c>
      <c r="F20" s="279" t="s">
        <v>946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947</v>
      </c>
      <c r="F21" s="279" t="s">
        <v>948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949</v>
      </c>
      <c r="F22" s="279" t="s">
        <v>950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85</v>
      </c>
      <c r="F23" s="279" t="s">
        <v>951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952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953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954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955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956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957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958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959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960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115</v>
      </c>
      <c r="F36" s="279"/>
      <c r="G36" s="279" t="s">
        <v>961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962</v>
      </c>
      <c r="F37" s="279"/>
      <c r="G37" s="279" t="s">
        <v>963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53</v>
      </c>
      <c r="F38" s="279"/>
      <c r="G38" s="279" t="s">
        <v>964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54</v>
      </c>
      <c r="F39" s="279"/>
      <c r="G39" s="279" t="s">
        <v>965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116</v>
      </c>
      <c r="F40" s="279"/>
      <c r="G40" s="279" t="s">
        <v>966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117</v>
      </c>
      <c r="F41" s="279"/>
      <c r="G41" s="279" t="s">
        <v>967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968</v>
      </c>
      <c r="F42" s="279"/>
      <c r="G42" s="279" t="s">
        <v>969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970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971</v>
      </c>
      <c r="F44" s="279"/>
      <c r="G44" s="279" t="s">
        <v>972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119</v>
      </c>
      <c r="F45" s="279"/>
      <c r="G45" s="279" t="s">
        <v>973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974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975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976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977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978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979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980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981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982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983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984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985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986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987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988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989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990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991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992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993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994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995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996</v>
      </c>
      <c r="D76" s="297"/>
      <c r="E76" s="297"/>
      <c r="F76" s="297" t="s">
        <v>997</v>
      </c>
      <c r="G76" s="298"/>
      <c r="H76" s="297" t="s">
        <v>54</v>
      </c>
      <c r="I76" s="297" t="s">
        <v>57</v>
      </c>
      <c r="J76" s="297" t="s">
        <v>998</v>
      </c>
      <c r="K76" s="296"/>
    </row>
    <row r="77" s="1" customFormat="1" ht="17.25" customHeight="1">
      <c r="B77" s="294"/>
      <c r="C77" s="299" t="s">
        <v>999</v>
      </c>
      <c r="D77" s="299"/>
      <c r="E77" s="299"/>
      <c r="F77" s="300" t="s">
        <v>1000</v>
      </c>
      <c r="G77" s="301"/>
      <c r="H77" s="299"/>
      <c r="I77" s="299"/>
      <c r="J77" s="299" t="s">
        <v>1001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53</v>
      </c>
      <c r="D79" s="304"/>
      <c r="E79" s="304"/>
      <c r="F79" s="305" t="s">
        <v>1002</v>
      </c>
      <c r="G79" s="306"/>
      <c r="H79" s="282" t="s">
        <v>1003</v>
      </c>
      <c r="I79" s="282" t="s">
        <v>1004</v>
      </c>
      <c r="J79" s="282">
        <v>20</v>
      </c>
      <c r="K79" s="296"/>
    </row>
    <row r="80" s="1" customFormat="1" ht="15" customHeight="1">
      <c r="B80" s="294"/>
      <c r="C80" s="282" t="s">
        <v>1005</v>
      </c>
      <c r="D80" s="282"/>
      <c r="E80" s="282"/>
      <c r="F80" s="305" t="s">
        <v>1002</v>
      </c>
      <c r="G80" s="306"/>
      <c r="H80" s="282" t="s">
        <v>1006</v>
      </c>
      <c r="I80" s="282" t="s">
        <v>1004</v>
      </c>
      <c r="J80" s="282">
        <v>120</v>
      </c>
      <c r="K80" s="296"/>
    </row>
    <row r="81" s="1" customFormat="1" ht="15" customHeight="1">
      <c r="B81" s="307"/>
      <c r="C81" s="282" t="s">
        <v>1007</v>
      </c>
      <c r="D81" s="282"/>
      <c r="E81" s="282"/>
      <c r="F81" s="305" t="s">
        <v>1008</v>
      </c>
      <c r="G81" s="306"/>
      <c r="H81" s="282" t="s">
        <v>1009</v>
      </c>
      <c r="I81" s="282" t="s">
        <v>1004</v>
      </c>
      <c r="J81" s="282">
        <v>50</v>
      </c>
      <c r="K81" s="296"/>
    </row>
    <row r="82" s="1" customFormat="1" ht="15" customHeight="1">
      <c r="B82" s="307"/>
      <c r="C82" s="282" t="s">
        <v>1010</v>
      </c>
      <c r="D82" s="282"/>
      <c r="E82" s="282"/>
      <c r="F82" s="305" t="s">
        <v>1002</v>
      </c>
      <c r="G82" s="306"/>
      <c r="H82" s="282" t="s">
        <v>1011</v>
      </c>
      <c r="I82" s="282" t="s">
        <v>1012</v>
      </c>
      <c r="J82" s="282"/>
      <c r="K82" s="296"/>
    </row>
    <row r="83" s="1" customFormat="1" ht="15" customHeight="1">
      <c r="B83" s="307"/>
      <c r="C83" s="308" t="s">
        <v>1013</v>
      </c>
      <c r="D83" s="308"/>
      <c r="E83" s="308"/>
      <c r="F83" s="309" t="s">
        <v>1008</v>
      </c>
      <c r="G83" s="308"/>
      <c r="H83" s="308" t="s">
        <v>1014</v>
      </c>
      <c r="I83" s="308" t="s">
        <v>1004</v>
      </c>
      <c r="J83" s="308">
        <v>15</v>
      </c>
      <c r="K83" s="296"/>
    </row>
    <row r="84" s="1" customFormat="1" ht="15" customHeight="1">
      <c r="B84" s="307"/>
      <c r="C84" s="308" t="s">
        <v>1015</v>
      </c>
      <c r="D84" s="308"/>
      <c r="E84" s="308"/>
      <c r="F84" s="309" t="s">
        <v>1008</v>
      </c>
      <c r="G84" s="308"/>
      <c r="H84" s="308" t="s">
        <v>1016</v>
      </c>
      <c r="I84" s="308" t="s">
        <v>1004</v>
      </c>
      <c r="J84" s="308">
        <v>15</v>
      </c>
      <c r="K84" s="296"/>
    </row>
    <row r="85" s="1" customFormat="1" ht="15" customHeight="1">
      <c r="B85" s="307"/>
      <c r="C85" s="308" t="s">
        <v>1017</v>
      </c>
      <c r="D85" s="308"/>
      <c r="E85" s="308"/>
      <c r="F85" s="309" t="s">
        <v>1008</v>
      </c>
      <c r="G85" s="308"/>
      <c r="H85" s="308" t="s">
        <v>1018</v>
      </c>
      <c r="I85" s="308" t="s">
        <v>1004</v>
      </c>
      <c r="J85" s="308">
        <v>20</v>
      </c>
      <c r="K85" s="296"/>
    </row>
    <row r="86" s="1" customFormat="1" ht="15" customHeight="1">
      <c r="B86" s="307"/>
      <c r="C86" s="308" t="s">
        <v>1019</v>
      </c>
      <c r="D86" s="308"/>
      <c r="E86" s="308"/>
      <c r="F86" s="309" t="s">
        <v>1008</v>
      </c>
      <c r="G86" s="308"/>
      <c r="H86" s="308" t="s">
        <v>1020</v>
      </c>
      <c r="I86" s="308" t="s">
        <v>1004</v>
      </c>
      <c r="J86" s="308">
        <v>20</v>
      </c>
      <c r="K86" s="296"/>
    </row>
    <row r="87" s="1" customFormat="1" ht="15" customHeight="1">
      <c r="B87" s="307"/>
      <c r="C87" s="282" t="s">
        <v>1021</v>
      </c>
      <c r="D87" s="282"/>
      <c r="E87" s="282"/>
      <c r="F87" s="305" t="s">
        <v>1008</v>
      </c>
      <c r="G87" s="306"/>
      <c r="H87" s="282" t="s">
        <v>1022</v>
      </c>
      <c r="I87" s="282" t="s">
        <v>1004</v>
      </c>
      <c r="J87" s="282">
        <v>50</v>
      </c>
      <c r="K87" s="296"/>
    </row>
    <row r="88" s="1" customFormat="1" ht="15" customHeight="1">
      <c r="B88" s="307"/>
      <c r="C88" s="282" t="s">
        <v>1023</v>
      </c>
      <c r="D88" s="282"/>
      <c r="E88" s="282"/>
      <c r="F88" s="305" t="s">
        <v>1008</v>
      </c>
      <c r="G88" s="306"/>
      <c r="H88" s="282" t="s">
        <v>1024</v>
      </c>
      <c r="I88" s="282" t="s">
        <v>1004</v>
      </c>
      <c r="J88" s="282">
        <v>20</v>
      </c>
      <c r="K88" s="296"/>
    </row>
    <row r="89" s="1" customFormat="1" ht="15" customHeight="1">
      <c r="B89" s="307"/>
      <c r="C89" s="282" t="s">
        <v>1025</v>
      </c>
      <c r="D89" s="282"/>
      <c r="E89" s="282"/>
      <c r="F89" s="305" t="s">
        <v>1008</v>
      </c>
      <c r="G89" s="306"/>
      <c r="H89" s="282" t="s">
        <v>1026</v>
      </c>
      <c r="I89" s="282" t="s">
        <v>1004</v>
      </c>
      <c r="J89" s="282">
        <v>20</v>
      </c>
      <c r="K89" s="296"/>
    </row>
    <row r="90" s="1" customFormat="1" ht="15" customHeight="1">
      <c r="B90" s="307"/>
      <c r="C90" s="282" t="s">
        <v>1027</v>
      </c>
      <c r="D90" s="282"/>
      <c r="E90" s="282"/>
      <c r="F90" s="305" t="s">
        <v>1008</v>
      </c>
      <c r="G90" s="306"/>
      <c r="H90" s="282" t="s">
        <v>1028</v>
      </c>
      <c r="I90" s="282" t="s">
        <v>1004</v>
      </c>
      <c r="J90" s="282">
        <v>50</v>
      </c>
      <c r="K90" s="296"/>
    </row>
    <row r="91" s="1" customFormat="1" ht="15" customHeight="1">
      <c r="B91" s="307"/>
      <c r="C91" s="282" t="s">
        <v>1029</v>
      </c>
      <c r="D91" s="282"/>
      <c r="E91" s="282"/>
      <c r="F91" s="305" t="s">
        <v>1008</v>
      </c>
      <c r="G91" s="306"/>
      <c r="H91" s="282" t="s">
        <v>1029</v>
      </c>
      <c r="I91" s="282" t="s">
        <v>1004</v>
      </c>
      <c r="J91" s="282">
        <v>50</v>
      </c>
      <c r="K91" s="296"/>
    </row>
    <row r="92" s="1" customFormat="1" ht="15" customHeight="1">
      <c r="B92" s="307"/>
      <c r="C92" s="282" t="s">
        <v>1030</v>
      </c>
      <c r="D92" s="282"/>
      <c r="E92" s="282"/>
      <c r="F92" s="305" t="s">
        <v>1008</v>
      </c>
      <c r="G92" s="306"/>
      <c r="H92" s="282" t="s">
        <v>1031</v>
      </c>
      <c r="I92" s="282" t="s">
        <v>1004</v>
      </c>
      <c r="J92" s="282">
        <v>255</v>
      </c>
      <c r="K92" s="296"/>
    </row>
    <row r="93" s="1" customFormat="1" ht="15" customHeight="1">
      <c r="B93" s="307"/>
      <c r="C93" s="282" t="s">
        <v>1032</v>
      </c>
      <c r="D93" s="282"/>
      <c r="E93" s="282"/>
      <c r="F93" s="305" t="s">
        <v>1002</v>
      </c>
      <c r="G93" s="306"/>
      <c r="H93" s="282" t="s">
        <v>1033</v>
      </c>
      <c r="I93" s="282" t="s">
        <v>1034</v>
      </c>
      <c r="J93" s="282"/>
      <c r="K93" s="296"/>
    </row>
    <row r="94" s="1" customFormat="1" ht="15" customHeight="1">
      <c r="B94" s="307"/>
      <c r="C94" s="282" t="s">
        <v>1035</v>
      </c>
      <c r="D94" s="282"/>
      <c r="E94" s="282"/>
      <c r="F94" s="305" t="s">
        <v>1002</v>
      </c>
      <c r="G94" s="306"/>
      <c r="H94" s="282" t="s">
        <v>1036</v>
      </c>
      <c r="I94" s="282" t="s">
        <v>1037</v>
      </c>
      <c r="J94" s="282"/>
      <c r="K94" s="296"/>
    </row>
    <row r="95" s="1" customFormat="1" ht="15" customHeight="1">
      <c r="B95" s="307"/>
      <c r="C95" s="282" t="s">
        <v>1038</v>
      </c>
      <c r="D95" s="282"/>
      <c r="E95" s="282"/>
      <c r="F95" s="305" t="s">
        <v>1002</v>
      </c>
      <c r="G95" s="306"/>
      <c r="H95" s="282" t="s">
        <v>1038</v>
      </c>
      <c r="I95" s="282" t="s">
        <v>1037</v>
      </c>
      <c r="J95" s="282"/>
      <c r="K95" s="296"/>
    </row>
    <row r="96" s="1" customFormat="1" ht="15" customHeight="1">
      <c r="B96" s="307"/>
      <c r="C96" s="282" t="s">
        <v>38</v>
      </c>
      <c r="D96" s="282"/>
      <c r="E96" s="282"/>
      <c r="F96" s="305" t="s">
        <v>1002</v>
      </c>
      <c r="G96" s="306"/>
      <c r="H96" s="282" t="s">
        <v>1039</v>
      </c>
      <c r="I96" s="282" t="s">
        <v>1037</v>
      </c>
      <c r="J96" s="282"/>
      <c r="K96" s="296"/>
    </row>
    <row r="97" s="1" customFormat="1" ht="15" customHeight="1">
      <c r="B97" s="307"/>
      <c r="C97" s="282" t="s">
        <v>48</v>
      </c>
      <c r="D97" s="282"/>
      <c r="E97" s="282"/>
      <c r="F97" s="305" t="s">
        <v>1002</v>
      </c>
      <c r="G97" s="306"/>
      <c r="H97" s="282" t="s">
        <v>1040</v>
      </c>
      <c r="I97" s="282" t="s">
        <v>1037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1041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996</v>
      </c>
      <c r="D103" s="297"/>
      <c r="E103" s="297"/>
      <c r="F103" s="297" t="s">
        <v>997</v>
      </c>
      <c r="G103" s="298"/>
      <c r="H103" s="297" t="s">
        <v>54</v>
      </c>
      <c r="I103" s="297" t="s">
        <v>57</v>
      </c>
      <c r="J103" s="297" t="s">
        <v>998</v>
      </c>
      <c r="K103" s="296"/>
    </row>
    <row r="104" s="1" customFormat="1" ht="17.25" customHeight="1">
      <c r="B104" s="294"/>
      <c r="C104" s="299" t="s">
        <v>999</v>
      </c>
      <c r="D104" s="299"/>
      <c r="E104" s="299"/>
      <c r="F104" s="300" t="s">
        <v>1000</v>
      </c>
      <c r="G104" s="301"/>
      <c r="H104" s="299"/>
      <c r="I104" s="299"/>
      <c r="J104" s="299" t="s">
        <v>1001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53</v>
      </c>
      <c r="D106" s="304"/>
      <c r="E106" s="304"/>
      <c r="F106" s="305" t="s">
        <v>1002</v>
      </c>
      <c r="G106" s="282"/>
      <c r="H106" s="282" t="s">
        <v>1042</v>
      </c>
      <c r="I106" s="282" t="s">
        <v>1004</v>
      </c>
      <c r="J106" s="282">
        <v>20</v>
      </c>
      <c r="K106" s="296"/>
    </row>
    <row r="107" s="1" customFormat="1" ht="15" customHeight="1">
      <c r="B107" s="294"/>
      <c r="C107" s="282" t="s">
        <v>1005</v>
      </c>
      <c r="D107" s="282"/>
      <c r="E107" s="282"/>
      <c r="F107" s="305" t="s">
        <v>1002</v>
      </c>
      <c r="G107" s="282"/>
      <c r="H107" s="282" t="s">
        <v>1042</v>
      </c>
      <c r="I107" s="282" t="s">
        <v>1004</v>
      </c>
      <c r="J107" s="282">
        <v>120</v>
      </c>
      <c r="K107" s="296"/>
    </row>
    <row r="108" s="1" customFormat="1" ht="15" customHeight="1">
      <c r="B108" s="307"/>
      <c r="C108" s="282" t="s">
        <v>1007</v>
      </c>
      <c r="D108" s="282"/>
      <c r="E108" s="282"/>
      <c r="F108" s="305" t="s">
        <v>1008</v>
      </c>
      <c r="G108" s="282"/>
      <c r="H108" s="282" t="s">
        <v>1042</v>
      </c>
      <c r="I108" s="282" t="s">
        <v>1004</v>
      </c>
      <c r="J108" s="282">
        <v>50</v>
      </c>
      <c r="K108" s="296"/>
    </row>
    <row r="109" s="1" customFormat="1" ht="15" customHeight="1">
      <c r="B109" s="307"/>
      <c r="C109" s="282" t="s">
        <v>1010</v>
      </c>
      <c r="D109" s="282"/>
      <c r="E109" s="282"/>
      <c r="F109" s="305" t="s">
        <v>1002</v>
      </c>
      <c r="G109" s="282"/>
      <c r="H109" s="282" t="s">
        <v>1042</v>
      </c>
      <c r="I109" s="282" t="s">
        <v>1012</v>
      </c>
      <c r="J109" s="282"/>
      <c r="K109" s="296"/>
    </row>
    <row r="110" s="1" customFormat="1" ht="15" customHeight="1">
      <c r="B110" s="307"/>
      <c r="C110" s="282" t="s">
        <v>1021</v>
      </c>
      <c r="D110" s="282"/>
      <c r="E110" s="282"/>
      <c r="F110" s="305" t="s">
        <v>1008</v>
      </c>
      <c r="G110" s="282"/>
      <c r="H110" s="282" t="s">
        <v>1042</v>
      </c>
      <c r="I110" s="282" t="s">
        <v>1004</v>
      </c>
      <c r="J110" s="282">
        <v>50</v>
      </c>
      <c r="K110" s="296"/>
    </row>
    <row r="111" s="1" customFormat="1" ht="15" customHeight="1">
      <c r="B111" s="307"/>
      <c r="C111" s="282" t="s">
        <v>1029</v>
      </c>
      <c r="D111" s="282"/>
      <c r="E111" s="282"/>
      <c r="F111" s="305" t="s">
        <v>1008</v>
      </c>
      <c r="G111" s="282"/>
      <c r="H111" s="282" t="s">
        <v>1042</v>
      </c>
      <c r="I111" s="282" t="s">
        <v>1004</v>
      </c>
      <c r="J111" s="282">
        <v>50</v>
      </c>
      <c r="K111" s="296"/>
    </row>
    <row r="112" s="1" customFormat="1" ht="15" customHeight="1">
      <c r="B112" s="307"/>
      <c r="C112" s="282" t="s">
        <v>1027</v>
      </c>
      <c r="D112" s="282"/>
      <c r="E112" s="282"/>
      <c r="F112" s="305" t="s">
        <v>1008</v>
      </c>
      <c r="G112" s="282"/>
      <c r="H112" s="282" t="s">
        <v>1042</v>
      </c>
      <c r="I112" s="282" t="s">
        <v>1004</v>
      </c>
      <c r="J112" s="282">
        <v>50</v>
      </c>
      <c r="K112" s="296"/>
    </row>
    <row r="113" s="1" customFormat="1" ht="15" customHeight="1">
      <c r="B113" s="307"/>
      <c r="C113" s="282" t="s">
        <v>53</v>
      </c>
      <c r="D113" s="282"/>
      <c r="E113" s="282"/>
      <c r="F113" s="305" t="s">
        <v>1002</v>
      </c>
      <c r="G113" s="282"/>
      <c r="H113" s="282" t="s">
        <v>1043</v>
      </c>
      <c r="I113" s="282" t="s">
        <v>1004</v>
      </c>
      <c r="J113" s="282">
        <v>20</v>
      </c>
      <c r="K113" s="296"/>
    </row>
    <row r="114" s="1" customFormat="1" ht="15" customHeight="1">
      <c r="B114" s="307"/>
      <c r="C114" s="282" t="s">
        <v>1044</v>
      </c>
      <c r="D114" s="282"/>
      <c r="E114" s="282"/>
      <c r="F114" s="305" t="s">
        <v>1002</v>
      </c>
      <c r="G114" s="282"/>
      <c r="H114" s="282" t="s">
        <v>1045</v>
      </c>
      <c r="I114" s="282" t="s">
        <v>1004</v>
      </c>
      <c r="J114" s="282">
        <v>120</v>
      </c>
      <c r="K114" s="296"/>
    </row>
    <row r="115" s="1" customFormat="1" ht="15" customHeight="1">
      <c r="B115" s="307"/>
      <c r="C115" s="282" t="s">
        <v>38</v>
      </c>
      <c r="D115" s="282"/>
      <c r="E115" s="282"/>
      <c r="F115" s="305" t="s">
        <v>1002</v>
      </c>
      <c r="G115" s="282"/>
      <c r="H115" s="282" t="s">
        <v>1046</v>
      </c>
      <c r="I115" s="282" t="s">
        <v>1037</v>
      </c>
      <c r="J115" s="282"/>
      <c r="K115" s="296"/>
    </row>
    <row r="116" s="1" customFormat="1" ht="15" customHeight="1">
      <c r="B116" s="307"/>
      <c r="C116" s="282" t="s">
        <v>48</v>
      </c>
      <c r="D116" s="282"/>
      <c r="E116" s="282"/>
      <c r="F116" s="305" t="s">
        <v>1002</v>
      </c>
      <c r="G116" s="282"/>
      <c r="H116" s="282" t="s">
        <v>1047</v>
      </c>
      <c r="I116" s="282" t="s">
        <v>1037</v>
      </c>
      <c r="J116" s="282"/>
      <c r="K116" s="296"/>
    </row>
    <row r="117" s="1" customFormat="1" ht="15" customHeight="1">
      <c r="B117" s="307"/>
      <c r="C117" s="282" t="s">
        <v>57</v>
      </c>
      <c r="D117" s="282"/>
      <c r="E117" s="282"/>
      <c r="F117" s="305" t="s">
        <v>1002</v>
      </c>
      <c r="G117" s="282"/>
      <c r="H117" s="282" t="s">
        <v>1048</v>
      </c>
      <c r="I117" s="282" t="s">
        <v>1049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1050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996</v>
      </c>
      <c r="D123" s="297"/>
      <c r="E123" s="297"/>
      <c r="F123" s="297" t="s">
        <v>997</v>
      </c>
      <c r="G123" s="298"/>
      <c r="H123" s="297" t="s">
        <v>54</v>
      </c>
      <c r="I123" s="297" t="s">
        <v>57</v>
      </c>
      <c r="J123" s="297" t="s">
        <v>998</v>
      </c>
      <c r="K123" s="326"/>
    </row>
    <row r="124" s="1" customFormat="1" ht="17.25" customHeight="1">
      <c r="B124" s="325"/>
      <c r="C124" s="299" t="s">
        <v>999</v>
      </c>
      <c r="D124" s="299"/>
      <c r="E124" s="299"/>
      <c r="F124" s="300" t="s">
        <v>1000</v>
      </c>
      <c r="G124" s="301"/>
      <c r="H124" s="299"/>
      <c r="I124" s="299"/>
      <c r="J124" s="299" t="s">
        <v>1001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1005</v>
      </c>
      <c r="D126" s="304"/>
      <c r="E126" s="304"/>
      <c r="F126" s="305" t="s">
        <v>1002</v>
      </c>
      <c r="G126" s="282"/>
      <c r="H126" s="282" t="s">
        <v>1042</v>
      </c>
      <c r="I126" s="282" t="s">
        <v>1004</v>
      </c>
      <c r="J126" s="282">
        <v>120</v>
      </c>
      <c r="K126" s="330"/>
    </row>
    <row r="127" s="1" customFormat="1" ht="15" customHeight="1">
      <c r="B127" s="327"/>
      <c r="C127" s="282" t="s">
        <v>1051</v>
      </c>
      <c r="D127" s="282"/>
      <c r="E127" s="282"/>
      <c r="F127" s="305" t="s">
        <v>1002</v>
      </c>
      <c r="G127" s="282"/>
      <c r="H127" s="282" t="s">
        <v>1052</v>
      </c>
      <c r="I127" s="282" t="s">
        <v>1004</v>
      </c>
      <c r="J127" s="282" t="s">
        <v>1053</v>
      </c>
      <c r="K127" s="330"/>
    </row>
    <row r="128" s="1" customFormat="1" ht="15" customHeight="1">
      <c r="B128" s="327"/>
      <c r="C128" s="282" t="s">
        <v>85</v>
      </c>
      <c r="D128" s="282"/>
      <c r="E128" s="282"/>
      <c r="F128" s="305" t="s">
        <v>1002</v>
      </c>
      <c r="G128" s="282"/>
      <c r="H128" s="282" t="s">
        <v>1054</v>
      </c>
      <c r="I128" s="282" t="s">
        <v>1004</v>
      </c>
      <c r="J128" s="282" t="s">
        <v>1053</v>
      </c>
      <c r="K128" s="330"/>
    </row>
    <row r="129" s="1" customFormat="1" ht="15" customHeight="1">
      <c r="B129" s="327"/>
      <c r="C129" s="282" t="s">
        <v>1013</v>
      </c>
      <c r="D129" s="282"/>
      <c r="E129" s="282"/>
      <c r="F129" s="305" t="s">
        <v>1008</v>
      </c>
      <c r="G129" s="282"/>
      <c r="H129" s="282" t="s">
        <v>1014</v>
      </c>
      <c r="I129" s="282" t="s">
        <v>1004</v>
      </c>
      <c r="J129" s="282">
        <v>15</v>
      </c>
      <c r="K129" s="330"/>
    </row>
    <row r="130" s="1" customFormat="1" ht="15" customHeight="1">
      <c r="B130" s="327"/>
      <c r="C130" s="308" t="s">
        <v>1015</v>
      </c>
      <c r="D130" s="308"/>
      <c r="E130" s="308"/>
      <c r="F130" s="309" t="s">
        <v>1008</v>
      </c>
      <c r="G130" s="308"/>
      <c r="H130" s="308" t="s">
        <v>1016</v>
      </c>
      <c r="I130" s="308" t="s">
        <v>1004</v>
      </c>
      <c r="J130" s="308">
        <v>15</v>
      </c>
      <c r="K130" s="330"/>
    </row>
    <row r="131" s="1" customFormat="1" ht="15" customHeight="1">
      <c r="B131" s="327"/>
      <c r="C131" s="308" t="s">
        <v>1017</v>
      </c>
      <c r="D131" s="308"/>
      <c r="E131" s="308"/>
      <c r="F131" s="309" t="s">
        <v>1008</v>
      </c>
      <c r="G131" s="308"/>
      <c r="H131" s="308" t="s">
        <v>1018</v>
      </c>
      <c r="I131" s="308" t="s">
        <v>1004</v>
      </c>
      <c r="J131" s="308">
        <v>20</v>
      </c>
      <c r="K131" s="330"/>
    </row>
    <row r="132" s="1" customFormat="1" ht="15" customHeight="1">
      <c r="B132" s="327"/>
      <c r="C132" s="308" t="s">
        <v>1019</v>
      </c>
      <c r="D132" s="308"/>
      <c r="E132" s="308"/>
      <c r="F132" s="309" t="s">
        <v>1008</v>
      </c>
      <c r="G132" s="308"/>
      <c r="H132" s="308" t="s">
        <v>1020</v>
      </c>
      <c r="I132" s="308" t="s">
        <v>1004</v>
      </c>
      <c r="J132" s="308">
        <v>20</v>
      </c>
      <c r="K132" s="330"/>
    </row>
    <row r="133" s="1" customFormat="1" ht="15" customHeight="1">
      <c r="B133" s="327"/>
      <c r="C133" s="282" t="s">
        <v>1007</v>
      </c>
      <c r="D133" s="282"/>
      <c r="E133" s="282"/>
      <c r="F133" s="305" t="s">
        <v>1008</v>
      </c>
      <c r="G133" s="282"/>
      <c r="H133" s="282" t="s">
        <v>1042</v>
      </c>
      <c r="I133" s="282" t="s">
        <v>1004</v>
      </c>
      <c r="J133" s="282">
        <v>50</v>
      </c>
      <c r="K133" s="330"/>
    </row>
    <row r="134" s="1" customFormat="1" ht="15" customHeight="1">
      <c r="B134" s="327"/>
      <c r="C134" s="282" t="s">
        <v>1021</v>
      </c>
      <c r="D134" s="282"/>
      <c r="E134" s="282"/>
      <c r="F134" s="305" t="s">
        <v>1008</v>
      </c>
      <c r="G134" s="282"/>
      <c r="H134" s="282" t="s">
        <v>1042</v>
      </c>
      <c r="I134" s="282" t="s">
        <v>1004</v>
      </c>
      <c r="J134" s="282">
        <v>50</v>
      </c>
      <c r="K134" s="330"/>
    </row>
    <row r="135" s="1" customFormat="1" ht="15" customHeight="1">
      <c r="B135" s="327"/>
      <c r="C135" s="282" t="s">
        <v>1027</v>
      </c>
      <c r="D135" s="282"/>
      <c r="E135" s="282"/>
      <c r="F135" s="305" t="s">
        <v>1008</v>
      </c>
      <c r="G135" s="282"/>
      <c r="H135" s="282" t="s">
        <v>1042</v>
      </c>
      <c r="I135" s="282" t="s">
        <v>1004</v>
      </c>
      <c r="J135" s="282">
        <v>50</v>
      </c>
      <c r="K135" s="330"/>
    </row>
    <row r="136" s="1" customFormat="1" ht="15" customHeight="1">
      <c r="B136" s="327"/>
      <c r="C136" s="282" t="s">
        <v>1029</v>
      </c>
      <c r="D136" s="282"/>
      <c r="E136" s="282"/>
      <c r="F136" s="305" t="s">
        <v>1008</v>
      </c>
      <c r="G136" s="282"/>
      <c r="H136" s="282" t="s">
        <v>1042</v>
      </c>
      <c r="I136" s="282" t="s">
        <v>1004</v>
      </c>
      <c r="J136" s="282">
        <v>50</v>
      </c>
      <c r="K136" s="330"/>
    </row>
    <row r="137" s="1" customFormat="1" ht="15" customHeight="1">
      <c r="B137" s="327"/>
      <c r="C137" s="282" t="s">
        <v>1030</v>
      </c>
      <c r="D137" s="282"/>
      <c r="E137" s="282"/>
      <c r="F137" s="305" t="s">
        <v>1008</v>
      </c>
      <c r="G137" s="282"/>
      <c r="H137" s="282" t="s">
        <v>1055</v>
      </c>
      <c r="I137" s="282" t="s">
        <v>1004</v>
      </c>
      <c r="J137" s="282">
        <v>255</v>
      </c>
      <c r="K137" s="330"/>
    </row>
    <row r="138" s="1" customFormat="1" ht="15" customHeight="1">
      <c r="B138" s="327"/>
      <c r="C138" s="282" t="s">
        <v>1032</v>
      </c>
      <c r="D138" s="282"/>
      <c r="E138" s="282"/>
      <c r="F138" s="305" t="s">
        <v>1002</v>
      </c>
      <c r="G138" s="282"/>
      <c r="H138" s="282" t="s">
        <v>1056</v>
      </c>
      <c r="I138" s="282" t="s">
        <v>1034</v>
      </c>
      <c r="J138" s="282"/>
      <c r="K138" s="330"/>
    </row>
    <row r="139" s="1" customFormat="1" ht="15" customHeight="1">
      <c r="B139" s="327"/>
      <c r="C139" s="282" t="s">
        <v>1035</v>
      </c>
      <c r="D139" s="282"/>
      <c r="E139" s="282"/>
      <c r="F139" s="305" t="s">
        <v>1002</v>
      </c>
      <c r="G139" s="282"/>
      <c r="H139" s="282" t="s">
        <v>1057</v>
      </c>
      <c r="I139" s="282" t="s">
        <v>1037</v>
      </c>
      <c r="J139" s="282"/>
      <c r="K139" s="330"/>
    </row>
    <row r="140" s="1" customFormat="1" ht="15" customHeight="1">
      <c r="B140" s="327"/>
      <c r="C140" s="282" t="s">
        <v>1038</v>
      </c>
      <c r="D140" s="282"/>
      <c r="E140" s="282"/>
      <c r="F140" s="305" t="s">
        <v>1002</v>
      </c>
      <c r="G140" s="282"/>
      <c r="H140" s="282" t="s">
        <v>1038</v>
      </c>
      <c r="I140" s="282" t="s">
        <v>1037</v>
      </c>
      <c r="J140" s="282"/>
      <c r="K140" s="330"/>
    </row>
    <row r="141" s="1" customFormat="1" ht="15" customHeight="1">
      <c r="B141" s="327"/>
      <c r="C141" s="282" t="s">
        <v>38</v>
      </c>
      <c r="D141" s="282"/>
      <c r="E141" s="282"/>
      <c r="F141" s="305" t="s">
        <v>1002</v>
      </c>
      <c r="G141" s="282"/>
      <c r="H141" s="282" t="s">
        <v>1058</v>
      </c>
      <c r="I141" s="282" t="s">
        <v>1037</v>
      </c>
      <c r="J141" s="282"/>
      <c r="K141" s="330"/>
    </row>
    <row r="142" s="1" customFormat="1" ht="15" customHeight="1">
      <c r="B142" s="327"/>
      <c r="C142" s="282" t="s">
        <v>1059</v>
      </c>
      <c r="D142" s="282"/>
      <c r="E142" s="282"/>
      <c r="F142" s="305" t="s">
        <v>1002</v>
      </c>
      <c r="G142" s="282"/>
      <c r="H142" s="282" t="s">
        <v>1060</v>
      </c>
      <c r="I142" s="282" t="s">
        <v>1037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1061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996</v>
      </c>
      <c r="D148" s="297"/>
      <c r="E148" s="297"/>
      <c r="F148" s="297" t="s">
        <v>997</v>
      </c>
      <c r="G148" s="298"/>
      <c r="H148" s="297" t="s">
        <v>54</v>
      </c>
      <c r="I148" s="297" t="s">
        <v>57</v>
      </c>
      <c r="J148" s="297" t="s">
        <v>998</v>
      </c>
      <c r="K148" s="296"/>
    </row>
    <row r="149" s="1" customFormat="1" ht="17.25" customHeight="1">
      <c r="B149" s="294"/>
      <c r="C149" s="299" t="s">
        <v>999</v>
      </c>
      <c r="D149" s="299"/>
      <c r="E149" s="299"/>
      <c r="F149" s="300" t="s">
        <v>1000</v>
      </c>
      <c r="G149" s="301"/>
      <c r="H149" s="299"/>
      <c r="I149" s="299"/>
      <c r="J149" s="299" t="s">
        <v>1001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1005</v>
      </c>
      <c r="D151" s="282"/>
      <c r="E151" s="282"/>
      <c r="F151" s="335" t="s">
        <v>1002</v>
      </c>
      <c r="G151" s="282"/>
      <c r="H151" s="334" t="s">
        <v>1042</v>
      </c>
      <c r="I151" s="334" t="s">
        <v>1004</v>
      </c>
      <c r="J151" s="334">
        <v>120</v>
      </c>
      <c r="K151" s="330"/>
    </row>
    <row r="152" s="1" customFormat="1" ht="15" customHeight="1">
      <c r="B152" s="307"/>
      <c r="C152" s="334" t="s">
        <v>1051</v>
      </c>
      <c r="D152" s="282"/>
      <c r="E152" s="282"/>
      <c r="F152" s="335" t="s">
        <v>1002</v>
      </c>
      <c r="G152" s="282"/>
      <c r="H152" s="334" t="s">
        <v>1062</v>
      </c>
      <c r="I152" s="334" t="s">
        <v>1004</v>
      </c>
      <c r="J152" s="334" t="s">
        <v>1053</v>
      </c>
      <c r="K152" s="330"/>
    </row>
    <row r="153" s="1" customFormat="1" ht="15" customHeight="1">
      <c r="B153" s="307"/>
      <c r="C153" s="334" t="s">
        <v>85</v>
      </c>
      <c r="D153" s="282"/>
      <c r="E153" s="282"/>
      <c r="F153" s="335" t="s">
        <v>1002</v>
      </c>
      <c r="G153" s="282"/>
      <c r="H153" s="334" t="s">
        <v>1063</v>
      </c>
      <c r="I153" s="334" t="s">
        <v>1004</v>
      </c>
      <c r="J153" s="334" t="s">
        <v>1053</v>
      </c>
      <c r="K153" s="330"/>
    </row>
    <row r="154" s="1" customFormat="1" ht="15" customHeight="1">
      <c r="B154" s="307"/>
      <c r="C154" s="334" t="s">
        <v>1007</v>
      </c>
      <c r="D154" s="282"/>
      <c r="E154" s="282"/>
      <c r="F154" s="335" t="s">
        <v>1008</v>
      </c>
      <c r="G154" s="282"/>
      <c r="H154" s="334" t="s">
        <v>1042</v>
      </c>
      <c r="I154" s="334" t="s">
        <v>1004</v>
      </c>
      <c r="J154" s="334">
        <v>50</v>
      </c>
      <c r="K154" s="330"/>
    </row>
    <row r="155" s="1" customFormat="1" ht="15" customHeight="1">
      <c r="B155" s="307"/>
      <c r="C155" s="334" t="s">
        <v>1010</v>
      </c>
      <c r="D155" s="282"/>
      <c r="E155" s="282"/>
      <c r="F155" s="335" t="s">
        <v>1002</v>
      </c>
      <c r="G155" s="282"/>
      <c r="H155" s="334" t="s">
        <v>1042</v>
      </c>
      <c r="I155" s="334" t="s">
        <v>1012</v>
      </c>
      <c r="J155" s="334"/>
      <c r="K155" s="330"/>
    </row>
    <row r="156" s="1" customFormat="1" ht="15" customHeight="1">
      <c r="B156" s="307"/>
      <c r="C156" s="334" t="s">
        <v>1021</v>
      </c>
      <c r="D156" s="282"/>
      <c r="E156" s="282"/>
      <c r="F156" s="335" t="s">
        <v>1008</v>
      </c>
      <c r="G156" s="282"/>
      <c r="H156" s="334" t="s">
        <v>1042</v>
      </c>
      <c r="I156" s="334" t="s">
        <v>1004</v>
      </c>
      <c r="J156" s="334">
        <v>50</v>
      </c>
      <c r="K156" s="330"/>
    </row>
    <row r="157" s="1" customFormat="1" ht="15" customHeight="1">
      <c r="B157" s="307"/>
      <c r="C157" s="334" t="s">
        <v>1029</v>
      </c>
      <c r="D157" s="282"/>
      <c r="E157" s="282"/>
      <c r="F157" s="335" t="s">
        <v>1008</v>
      </c>
      <c r="G157" s="282"/>
      <c r="H157" s="334" t="s">
        <v>1042</v>
      </c>
      <c r="I157" s="334" t="s">
        <v>1004</v>
      </c>
      <c r="J157" s="334">
        <v>50</v>
      </c>
      <c r="K157" s="330"/>
    </row>
    <row r="158" s="1" customFormat="1" ht="15" customHeight="1">
      <c r="B158" s="307"/>
      <c r="C158" s="334" t="s">
        <v>1027</v>
      </c>
      <c r="D158" s="282"/>
      <c r="E158" s="282"/>
      <c r="F158" s="335" t="s">
        <v>1008</v>
      </c>
      <c r="G158" s="282"/>
      <c r="H158" s="334" t="s">
        <v>1042</v>
      </c>
      <c r="I158" s="334" t="s">
        <v>1004</v>
      </c>
      <c r="J158" s="334">
        <v>50</v>
      </c>
      <c r="K158" s="330"/>
    </row>
    <row r="159" s="1" customFormat="1" ht="15" customHeight="1">
      <c r="B159" s="307"/>
      <c r="C159" s="334" t="s">
        <v>103</v>
      </c>
      <c r="D159" s="282"/>
      <c r="E159" s="282"/>
      <c r="F159" s="335" t="s">
        <v>1002</v>
      </c>
      <c r="G159" s="282"/>
      <c r="H159" s="334" t="s">
        <v>1064</v>
      </c>
      <c r="I159" s="334" t="s">
        <v>1004</v>
      </c>
      <c r="J159" s="334" t="s">
        <v>1065</v>
      </c>
      <c r="K159" s="330"/>
    </row>
    <row r="160" s="1" customFormat="1" ht="15" customHeight="1">
      <c r="B160" s="307"/>
      <c r="C160" s="334" t="s">
        <v>1066</v>
      </c>
      <c r="D160" s="282"/>
      <c r="E160" s="282"/>
      <c r="F160" s="335" t="s">
        <v>1002</v>
      </c>
      <c r="G160" s="282"/>
      <c r="H160" s="334" t="s">
        <v>1067</v>
      </c>
      <c r="I160" s="334" t="s">
        <v>1037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1068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996</v>
      </c>
      <c r="D166" s="297"/>
      <c r="E166" s="297"/>
      <c r="F166" s="297" t="s">
        <v>997</v>
      </c>
      <c r="G166" s="339"/>
      <c r="H166" s="340" t="s">
        <v>54</v>
      </c>
      <c r="I166" s="340" t="s">
        <v>57</v>
      </c>
      <c r="J166" s="297" t="s">
        <v>998</v>
      </c>
      <c r="K166" s="274"/>
    </row>
    <row r="167" s="1" customFormat="1" ht="17.25" customHeight="1">
      <c r="B167" s="275"/>
      <c r="C167" s="299" t="s">
        <v>999</v>
      </c>
      <c r="D167" s="299"/>
      <c r="E167" s="299"/>
      <c r="F167" s="300" t="s">
        <v>1000</v>
      </c>
      <c r="G167" s="341"/>
      <c r="H167" s="342"/>
      <c r="I167" s="342"/>
      <c r="J167" s="299" t="s">
        <v>1001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1005</v>
      </c>
      <c r="D169" s="282"/>
      <c r="E169" s="282"/>
      <c r="F169" s="305" t="s">
        <v>1002</v>
      </c>
      <c r="G169" s="282"/>
      <c r="H169" s="282" t="s">
        <v>1042</v>
      </c>
      <c r="I169" s="282" t="s">
        <v>1004</v>
      </c>
      <c r="J169" s="282">
        <v>120</v>
      </c>
      <c r="K169" s="330"/>
    </row>
    <row r="170" s="1" customFormat="1" ht="15" customHeight="1">
      <c r="B170" s="307"/>
      <c r="C170" s="282" t="s">
        <v>1051</v>
      </c>
      <c r="D170" s="282"/>
      <c r="E170" s="282"/>
      <c r="F170" s="305" t="s">
        <v>1002</v>
      </c>
      <c r="G170" s="282"/>
      <c r="H170" s="282" t="s">
        <v>1052</v>
      </c>
      <c r="I170" s="282" t="s">
        <v>1004</v>
      </c>
      <c r="J170" s="282" t="s">
        <v>1053</v>
      </c>
      <c r="K170" s="330"/>
    </row>
    <row r="171" s="1" customFormat="1" ht="15" customHeight="1">
      <c r="B171" s="307"/>
      <c r="C171" s="282" t="s">
        <v>85</v>
      </c>
      <c r="D171" s="282"/>
      <c r="E171" s="282"/>
      <c r="F171" s="305" t="s">
        <v>1002</v>
      </c>
      <c r="G171" s="282"/>
      <c r="H171" s="282" t="s">
        <v>1069</v>
      </c>
      <c r="I171" s="282" t="s">
        <v>1004</v>
      </c>
      <c r="J171" s="282" t="s">
        <v>1053</v>
      </c>
      <c r="K171" s="330"/>
    </row>
    <row r="172" s="1" customFormat="1" ht="15" customHeight="1">
      <c r="B172" s="307"/>
      <c r="C172" s="282" t="s">
        <v>1007</v>
      </c>
      <c r="D172" s="282"/>
      <c r="E172" s="282"/>
      <c r="F172" s="305" t="s">
        <v>1008</v>
      </c>
      <c r="G172" s="282"/>
      <c r="H172" s="282" t="s">
        <v>1069</v>
      </c>
      <c r="I172" s="282" t="s">
        <v>1004</v>
      </c>
      <c r="J172" s="282">
        <v>50</v>
      </c>
      <c r="K172" s="330"/>
    </row>
    <row r="173" s="1" customFormat="1" ht="15" customHeight="1">
      <c r="B173" s="307"/>
      <c r="C173" s="282" t="s">
        <v>1010</v>
      </c>
      <c r="D173" s="282"/>
      <c r="E173" s="282"/>
      <c r="F173" s="305" t="s">
        <v>1002</v>
      </c>
      <c r="G173" s="282"/>
      <c r="H173" s="282" t="s">
        <v>1069</v>
      </c>
      <c r="I173" s="282" t="s">
        <v>1012</v>
      </c>
      <c r="J173" s="282"/>
      <c r="K173" s="330"/>
    </row>
    <row r="174" s="1" customFormat="1" ht="15" customHeight="1">
      <c r="B174" s="307"/>
      <c r="C174" s="282" t="s">
        <v>1021</v>
      </c>
      <c r="D174" s="282"/>
      <c r="E174" s="282"/>
      <c r="F174" s="305" t="s">
        <v>1008</v>
      </c>
      <c r="G174" s="282"/>
      <c r="H174" s="282" t="s">
        <v>1069</v>
      </c>
      <c r="I174" s="282" t="s">
        <v>1004</v>
      </c>
      <c r="J174" s="282">
        <v>50</v>
      </c>
      <c r="K174" s="330"/>
    </row>
    <row r="175" s="1" customFormat="1" ht="15" customHeight="1">
      <c r="B175" s="307"/>
      <c r="C175" s="282" t="s">
        <v>1029</v>
      </c>
      <c r="D175" s="282"/>
      <c r="E175" s="282"/>
      <c r="F175" s="305" t="s">
        <v>1008</v>
      </c>
      <c r="G175" s="282"/>
      <c r="H175" s="282" t="s">
        <v>1069</v>
      </c>
      <c r="I175" s="282" t="s">
        <v>1004</v>
      </c>
      <c r="J175" s="282">
        <v>50</v>
      </c>
      <c r="K175" s="330"/>
    </row>
    <row r="176" s="1" customFormat="1" ht="15" customHeight="1">
      <c r="B176" s="307"/>
      <c r="C176" s="282" t="s">
        <v>1027</v>
      </c>
      <c r="D176" s="282"/>
      <c r="E176" s="282"/>
      <c r="F176" s="305" t="s">
        <v>1008</v>
      </c>
      <c r="G176" s="282"/>
      <c r="H176" s="282" t="s">
        <v>1069</v>
      </c>
      <c r="I176" s="282" t="s">
        <v>1004</v>
      </c>
      <c r="J176" s="282">
        <v>50</v>
      </c>
      <c r="K176" s="330"/>
    </row>
    <row r="177" s="1" customFormat="1" ht="15" customHeight="1">
      <c r="B177" s="307"/>
      <c r="C177" s="282" t="s">
        <v>115</v>
      </c>
      <c r="D177" s="282"/>
      <c r="E177" s="282"/>
      <c r="F177" s="305" t="s">
        <v>1002</v>
      </c>
      <c r="G177" s="282"/>
      <c r="H177" s="282" t="s">
        <v>1070</v>
      </c>
      <c r="I177" s="282" t="s">
        <v>1071</v>
      </c>
      <c r="J177" s="282"/>
      <c r="K177" s="330"/>
    </row>
    <row r="178" s="1" customFormat="1" ht="15" customHeight="1">
      <c r="B178" s="307"/>
      <c r="C178" s="282" t="s">
        <v>57</v>
      </c>
      <c r="D178" s="282"/>
      <c r="E178" s="282"/>
      <c r="F178" s="305" t="s">
        <v>1002</v>
      </c>
      <c r="G178" s="282"/>
      <c r="H178" s="282" t="s">
        <v>1072</v>
      </c>
      <c r="I178" s="282" t="s">
        <v>1073</v>
      </c>
      <c r="J178" s="282">
        <v>1</v>
      </c>
      <c r="K178" s="330"/>
    </row>
    <row r="179" s="1" customFormat="1" ht="15" customHeight="1">
      <c r="B179" s="307"/>
      <c r="C179" s="282" t="s">
        <v>53</v>
      </c>
      <c r="D179" s="282"/>
      <c r="E179" s="282"/>
      <c r="F179" s="305" t="s">
        <v>1002</v>
      </c>
      <c r="G179" s="282"/>
      <c r="H179" s="282" t="s">
        <v>1074</v>
      </c>
      <c r="I179" s="282" t="s">
        <v>1004</v>
      </c>
      <c r="J179" s="282">
        <v>20</v>
      </c>
      <c r="K179" s="330"/>
    </row>
    <row r="180" s="1" customFormat="1" ht="15" customHeight="1">
      <c r="B180" s="307"/>
      <c r="C180" s="282" t="s">
        <v>54</v>
      </c>
      <c r="D180" s="282"/>
      <c r="E180" s="282"/>
      <c r="F180" s="305" t="s">
        <v>1002</v>
      </c>
      <c r="G180" s="282"/>
      <c r="H180" s="282" t="s">
        <v>1075</v>
      </c>
      <c r="I180" s="282" t="s">
        <v>1004</v>
      </c>
      <c r="J180" s="282">
        <v>255</v>
      </c>
      <c r="K180" s="330"/>
    </row>
    <row r="181" s="1" customFormat="1" ht="15" customHeight="1">
      <c r="B181" s="307"/>
      <c r="C181" s="282" t="s">
        <v>116</v>
      </c>
      <c r="D181" s="282"/>
      <c r="E181" s="282"/>
      <c r="F181" s="305" t="s">
        <v>1002</v>
      </c>
      <c r="G181" s="282"/>
      <c r="H181" s="282" t="s">
        <v>966</v>
      </c>
      <c r="I181" s="282" t="s">
        <v>1004</v>
      </c>
      <c r="J181" s="282">
        <v>10</v>
      </c>
      <c r="K181" s="330"/>
    </row>
    <row r="182" s="1" customFormat="1" ht="15" customHeight="1">
      <c r="B182" s="307"/>
      <c r="C182" s="282" t="s">
        <v>117</v>
      </c>
      <c r="D182" s="282"/>
      <c r="E182" s="282"/>
      <c r="F182" s="305" t="s">
        <v>1002</v>
      </c>
      <c r="G182" s="282"/>
      <c r="H182" s="282" t="s">
        <v>1076</v>
      </c>
      <c r="I182" s="282" t="s">
        <v>1037</v>
      </c>
      <c r="J182" s="282"/>
      <c r="K182" s="330"/>
    </row>
    <row r="183" s="1" customFormat="1" ht="15" customHeight="1">
      <c r="B183" s="307"/>
      <c r="C183" s="282" t="s">
        <v>1077</v>
      </c>
      <c r="D183" s="282"/>
      <c r="E183" s="282"/>
      <c r="F183" s="305" t="s">
        <v>1002</v>
      </c>
      <c r="G183" s="282"/>
      <c r="H183" s="282" t="s">
        <v>1078</v>
      </c>
      <c r="I183" s="282" t="s">
        <v>1037</v>
      </c>
      <c r="J183" s="282"/>
      <c r="K183" s="330"/>
    </row>
    <row r="184" s="1" customFormat="1" ht="15" customHeight="1">
      <c r="B184" s="307"/>
      <c r="C184" s="282" t="s">
        <v>1066</v>
      </c>
      <c r="D184" s="282"/>
      <c r="E184" s="282"/>
      <c r="F184" s="305" t="s">
        <v>1002</v>
      </c>
      <c r="G184" s="282"/>
      <c r="H184" s="282" t="s">
        <v>1079</v>
      </c>
      <c r="I184" s="282" t="s">
        <v>1037</v>
      </c>
      <c r="J184" s="282"/>
      <c r="K184" s="330"/>
    </row>
    <row r="185" s="1" customFormat="1" ht="15" customHeight="1">
      <c r="B185" s="307"/>
      <c r="C185" s="282" t="s">
        <v>119</v>
      </c>
      <c r="D185" s="282"/>
      <c r="E185" s="282"/>
      <c r="F185" s="305" t="s">
        <v>1008</v>
      </c>
      <c r="G185" s="282"/>
      <c r="H185" s="282" t="s">
        <v>1080</v>
      </c>
      <c r="I185" s="282" t="s">
        <v>1004</v>
      </c>
      <c r="J185" s="282">
        <v>50</v>
      </c>
      <c r="K185" s="330"/>
    </row>
    <row r="186" s="1" customFormat="1" ht="15" customHeight="1">
      <c r="B186" s="307"/>
      <c r="C186" s="282" t="s">
        <v>1081</v>
      </c>
      <c r="D186" s="282"/>
      <c r="E186" s="282"/>
      <c r="F186" s="305" t="s">
        <v>1008</v>
      </c>
      <c r="G186" s="282"/>
      <c r="H186" s="282" t="s">
        <v>1082</v>
      </c>
      <c r="I186" s="282" t="s">
        <v>1083</v>
      </c>
      <c r="J186" s="282"/>
      <c r="K186" s="330"/>
    </row>
    <row r="187" s="1" customFormat="1" ht="15" customHeight="1">
      <c r="B187" s="307"/>
      <c r="C187" s="282" t="s">
        <v>1084</v>
      </c>
      <c r="D187" s="282"/>
      <c r="E187" s="282"/>
      <c r="F187" s="305" t="s">
        <v>1008</v>
      </c>
      <c r="G187" s="282"/>
      <c r="H187" s="282" t="s">
        <v>1085</v>
      </c>
      <c r="I187" s="282" t="s">
        <v>1083</v>
      </c>
      <c r="J187" s="282"/>
      <c r="K187" s="330"/>
    </row>
    <row r="188" s="1" customFormat="1" ht="15" customHeight="1">
      <c r="B188" s="307"/>
      <c r="C188" s="282" t="s">
        <v>1086</v>
      </c>
      <c r="D188" s="282"/>
      <c r="E188" s="282"/>
      <c r="F188" s="305" t="s">
        <v>1008</v>
      </c>
      <c r="G188" s="282"/>
      <c r="H188" s="282" t="s">
        <v>1087</v>
      </c>
      <c r="I188" s="282" t="s">
        <v>1083</v>
      </c>
      <c r="J188" s="282"/>
      <c r="K188" s="330"/>
    </row>
    <row r="189" s="1" customFormat="1" ht="15" customHeight="1">
      <c r="B189" s="307"/>
      <c r="C189" s="343" t="s">
        <v>1088</v>
      </c>
      <c r="D189" s="282"/>
      <c r="E189" s="282"/>
      <c r="F189" s="305" t="s">
        <v>1008</v>
      </c>
      <c r="G189" s="282"/>
      <c r="H189" s="282" t="s">
        <v>1089</v>
      </c>
      <c r="I189" s="282" t="s">
        <v>1090</v>
      </c>
      <c r="J189" s="344" t="s">
        <v>1091</v>
      </c>
      <c r="K189" s="330"/>
    </row>
    <row r="190" s="1" customFormat="1" ht="15" customHeight="1">
      <c r="B190" s="307"/>
      <c r="C190" s="343" t="s">
        <v>42</v>
      </c>
      <c r="D190" s="282"/>
      <c r="E190" s="282"/>
      <c r="F190" s="305" t="s">
        <v>1002</v>
      </c>
      <c r="G190" s="282"/>
      <c r="H190" s="279" t="s">
        <v>1092</v>
      </c>
      <c r="I190" s="282" t="s">
        <v>1093</v>
      </c>
      <c r="J190" s="282"/>
      <c r="K190" s="330"/>
    </row>
    <row r="191" s="1" customFormat="1" ht="15" customHeight="1">
      <c r="B191" s="307"/>
      <c r="C191" s="343" t="s">
        <v>1094</v>
      </c>
      <c r="D191" s="282"/>
      <c r="E191" s="282"/>
      <c r="F191" s="305" t="s">
        <v>1002</v>
      </c>
      <c r="G191" s="282"/>
      <c r="H191" s="282" t="s">
        <v>1095</v>
      </c>
      <c r="I191" s="282" t="s">
        <v>1037</v>
      </c>
      <c r="J191" s="282"/>
      <c r="K191" s="330"/>
    </row>
    <row r="192" s="1" customFormat="1" ht="15" customHeight="1">
      <c r="B192" s="307"/>
      <c r="C192" s="343" t="s">
        <v>1096</v>
      </c>
      <c r="D192" s="282"/>
      <c r="E192" s="282"/>
      <c r="F192" s="305" t="s">
        <v>1002</v>
      </c>
      <c r="G192" s="282"/>
      <c r="H192" s="282" t="s">
        <v>1097</v>
      </c>
      <c r="I192" s="282" t="s">
        <v>1037</v>
      </c>
      <c r="J192" s="282"/>
      <c r="K192" s="330"/>
    </row>
    <row r="193" s="1" customFormat="1" ht="15" customHeight="1">
      <c r="B193" s="307"/>
      <c r="C193" s="343" t="s">
        <v>1098</v>
      </c>
      <c r="D193" s="282"/>
      <c r="E193" s="282"/>
      <c r="F193" s="305" t="s">
        <v>1008</v>
      </c>
      <c r="G193" s="282"/>
      <c r="H193" s="282" t="s">
        <v>1099</v>
      </c>
      <c r="I193" s="282" t="s">
        <v>1037</v>
      </c>
      <c r="J193" s="282"/>
      <c r="K193" s="330"/>
    </row>
    <row r="194" s="1" customFormat="1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s="1" customFormat="1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1100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6" t="s">
        <v>1101</v>
      </c>
      <c r="D200" s="346"/>
      <c r="E200" s="346"/>
      <c r="F200" s="346" t="s">
        <v>1102</v>
      </c>
      <c r="G200" s="347"/>
      <c r="H200" s="346" t="s">
        <v>1103</v>
      </c>
      <c r="I200" s="346"/>
      <c r="J200" s="346"/>
      <c r="K200" s="274"/>
    </row>
    <row r="201" s="1" customFormat="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s="1" customFormat="1" ht="15" customHeight="1">
      <c r="B202" s="307"/>
      <c r="C202" s="282" t="s">
        <v>1093</v>
      </c>
      <c r="D202" s="282"/>
      <c r="E202" s="282"/>
      <c r="F202" s="305" t="s">
        <v>43</v>
      </c>
      <c r="G202" s="282"/>
      <c r="H202" s="282" t="s">
        <v>1104</v>
      </c>
      <c r="I202" s="282"/>
      <c r="J202" s="282"/>
      <c r="K202" s="330"/>
    </row>
    <row r="203" s="1" customFormat="1" ht="15" customHeight="1">
      <c r="B203" s="307"/>
      <c r="C203" s="282"/>
      <c r="D203" s="282"/>
      <c r="E203" s="282"/>
      <c r="F203" s="305" t="s">
        <v>44</v>
      </c>
      <c r="G203" s="282"/>
      <c r="H203" s="282" t="s">
        <v>1105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47</v>
      </c>
      <c r="G204" s="282"/>
      <c r="H204" s="282" t="s">
        <v>1106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45</v>
      </c>
      <c r="G205" s="282"/>
      <c r="H205" s="282" t="s">
        <v>1107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46</v>
      </c>
      <c r="G206" s="282"/>
      <c r="H206" s="282" t="s">
        <v>1108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s="1" customFormat="1" ht="15" customHeight="1">
      <c r="B208" s="307"/>
      <c r="C208" s="282" t="s">
        <v>1049</v>
      </c>
      <c r="D208" s="282"/>
      <c r="E208" s="282"/>
      <c r="F208" s="305" t="s">
        <v>78</v>
      </c>
      <c r="G208" s="282"/>
      <c r="H208" s="282" t="s">
        <v>1109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945</v>
      </c>
      <c r="G209" s="282"/>
      <c r="H209" s="282" t="s">
        <v>946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943</v>
      </c>
      <c r="G210" s="282"/>
      <c r="H210" s="282" t="s">
        <v>1110</v>
      </c>
      <c r="I210" s="282"/>
      <c r="J210" s="282"/>
      <c r="K210" s="330"/>
    </row>
    <row r="211" s="1" customFormat="1" ht="15" customHeight="1">
      <c r="B211" s="348"/>
      <c r="C211" s="282"/>
      <c r="D211" s="282"/>
      <c r="E211" s="282"/>
      <c r="F211" s="305" t="s">
        <v>947</v>
      </c>
      <c r="G211" s="343"/>
      <c r="H211" s="334" t="s">
        <v>948</v>
      </c>
      <c r="I211" s="334"/>
      <c r="J211" s="334"/>
      <c r="K211" s="349"/>
    </row>
    <row r="212" s="1" customFormat="1" ht="15" customHeight="1">
      <c r="B212" s="348"/>
      <c r="C212" s="282"/>
      <c r="D212" s="282"/>
      <c r="E212" s="282"/>
      <c r="F212" s="305" t="s">
        <v>949</v>
      </c>
      <c r="G212" s="343"/>
      <c r="H212" s="334" t="s">
        <v>1111</v>
      </c>
      <c r="I212" s="334"/>
      <c r="J212" s="334"/>
      <c r="K212" s="349"/>
    </row>
    <row r="213" s="1" customFormat="1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s="1" customFormat="1" ht="15" customHeight="1">
      <c r="B214" s="348"/>
      <c r="C214" s="282" t="s">
        <v>1073</v>
      </c>
      <c r="D214" s="282"/>
      <c r="E214" s="282"/>
      <c r="F214" s="305">
        <v>1</v>
      </c>
      <c r="G214" s="343"/>
      <c r="H214" s="334" t="s">
        <v>1112</v>
      </c>
      <c r="I214" s="334"/>
      <c r="J214" s="334"/>
      <c r="K214" s="349"/>
    </row>
    <row r="215" s="1" customFormat="1" ht="15" customHeight="1">
      <c r="B215" s="348"/>
      <c r="C215" s="282"/>
      <c r="D215" s="282"/>
      <c r="E215" s="282"/>
      <c r="F215" s="305">
        <v>2</v>
      </c>
      <c r="G215" s="343"/>
      <c r="H215" s="334" t="s">
        <v>1113</v>
      </c>
      <c r="I215" s="334"/>
      <c r="J215" s="334"/>
      <c r="K215" s="349"/>
    </row>
    <row r="216" s="1" customFormat="1" ht="15" customHeight="1">
      <c r="B216" s="348"/>
      <c r="C216" s="282"/>
      <c r="D216" s="282"/>
      <c r="E216" s="282"/>
      <c r="F216" s="305">
        <v>3</v>
      </c>
      <c r="G216" s="343"/>
      <c r="H216" s="334" t="s">
        <v>1114</v>
      </c>
      <c r="I216" s="334"/>
      <c r="J216" s="334"/>
      <c r="K216" s="349"/>
    </row>
    <row r="217" s="1" customFormat="1" ht="15" customHeight="1">
      <c r="B217" s="348"/>
      <c r="C217" s="282"/>
      <c r="D217" s="282"/>
      <c r="E217" s="282"/>
      <c r="F217" s="305">
        <v>4</v>
      </c>
      <c r="G217" s="343"/>
      <c r="H217" s="334" t="s">
        <v>1115</v>
      </c>
      <c r="I217" s="334"/>
      <c r="J217" s="334"/>
      <c r="K217" s="349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20" ma:contentTypeDescription="Vytvoří nový dokument" ma:contentTypeScope="" ma:versionID="cbfc165967a702905af967c9fc4b21a0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4ef4ad473bce7ad28497d1c666671d2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77E3D8-9C32-42E2-A642-5BD14839924C}"/>
</file>

<file path=customXml/itemProps2.xml><?xml version="1.0" encoding="utf-8"?>
<ds:datastoreItem xmlns:ds="http://schemas.openxmlformats.org/officeDocument/2006/customXml" ds:itemID="{AD36AC46-C3BD-45A3-95A6-1E8D24F13DAC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Daniela Hahnová</dc:creator>
  <cp:lastModifiedBy>Daniela Hahnová</cp:lastModifiedBy>
  <dcterms:created xsi:type="dcterms:W3CDTF">2021-09-29T10:35:11Z</dcterms:created>
  <dcterms:modified xsi:type="dcterms:W3CDTF">2021-09-29T10:35:21Z</dcterms:modified>
</cp:coreProperties>
</file>